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fatec\Desktop\"/>
    </mc:Choice>
  </mc:AlternateContent>
  <xr:revisionPtr revIDLastSave="0" documentId="13_ncr:1_{E204E245-526C-46DA-B55A-CF4159885A46}" xr6:coauthVersionLast="36" xr6:coauthVersionMax="36" xr10:uidLastSave="{00000000-0000-0000-0000-000000000000}"/>
  <bookViews>
    <workbookView xWindow="0" yWindow="0" windowWidth="21570" windowHeight="7980" firstSheet="5" activeTab="12" xr2:uid="{00000000-000D-0000-FFFF-FFFF00000000}"/>
  </bookViews>
  <sheets>
    <sheet name="affix_amil_header_bronze" sheetId="4" r:id="rId1"/>
    <sheet name="affix_amil_mensalidade_bronze" sheetId="3" r:id="rId2"/>
    <sheet name="affix_repasse_bronze" sheetId="2" r:id="rId3"/>
    <sheet name="Tarefas" sheetId="7" r:id="rId4"/>
    <sheet name="affix_amil_mensalidade_bron (2)" sheetId="8" r:id="rId5"/>
    <sheet name="affix_repasse_bronze (2)" sheetId="11" r:id="rId6"/>
    <sheet name="Planilha_Trabalho" sheetId="19" r:id="rId7"/>
    <sheet name="Nova_Planilha_Trabalho" sheetId="24" r:id="rId8"/>
    <sheet name="Acertos" sheetId="15" r:id="rId9"/>
    <sheet name="Discrepante" sheetId="21" r:id="rId10"/>
    <sheet name="Erros" sheetId="20" r:id="rId11"/>
    <sheet name="Saídas" sheetId="18" r:id="rId12"/>
    <sheet name="Relatorios" sheetId="22" r:id="rId13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Discrepante!$A$1:$AX$86</definedName>
    <definedName name="_xlnm._FilterDatabase" localSheetId="10" hidden="1">Erros!$A$1:$AU$1060</definedName>
    <definedName name="_xlnm._FilterDatabase" localSheetId="6" hidden="1">Planilha_Trabalho!$A$1:$AS$1217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" i="22" l="1"/>
  <c r="O12" i="22"/>
  <c r="O14" i="22"/>
  <c r="O11" i="22"/>
  <c r="O17" i="22"/>
  <c r="O16" i="22"/>
  <c r="O15" i="22"/>
  <c r="O6" i="22"/>
  <c r="O7" i="22"/>
  <c r="O5" i="22"/>
  <c r="J11" i="22"/>
  <c r="J12" i="22"/>
  <c r="J13" i="22"/>
  <c r="J14" i="22"/>
  <c r="J15" i="22"/>
  <c r="J10" i="22"/>
  <c r="J6" i="22"/>
  <c r="J7" i="22"/>
  <c r="J5" i="22"/>
  <c r="E6" i="22"/>
  <c r="E7" i="22"/>
  <c r="E8" i="22"/>
  <c r="E9" i="22"/>
  <c r="E10" i="22"/>
  <c r="E11" i="22"/>
  <c r="E12" i="22"/>
  <c r="E13" i="22"/>
  <c r="E14" i="22"/>
  <c r="E5" i="22"/>
  <c r="E6" i="18" l="1"/>
  <c r="E5" i="18"/>
  <c r="J15" i="18"/>
  <c r="J14" i="18"/>
  <c r="J13" i="18"/>
  <c r="J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X11" i="21" s="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X23" i="21" s="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X35" i="21" s="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X48" i="21" s="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X64" i="21" s="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0" i="1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U71" i="19" s="1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U83" i="19" s="1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U95" i="19" s="1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U107" i="19" s="1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U119" i="19" s="1"/>
  <c r="AT120" i="19"/>
  <c r="AT121" i="19"/>
  <c r="AT122" i="19"/>
  <c r="AT123" i="19"/>
  <c r="AU123" i="19" s="1"/>
  <c r="AT124" i="19"/>
  <c r="AT125" i="19"/>
  <c r="AT126" i="19"/>
  <c r="AT127" i="19"/>
  <c r="AT128" i="19"/>
  <c r="AT129" i="19"/>
  <c r="AT130" i="19"/>
  <c r="AT131" i="19"/>
  <c r="AU131" i="19" s="1"/>
  <c r="AT132" i="19"/>
  <c r="AT133" i="19"/>
  <c r="AT134" i="19"/>
  <c r="AT135" i="19"/>
  <c r="AU135" i="19" s="1"/>
  <c r="AT136" i="19"/>
  <c r="AT137" i="19"/>
  <c r="AT138" i="19"/>
  <c r="AT139" i="19"/>
  <c r="AT140" i="19"/>
  <c r="AT141" i="19"/>
  <c r="AT142" i="19"/>
  <c r="AT143" i="19"/>
  <c r="AU143" i="19" s="1"/>
  <c r="AT144" i="19"/>
  <c r="AT145" i="19"/>
  <c r="AT146" i="19"/>
  <c r="AT147" i="19"/>
  <c r="AU147" i="19" s="1"/>
  <c r="AT148" i="19"/>
  <c r="AT149" i="19"/>
  <c r="AT150" i="19"/>
  <c r="AT151" i="19"/>
  <c r="AT152" i="19"/>
  <c r="AT153" i="19"/>
  <c r="AT154" i="19"/>
  <c r="AT155" i="19"/>
  <c r="AU155" i="19" s="1"/>
  <c r="AT156" i="19"/>
  <c r="AT157" i="19"/>
  <c r="AT158" i="19"/>
  <c r="AT159" i="19"/>
  <c r="AU159" i="19" s="1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U179" i="19" s="1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U191" i="19" s="1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U392" i="19" s="1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U488" i="19" s="1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U620" i="19" s="1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U716" i="19" s="1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U743" i="19" s="1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U755" i="19" s="1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U767" i="19" s="1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U791" i="19" s="1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U803" i="19" s="1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U815" i="19" s="1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U827" i="19" s="1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U848" i="19" s="1"/>
  <c r="AT849" i="19"/>
  <c r="AT850" i="19"/>
  <c r="AT851" i="19"/>
  <c r="AU851" i="19" s="1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U863" i="19" s="1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U872" i="19" s="1"/>
  <c r="AT873" i="19"/>
  <c r="AT874" i="19"/>
  <c r="AT875" i="19"/>
  <c r="AU875" i="19" s="1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U887" i="19" s="1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U899" i="19" s="1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U911" i="19" s="1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U923" i="19" s="1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U947" i="19" s="1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U959" i="19" s="1"/>
  <c r="AT960" i="19"/>
  <c r="AT961" i="19"/>
  <c r="AT962" i="19"/>
  <c r="AT963" i="19"/>
  <c r="AT964" i="19"/>
  <c r="AT965" i="19"/>
  <c r="AT966" i="19"/>
  <c r="AU966" i="19" s="1"/>
  <c r="AT967" i="19"/>
  <c r="AT968" i="19"/>
  <c r="AU968" i="19" s="1"/>
  <c r="AT969" i="19"/>
  <c r="AU969" i="19" s="1"/>
  <c r="AT970" i="19"/>
  <c r="AT971" i="19"/>
  <c r="AU971" i="19" s="1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U995" i="19" s="1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U1031" i="19" s="1"/>
  <c r="AT1032" i="19"/>
  <c r="AT1033" i="19"/>
  <c r="AT1034" i="19"/>
  <c r="AT1035" i="19"/>
  <c r="AU1035" i="19" s="1"/>
  <c r="AT1036" i="19"/>
  <c r="AT1037" i="19"/>
  <c r="AT1038" i="19"/>
  <c r="AT1039" i="19"/>
  <c r="AT1040" i="19"/>
  <c r="AU1040" i="19" s="1"/>
  <c r="AT1041" i="19"/>
  <c r="AT1042" i="19"/>
  <c r="AT1043" i="19"/>
  <c r="AU1043" i="19" s="1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U1055" i="19" s="1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U1067" i="19" s="1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U1079" i="19" s="1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U1091" i="19" s="1"/>
  <c r="AT1092" i="19"/>
  <c r="AT1093" i="19"/>
  <c r="AT1094" i="19"/>
  <c r="AT1095" i="19"/>
  <c r="AU1095" i="19" s="1"/>
  <c r="AT1096" i="19"/>
  <c r="AU1096" i="19" s="1"/>
  <c r="AT1097" i="19"/>
  <c r="AT1098" i="19"/>
  <c r="AT1099" i="19"/>
  <c r="AT1100" i="19"/>
  <c r="AT1101" i="19"/>
  <c r="AT1102" i="19"/>
  <c r="AT1103" i="19"/>
  <c r="AU1103" i="19" s="1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U1113" i="19" s="1"/>
  <c r="AT1114" i="19"/>
  <c r="AT1115" i="19"/>
  <c r="AU1115" i="19" s="1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U1127" i="19" s="1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U1139" i="19" s="1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U1163" i="19" s="1"/>
  <c r="AT1164" i="19"/>
  <c r="AT1165" i="19"/>
  <c r="AT1166" i="19"/>
  <c r="AT1167" i="19"/>
  <c r="AU1167" i="19" s="1"/>
  <c r="AT1168" i="19"/>
  <c r="AU1168" i="19" s="1"/>
  <c r="AT1169" i="19"/>
  <c r="AT1170" i="19"/>
  <c r="AU1170" i="19" s="1"/>
  <c r="AT1171" i="19"/>
  <c r="AT1172" i="19"/>
  <c r="AT1173" i="19"/>
  <c r="AT1174" i="19"/>
  <c r="AT1175" i="19"/>
  <c r="AU1175" i="19" s="1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U1187" i="19" s="1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U1199" i="19" s="1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U1211" i="19" s="1"/>
  <c r="AT1212" i="19"/>
  <c r="AT1213" i="19"/>
  <c r="AT1214" i="19"/>
  <c r="AT1215" i="19"/>
  <c r="AU1215" i="19" s="1"/>
  <c r="AT1216" i="19"/>
  <c r="AU1216" i="19" s="1"/>
  <c r="AT1217" i="19"/>
  <c r="AU1217" i="19" s="1"/>
  <c r="AT2" i="19"/>
  <c r="AU2" i="19" s="1"/>
  <c r="AU999" i="19" l="1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6" i="18"/>
  <c r="E7" i="18"/>
  <c r="O7" i="18" l="1"/>
  <c r="E8" i="18"/>
  <c r="J6" i="18"/>
  <c r="E12" i="18" s="1"/>
  <c r="J5" i="18"/>
  <c r="J93" i="8"/>
  <c r="E14" i="18" l="1"/>
  <c r="E10" i="18"/>
  <c r="J7" i="18"/>
  <c r="E13" i="18"/>
  <c r="E11" i="18"/>
  <c r="E9" i="18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AJ107" i="11" l="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<sst xmlns="http://schemas.openxmlformats.org/spreadsheetml/2006/main" count="42923" uniqueCount="1140">
  <si>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</si>
  <si>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</si>
  <si>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</si>
  <si>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</si>
  <si>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</si>
  <si>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</si>
  <si>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</si>
  <si>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</si>
  <si>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</si>
  <si>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</si>
  <si>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</si>
  <si>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</si>
  <si>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</si>
  <si>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</si>
  <si>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</si>
  <si>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</si>
  <si>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</si>
  <si>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</si>
  <si>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</si>
  <si>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</si>
  <si>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</si>
  <si>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</si>
  <si>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</si>
  <si>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</si>
  <si>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</si>
  <si>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</si>
  <si>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</si>
  <si>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</si>
  <si>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</si>
  <si>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</si>
  <si>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</si>
  <si>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</si>
  <si>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</si>
  <si>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</si>
  <si>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</si>
  <si>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</si>
  <si>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</si>
  <si>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</si>
  <si>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</si>
  <si>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</si>
  <si>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</si>
  <si>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</si>
  <si>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</si>
  <si>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</si>
  <si>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</si>
  <si>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</si>
  <si>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</si>
  <si>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</si>
  <si>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</si>
  <si>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</si>
  <si>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</si>
  <si>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</si>
  <si>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</si>
  <si>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</si>
  <si>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</si>
  <si>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</si>
  <si>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</si>
  <si>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</si>
  <si>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</si>
  <si>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</si>
  <si>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</si>
  <si>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</si>
  <si>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</si>
  <si>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</si>
  <si>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</si>
  <si>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</si>
  <si>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</si>
  <si>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</si>
  <si>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</si>
  <si>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</si>
  <si>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</si>
  <si>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</si>
  <si>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</si>
  <si>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</si>
  <si>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</si>
  <si>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</si>
  <si>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</si>
  <si>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</si>
  <si>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</si>
  <si>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</si>
  <si>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</si>
  <si>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</si>
  <si>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</si>
  <si>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</si>
  <si>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</si>
  <si>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</si>
  <si>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</si>
  <si>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</si>
  <si>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</si>
  <si>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</si>
  <si>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</si>
  <si>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</si>
  <si>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</si>
  <si>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</si>
  <si>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</si>
  <si>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</si>
  <si>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</si>
  <si>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</si>
  <si>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</si>
  <si>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</si>
  <si>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</si>
  <si>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</si>
  <si>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</si>
  <si>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</si>
  <si>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</si>
  <si>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</si>
  <si>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</si>
  <si>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</si>
  <si>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</si>
  <si>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</si>
  <si>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</si>
  <si>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</si>
  <si>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</si>
  <si>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</si>
  <si>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</si>
  <si>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</si>
  <si>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</si>
  <si>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</si>
  <si>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</si>
  <si>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</si>
  <si>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</si>
  <si>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</si>
  <si>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</si>
  <si>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</si>
  <si>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</si>
  <si>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</si>
  <si>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</si>
  <si>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</si>
  <si>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</si>
  <si>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</si>
  <si>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</si>
  <si>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</si>
  <si>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</si>
  <si>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</si>
  <si>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</si>
  <si>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</si>
  <si>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</si>
  <si>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</si>
  <si>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</si>
  <si>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</si>
  <si>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</si>
  <si>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</si>
  <si>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</si>
  <si>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</si>
  <si>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</si>
  <si>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</si>
  <si>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</si>
  <si>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</si>
  <si>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</si>
  <si>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</si>
  <si>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</si>
  <si>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</si>
  <si>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</si>
  <si>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</si>
  <si>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</si>
  <si>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</si>
  <si>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</si>
  <si>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</si>
  <si>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</si>
  <si>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</si>
  <si>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</si>
  <si>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</si>
  <si>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</si>
  <si>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</si>
  <si>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</si>
  <si>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</si>
  <si>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</si>
  <si>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</si>
  <si>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</si>
  <si>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</si>
  <si>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</si>
  <si>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</si>
  <si>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</si>
  <si>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</si>
  <si>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</si>
  <si>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</si>
  <si>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</si>
  <si>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</si>
  <si>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</si>
  <si>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</si>
  <si>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</si>
  <si>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</si>
  <si>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</si>
  <si>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</si>
  <si>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</si>
  <si>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</si>
  <si>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</si>
  <si>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</si>
  <si>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</si>
  <si>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</si>
  <si>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</si>
  <si>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</si>
  <si>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</si>
  <si>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</si>
  <si>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</si>
  <si>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</si>
  <si>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</si>
  <si>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</si>
  <si>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</si>
  <si>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</si>
  <si>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</si>
  <si>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</si>
  <si>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</si>
  <si>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</si>
  <si>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</si>
  <si>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</si>
  <si>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</si>
  <si>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</si>
  <si>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</si>
  <si>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</si>
  <si>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</si>
  <si>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</si>
  <si>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</si>
  <si>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</si>
  <si>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</si>
  <si>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</si>
  <si>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</si>
  <si>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</si>
  <si>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</si>
  <si>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</si>
  <si>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</si>
  <si>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</si>
  <si>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</si>
  <si>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</si>
  <si>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</si>
  <si>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</si>
  <si>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</si>
  <si>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</si>
  <si>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</si>
  <si>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</si>
  <si>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</si>
  <si>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</si>
  <si>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</si>
  <si>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</si>
  <si>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</si>
  <si>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</si>
  <si>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</si>
  <si>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</si>
  <si>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</si>
  <si>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</si>
  <si>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</si>
  <si>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</si>
  <si>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</si>
  <si>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</si>
  <si>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</si>
  <si>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</si>
  <si>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</si>
  <si>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</si>
  <si>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</si>
  <si>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</si>
  <si>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</si>
  <si>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</si>
  <si>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</si>
  <si>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</si>
  <si>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</si>
  <si>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</si>
  <si>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</si>
  <si>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</si>
  <si>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</si>
  <si>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</si>
  <si>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</si>
  <si>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</si>
  <si>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</si>
  <si>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</si>
  <si>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</si>
  <si>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</si>
  <si>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</si>
  <si>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</si>
  <si>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</si>
  <si>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</si>
  <si>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</si>
  <si>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</si>
  <si>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</si>
  <si>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</si>
  <si>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</si>
  <si>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</si>
  <si>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</si>
  <si>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</si>
  <si>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</si>
  <si>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</si>
  <si>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</si>
  <si>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</si>
  <si>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</si>
  <si>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</si>
  <si>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</si>
  <si>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</si>
  <si>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</si>
  <si>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</si>
  <si>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</si>
  <si>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</si>
  <si>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</si>
  <si>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</si>
  <si>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</si>
  <si>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</si>
  <si>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</si>
  <si>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</si>
  <si>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</si>
  <si>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</si>
  <si>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</si>
  <si>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</si>
  <si>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</si>
  <si>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</si>
  <si>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</si>
  <si>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</si>
  <si>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</si>
  <si>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</si>
  <si>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</si>
  <si>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</si>
  <si>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</si>
  <si>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</si>
  <si>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</si>
  <si>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</si>
  <si>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</si>
  <si>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</si>
  <si>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</si>
  <si>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</si>
  <si>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</si>
  <si>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</si>
  <si>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</si>
  <si>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</si>
  <si>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</si>
  <si>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</si>
  <si>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</si>
  <si>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</si>
  <si>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</si>
  <si>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</si>
  <si>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</si>
  <si>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</si>
  <si>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</si>
  <si>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</si>
  <si>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</si>
  <si>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</si>
  <si>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</si>
  <si>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</si>
  <si>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</si>
  <si>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</si>
  <si>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</si>
  <si>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</si>
  <si>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</si>
  <si>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</si>
  <si>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</si>
  <si>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</si>
  <si>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</si>
  <si>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</si>
  <si>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</si>
  <si>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</si>
  <si>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</si>
  <si>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</si>
  <si>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</si>
  <si>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</si>
  <si>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</si>
  <si>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</si>
  <si>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</si>
  <si>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</si>
  <si>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</si>
  <si>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</si>
  <si>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</si>
  <si>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</si>
  <si>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</si>
  <si>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</si>
  <si>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</si>
  <si>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</si>
  <si>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</si>
  <si>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</si>
  <si>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</si>
  <si>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</si>
  <si>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</si>
  <si>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</si>
  <si>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</si>
  <si>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</si>
  <si>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</si>
  <si>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</si>
  <si>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</si>
  <si>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</si>
  <si>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</si>
  <si>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</si>
  <si>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</si>
  <si>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</si>
  <si>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</si>
  <si>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</si>
  <si>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</si>
  <si>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</si>
  <si>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</si>
  <si>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</si>
  <si>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</si>
  <si>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</si>
  <si>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</si>
  <si>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</si>
  <si>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</si>
  <si>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</si>
  <si>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</si>
  <si>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</si>
  <si>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</si>
  <si>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</si>
  <si>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</si>
  <si>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</si>
  <si>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</si>
  <si>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</si>
  <si>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</si>
  <si>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</si>
  <si>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</si>
  <si>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</si>
  <si>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</si>
  <si>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</si>
  <si>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</si>
  <si>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</si>
  <si>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</si>
  <si>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</si>
  <si>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</si>
  <si>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</si>
  <si>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</si>
  <si>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</si>
  <si>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</si>
  <si>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</si>
  <si>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</si>
  <si>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</si>
  <si>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</si>
  <si>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</si>
  <si>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</si>
  <si>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</si>
  <si>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</si>
  <si>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</si>
  <si>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</si>
  <si>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</si>
  <si>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</si>
  <si>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</si>
  <si>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</si>
  <si>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</si>
  <si>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</si>
  <si>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</si>
  <si>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</si>
  <si>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</si>
  <si>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</si>
  <si>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</si>
  <si>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</si>
  <si>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</si>
  <si>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</si>
  <si>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</si>
  <si>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</si>
  <si>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</si>
  <si>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</si>
  <si>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</si>
  <si>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</si>
  <si>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</si>
  <si>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</si>
  <si>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</si>
  <si>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</si>
  <si>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</si>
  <si>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</si>
  <si>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</si>
  <si>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</si>
  <si>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</si>
  <si>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</si>
  <si>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</si>
  <si>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</si>
  <si>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</si>
  <si>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</si>
  <si>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</si>
  <si>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</si>
  <si>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</si>
  <si>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</si>
  <si>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</si>
  <si>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</si>
  <si>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</si>
  <si>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</si>
  <si>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</si>
  <si>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</si>
  <si>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</si>
  <si>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</si>
  <si>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</si>
  <si>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</si>
  <si>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</si>
  <si>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</si>
  <si>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</si>
  <si>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</si>
  <si>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</si>
  <si>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</si>
  <si>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</si>
  <si>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</si>
  <si>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</si>
  <si>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</si>
  <si>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</si>
  <si>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</si>
  <si>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</si>
  <si>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</si>
  <si>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</si>
  <si>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</si>
  <si>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</si>
  <si>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</si>
  <si>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</si>
  <si>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</si>
  <si>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</si>
  <si>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</si>
  <si>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</si>
  <si>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</si>
  <si>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</si>
  <si>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</si>
  <si>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</si>
  <si>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</si>
  <si>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</si>
  <si>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</si>
  <si>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</si>
  <si>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</si>
  <si>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</si>
  <si>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</si>
  <si>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</si>
  <si>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</si>
  <si>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</si>
  <si>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</si>
  <si>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</si>
  <si>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</si>
  <si>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</si>
  <si>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</si>
  <si>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</si>
  <si>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</si>
  <si>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</si>
  <si>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</si>
  <si>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</si>
  <si>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</si>
  <si>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</si>
  <si>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</si>
  <si>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</si>
  <si>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</si>
  <si>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</si>
  <si>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</si>
  <si>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</si>
  <si>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</si>
  <si>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</si>
  <si>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</si>
  <si>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</si>
  <si>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</si>
  <si>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</si>
  <si>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</si>
  <si>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</si>
  <si>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</si>
  <si>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</si>
  <si>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</si>
  <si>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</si>
  <si>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</si>
  <si>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</si>
  <si>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</si>
  <si>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</si>
  <si>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</si>
  <si>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</si>
  <si>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</si>
  <si>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</si>
  <si>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</si>
  <si>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</si>
  <si>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</si>
  <si>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</si>
  <si>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</si>
  <si>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</si>
  <si>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</si>
  <si>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</si>
  <si>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</si>
  <si>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</si>
  <si>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</si>
  <si>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</si>
  <si>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</si>
  <si>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</si>
  <si>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</si>
  <si>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</si>
  <si>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</si>
  <si>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</si>
  <si>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</si>
  <si>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</si>
  <si>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</si>
  <si>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</si>
  <si>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</si>
  <si>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</si>
  <si>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</si>
  <si>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</si>
  <si>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</si>
  <si>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</si>
  <si>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</si>
  <si>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</si>
  <si>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</si>
  <si>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</si>
  <si>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</si>
  <si>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</si>
  <si>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</si>
  <si>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</si>
  <si>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</si>
  <si>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</si>
  <si>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</si>
  <si>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</si>
  <si>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</si>
  <si>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</si>
  <si>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</si>
  <si>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</si>
  <si>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</si>
  <si>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</si>
  <si>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</si>
  <si>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</si>
  <si>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</si>
  <si>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</si>
  <si>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</si>
  <si>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</si>
  <si>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</si>
  <si>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</si>
  <si>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</si>
  <si>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</si>
  <si>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</si>
  <si>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</si>
  <si>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</si>
  <si>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</si>
  <si>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</si>
  <si>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</si>
  <si>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</si>
  <si>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</si>
  <si>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</si>
  <si>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</si>
  <si>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</si>
  <si>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</si>
  <si>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</si>
  <si>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</si>
  <si>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</si>
  <si>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</si>
  <si>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</si>
  <si>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</si>
  <si>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</si>
  <si>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</si>
  <si>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</si>
  <si>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</si>
  <si>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</si>
  <si>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</si>
  <si>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</si>
  <si>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</si>
  <si>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</si>
  <si>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</si>
  <si>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</si>
  <si>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</si>
  <si>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</si>
  <si>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</si>
  <si>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</si>
  <si>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</si>
  <si>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</si>
  <si>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</si>
  <si>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</si>
  <si>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</si>
  <si>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</si>
  <si>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</si>
  <si>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</si>
  <si>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</si>
  <si>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</si>
  <si>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</si>
  <si>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</si>
  <si>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</si>
  <si>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</si>
  <si>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</si>
  <si>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</si>
  <si>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</si>
  <si>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</si>
  <si>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</si>
  <si>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</si>
  <si>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</si>
  <si>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</si>
  <si>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</si>
  <si>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</si>
  <si>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</si>
  <si>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</si>
  <si>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</si>
  <si>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</si>
  <si>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</si>
  <si>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</si>
  <si>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</si>
  <si>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</si>
  <si>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</si>
  <si>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</si>
  <si>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</si>
  <si>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</si>
  <si>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</si>
  <si>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</si>
  <si>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</si>
  <si>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</si>
  <si>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</si>
  <si>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</si>
  <si>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</si>
  <si>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</si>
  <si>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</si>
  <si>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</si>
  <si>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</si>
  <si>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</si>
  <si>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</si>
  <si>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</si>
  <si>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</si>
  <si>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</si>
  <si>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</si>
  <si>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</si>
  <si>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</si>
  <si>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</si>
  <si>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</si>
  <si>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</si>
  <si>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</si>
  <si>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</si>
  <si>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</si>
  <si>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</si>
  <si>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</si>
  <si>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</si>
  <si>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</si>
  <si>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</si>
  <si>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</si>
  <si>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</si>
  <si>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</si>
  <si>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</si>
  <si>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</si>
  <si>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</si>
  <si>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</si>
  <si>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</si>
  <si>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</si>
  <si>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</si>
  <si>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</si>
  <si>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</si>
  <si>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</si>
  <si>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</si>
  <si>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</si>
  <si>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</si>
  <si>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</si>
  <si>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</si>
  <si>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</si>
  <si>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</si>
  <si>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</si>
  <si>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</si>
  <si>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</si>
  <si>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</si>
  <si>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</si>
  <si>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</si>
  <si>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</si>
  <si>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</si>
  <si>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</si>
  <si>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</si>
  <si>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</si>
  <si>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</si>
  <si>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</si>
  <si>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</si>
  <si>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</si>
  <si>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</si>
  <si>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</si>
  <si>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</si>
  <si>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</si>
  <si>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</si>
  <si>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</si>
  <si>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</si>
  <si>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</si>
  <si>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</si>
  <si>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</si>
  <si>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</si>
  <si>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</si>
  <si>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</si>
  <si>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</si>
  <si>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</si>
  <si>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</si>
  <si>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</si>
  <si>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</si>
  <si>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</si>
  <si>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</si>
  <si>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</si>
  <si>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</si>
  <si>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</si>
  <si>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</si>
  <si>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</si>
  <si>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</si>
  <si>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</si>
  <si>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</si>
  <si>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</si>
  <si>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</si>
  <si>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</si>
  <si>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</si>
  <si>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</si>
  <si>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</si>
  <si>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</si>
  <si>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</si>
  <si>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</si>
  <si>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</si>
  <si>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</si>
  <si>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</si>
  <si>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</si>
  <si>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</si>
  <si>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</si>
  <si>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</si>
  <si>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</si>
  <si>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</si>
  <si>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</si>
  <si>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</si>
  <si>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</si>
  <si>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</si>
  <si>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</si>
  <si>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</si>
  <si>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</si>
  <si>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</si>
  <si>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</si>
  <si>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</si>
  <si>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</si>
  <si>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</si>
  <si>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</si>
  <si>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</si>
  <si>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</si>
  <si>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</si>
  <si>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</si>
  <si>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</si>
  <si>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</si>
  <si>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</si>
  <si>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</si>
  <si>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</si>
  <si>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</si>
  <si>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</si>
  <si>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</si>
  <si>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</si>
  <si>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</si>
  <si>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</si>
  <si>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</si>
  <si>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</si>
  <si>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</si>
  <si>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</si>
  <si>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</si>
  <si>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</si>
  <si>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</si>
  <si>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</si>
  <si>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</si>
  <si>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</si>
  <si>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</si>
  <si>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</si>
  <si>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</si>
  <si>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</si>
  <si>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</si>
  <si>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</si>
  <si>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</si>
  <si>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</si>
  <si>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</si>
  <si>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</si>
  <si>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</si>
  <si>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</si>
  <si>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</si>
  <si>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</si>
  <si>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</si>
  <si>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</si>
  <si>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</si>
  <si>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</si>
  <si>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</si>
  <si>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</si>
  <si>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</si>
  <si>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</si>
  <si>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</si>
  <si>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</si>
  <si>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</si>
  <si>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</si>
  <si>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</si>
  <si>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</si>
  <si>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</si>
  <si>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</si>
  <si>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</si>
  <si>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</si>
  <si>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</si>
  <si>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</si>
  <si>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</si>
  <si>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</si>
  <si>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</si>
  <si>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</si>
  <si>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</si>
  <si>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</si>
  <si>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</si>
  <si>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</si>
  <si>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</si>
  <si>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</si>
  <si>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</si>
  <si>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</si>
  <si>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</si>
  <si>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</si>
  <si>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</si>
  <si>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</si>
  <si>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</si>
  <si>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</si>
  <si>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</si>
  <si>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</si>
  <si>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</si>
  <si>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</si>
  <si>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</si>
  <si>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</si>
  <si>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</si>
  <si>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</si>
  <si>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</si>
  <si>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</si>
  <si>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</si>
  <si>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</si>
  <si>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</si>
  <si>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</si>
  <si>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</si>
  <si>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</si>
  <si>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</si>
  <si>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</si>
  <si>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</si>
  <si>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</si>
  <si>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</si>
  <si>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</si>
  <si>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</si>
  <si>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</si>
  <si>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</si>
  <si>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</si>
  <si>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</si>
  <si>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</si>
  <si>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</si>
  <si>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</si>
  <si>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</si>
  <si>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</si>
  <si>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</si>
  <si>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</si>
  <si>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</si>
  <si>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</si>
  <si>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</si>
  <si>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</si>
  <si>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</si>
  <si>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</si>
  <si>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</si>
  <si>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</si>
  <si>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</si>
  <si>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</si>
  <si>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</si>
  <si>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</si>
  <si>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</si>
  <si>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</si>
  <si>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</si>
  <si>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</si>
  <si>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</si>
  <si>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</si>
  <si>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</si>
  <si>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</si>
  <si>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</si>
  <si>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</si>
  <si>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</si>
  <si>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</si>
  <si>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</si>
  <si>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</si>
  <si>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</si>
  <si>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</si>
  <si>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</si>
  <si>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</si>
  <si>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</si>
  <si>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</si>
  <si>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</si>
  <si>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</si>
  <si>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</si>
  <si>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</si>
  <si>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</si>
  <si>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</si>
  <si>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</si>
  <si>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</si>
  <si>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</si>
  <si>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</si>
  <si>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</si>
  <si>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</si>
  <si>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</si>
  <si>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</si>
  <si>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</si>
  <si>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</si>
  <si>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</si>
  <si>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</si>
  <si>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</si>
  <si>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</si>
  <si>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</si>
  <si>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</si>
  <si>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</si>
  <si>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</si>
  <si>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</si>
  <si>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</si>
  <si>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</si>
  <si>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</si>
  <si>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</si>
  <si>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</si>
  <si>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</si>
  <si>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</si>
  <si>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</si>
  <si>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</si>
  <si>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</si>
  <si>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</si>
  <si>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</si>
  <si>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</si>
  <si>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</si>
  <si>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</si>
  <si>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</si>
  <si>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</si>
  <si>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</si>
  <si>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</si>
  <si>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</si>
  <si>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</si>
  <si>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</si>
  <si>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</si>
  <si>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</si>
  <si>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</si>
  <si>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</si>
  <si>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</si>
  <si>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</si>
  <si>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</si>
  <si>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</si>
  <si>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</si>
  <si>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</si>
  <si>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</si>
  <si>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</si>
  <si>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</si>
  <si>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</si>
  <si>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</si>
  <si>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</si>
  <si>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</si>
  <si>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</si>
  <si>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</si>
  <si>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</si>
  <si>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</si>
  <si>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</si>
  <si>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</si>
  <si>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</si>
  <si>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</si>
  <si>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</si>
  <si>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</si>
  <si>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</si>
  <si>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</si>
  <si>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</si>
  <si>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</si>
  <si>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</si>
  <si>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</si>
  <si>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</si>
  <si>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</si>
  <si>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</si>
  <si>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</si>
  <si>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</si>
  <si>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</si>
  <si>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</si>
  <si>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</si>
  <si>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</si>
  <si>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</si>
  <si>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</si>
  <si>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</si>
  <si>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</si>
  <si>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</si>
  <si>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</si>
  <si>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</si>
  <si>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</si>
  <si>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</si>
  <si>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</si>
  <si>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</si>
  <si>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</si>
  <si>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</si>
  <si>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</si>
  <si>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</si>
  <si>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</si>
  <si>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</si>
  <si>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</si>
  <si>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</si>
  <si>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</si>
  <si>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</si>
  <si>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</si>
  <si>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</si>
  <si>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</si>
  <si>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</si>
  <si>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</si>
  <si>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</si>
  <si>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</si>
  <si>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</si>
  <si>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</si>
  <si>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</si>
  <si>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</si>
  <si>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</si>
  <si>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</si>
  <si>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</si>
  <si>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</si>
  <si>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</si>
  <si>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</si>
  <si>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</si>
  <si>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</si>
  <si>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</si>
  <si>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Valores discrepantes</t>
  </si>
  <si>
    <t>Repasse sem mensalidade</t>
  </si>
  <si>
    <t>Mensalidade sem repasse</t>
  </si>
  <si>
    <t>Total Mensalidade</t>
  </si>
  <si>
    <t>Total Repasse</t>
  </si>
  <si>
    <t>Mensalidade + Repasse</t>
  </si>
  <si>
    <t>Planilha</t>
  </si>
  <si>
    <t>Repasse</t>
  </si>
  <si>
    <t>Mensalidade</t>
  </si>
  <si>
    <t>Mensalidade discrepante</t>
  </si>
  <si>
    <t>Repasse discrepante</t>
  </si>
  <si>
    <t>Totais</t>
  </si>
  <si>
    <t>Discrepância</t>
  </si>
  <si>
    <t>Dados</t>
  </si>
  <si>
    <t>% Acerto Mensalidade</t>
  </si>
  <si>
    <t>% Acerto Repasse</t>
  </si>
  <si>
    <t>% Erros Mensalidade</t>
  </si>
  <si>
    <t>% Erros Repasse</t>
  </si>
  <si>
    <t>% Discrepância Mensalidade</t>
  </si>
  <si>
    <t>% Discrepância Repasse</t>
  </si>
  <si>
    <t>Coluna1</t>
  </si>
  <si>
    <t>Coluna2</t>
  </si>
  <si>
    <t>Competência</t>
  </si>
  <si>
    <t>Dados Mensais</t>
  </si>
  <si>
    <t>Acertos Julho</t>
  </si>
  <si>
    <t>Acertos Agosto</t>
  </si>
  <si>
    <t>Erros Julho</t>
  </si>
  <si>
    <t>Erros Agosto</t>
  </si>
  <si>
    <t>Discrepância Julho</t>
  </si>
  <si>
    <t>Discrepância Agosto</t>
  </si>
  <si>
    <t>Validação</t>
  </si>
  <si>
    <t>Acertos</t>
  </si>
  <si>
    <t>Somente mensalidade</t>
  </si>
  <si>
    <t>Somente repasse</t>
  </si>
  <si>
    <t>Duas bases corretas</t>
  </si>
  <si>
    <t>Duas bases incorretas</t>
  </si>
  <si>
    <t>Acertos / Qtd Mensalidade</t>
  </si>
  <si>
    <t>Acertos / Qtd Repasse</t>
  </si>
  <si>
    <t>Erros / Qtd Mensalidade</t>
  </si>
  <si>
    <t>Erros / Qtd Repasse</t>
  </si>
  <si>
    <t>Discrepancia / Mensalidade</t>
  </si>
  <si>
    <t>Discrepancia / Repasse</t>
  </si>
  <si>
    <t>LEGENDA</t>
  </si>
  <si>
    <t>Soma base Mensalidade</t>
  </si>
  <si>
    <t>Soma base Repasse</t>
  </si>
  <si>
    <t>Soma duas bases</t>
  </si>
  <si>
    <t>Quantidade de Mensalidade</t>
  </si>
  <si>
    <t>Quantidade de Repasse</t>
  </si>
  <si>
    <t>Soma Discrepância</t>
  </si>
  <si>
    <t>Quantidade Erros Julho</t>
  </si>
  <si>
    <t>Quantidade Acertos Julho</t>
  </si>
  <si>
    <t>Quantidade Acertos Agosto</t>
  </si>
  <si>
    <t>Quantidade Erros Agosto</t>
  </si>
  <si>
    <t>Quantidade Discrepancia Julho</t>
  </si>
  <si>
    <t>Quantidade Discrepancia Agosto</t>
  </si>
  <si>
    <t>Relatório Beneficiário</t>
  </si>
  <si>
    <t>Carteirinha</t>
  </si>
  <si>
    <t>Plano</t>
  </si>
  <si>
    <t>Valor</t>
  </si>
  <si>
    <t>Status</t>
  </si>
  <si>
    <t>PESQUISA BENEFICIÁRIO</t>
  </si>
  <si>
    <t>Julho</t>
  </si>
  <si>
    <t>Agosto</t>
  </si>
  <si>
    <t>Convênio</t>
  </si>
  <si>
    <t>Marca Otica</t>
  </si>
  <si>
    <t>Erros</t>
  </si>
  <si>
    <t>convenio2</t>
  </si>
  <si>
    <t>Operadora</t>
  </si>
  <si>
    <t>Quantidade Matricula Acertos</t>
  </si>
  <si>
    <t>Quantidade  Matricula Erros</t>
  </si>
  <si>
    <t>Quantidade  Matricula Discrepancia</t>
  </si>
  <si>
    <t>Digitar Marca Otica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</si>
</sst>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7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2" fontId="4" fillId="0" borderId="6" xfId="0" applyNumberFormat="1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0" fontId="0" fillId="8" borderId="6" xfId="0" applyFont="1" applyFill="1" applyBorder="1" applyAlignment="1">
      <alignment horizontal="center"/>
    </xf>
    <xf numFmtId="0" fontId="0" fillId="7" borderId="6" xfId="0" applyFont="1" applyFill="1" applyBorder="1" applyAlignment="1">
      <alignment horizontal="center"/>
    </xf>
    <xf numFmtId="0" fontId="0" fillId="0" borderId="0" xfId="0" applyNumberFormat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22" fontId="0" fillId="8" borderId="6" xfId="0" applyNumberFormat="1" applyFont="1" applyFill="1" applyBorder="1" applyAlignment="1">
      <alignment horizontal="center"/>
    </xf>
    <xf numFmtId="22" fontId="0" fillId="7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ont="1" applyFill="1" applyBorder="1"/>
    <xf numFmtId="22" fontId="0" fillId="3" borderId="6" xfId="0" applyNumberFormat="1" applyFont="1" applyFill="1" applyBorder="1"/>
    <xf numFmtId="0" fontId="0" fillId="0" borderId="6" xfId="0" applyFont="1" applyBorder="1"/>
    <xf numFmtId="22" fontId="0" fillId="0" borderId="6" xfId="0" applyNumberFormat="1" applyFon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Border="1" applyAlignment="1">
      <alignment horizontal="center"/>
    </xf>
    <xf numFmtId="10" fontId="12" fillId="5" borderId="0" xfId="1" applyNumberFormat="1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050"/>
      <color rgb="FF6A9296"/>
      <color rgb="FF9933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4-4042-87D4-103A6CFEA5DA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4-4042-87D4-103A6CFEA5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C-4E8A-817D-89A6495F77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4E8A-817D-89A6495F7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2E7-993A-5E37B9C9D28B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2E7-993A-5E37B9C9D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45-4541-A64A-2DA43DC999A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45-4541-A64A-2DA43DC999A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45-4541-A64A-2DA43DC999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57-415B-A630-656D2A850E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57-415B-A630-656D2A850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57-415B-A630-656D2A850E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57-415B-A630-656D2A850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57-415B-A630-656D2A850E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7D-45CD-ACA9-1AF107465D6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7D-45CD-ACA9-1AF107465D6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7D-45CD-ACA9-1AF107465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7D-45CD-ACA9-1AF107465D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1383242</xdr:colOff>
      <xdr:row>19</xdr:row>
      <xdr:rowOff>137581</xdr:rowOff>
    </xdr:from>
    <xdr:to>
      <xdr:col>14</xdr:col>
      <xdr:colOff>2523617</xdr:colOff>
      <xdr:row>40</xdr:row>
      <xdr:rowOff>97081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E9C7F-8570-4AAB-978F-3D643627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41</xdr:row>
      <xdr:rowOff>158747</xdr:rowOff>
    </xdr:from>
    <xdr:to>
      <xdr:col>6</xdr:col>
      <xdr:colOff>681056</xdr:colOff>
      <xdr:row>62</xdr:row>
      <xdr:rowOff>118247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2A7ED3-7564-43D5-B9BD-2DEB54755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822328</xdr:colOff>
      <xdr:row>41</xdr:row>
      <xdr:rowOff>179913</xdr:rowOff>
    </xdr:from>
    <xdr:to>
      <xdr:col>11</xdr:col>
      <xdr:colOff>1295953</xdr:colOff>
      <xdr:row>62</xdr:row>
      <xdr:rowOff>139413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369DA1C-3A41-4E0E-87F6-59D17777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1383243</xdr:colOff>
      <xdr:row>41</xdr:row>
      <xdr:rowOff>179913</xdr:rowOff>
    </xdr:from>
    <xdr:to>
      <xdr:col>14</xdr:col>
      <xdr:colOff>2523618</xdr:colOff>
      <xdr:row>62</xdr:row>
      <xdr:rowOff>139413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4A655B2-9F4E-4C69-8DD0-F06634FBB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19</xdr:row>
      <xdr:rowOff>134933</xdr:rowOff>
    </xdr:from>
    <xdr:to>
      <xdr:col>6</xdr:col>
      <xdr:colOff>652481</xdr:colOff>
      <xdr:row>40</xdr:row>
      <xdr:rowOff>94433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B158847-AF9C-47F0-A08D-B2E0395C7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773661</xdr:colOff>
      <xdr:row>19</xdr:row>
      <xdr:rowOff>137580</xdr:rowOff>
    </xdr:from>
    <xdr:to>
      <xdr:col>11</xdr:col>
      <xdr:colOff>1247286</xdr:colOff>
      <xdr:row>40</xdr:row>
      <xdr:rowOff>97080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1BF99F6-6F2A-4F5A-8C5F-286163904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240242</xdr:colOff>
      <xdr:row>17</xdr:row>
      <xdr:rowOff>23281</xdr:rowOff>
    </xdr:from>
    <xdr:to>
      <xdr:col>39</xdr:col>
      <xdr:colOff>513842</xdr:colOff>
      <xdr:row>37</xdr:row>
      <xdr:rowOff>173281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7449135-2EA5-4925-82A5-587D0507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E3" sqref="E3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68" t="s">
        <v>0</v>
      </c>
      <c r="K1" s="68"/>
      <c r="L1" s="68"/>
      <c r="M1" s="68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L3" sqref="L3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R4" sqref="R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 x14ac:dyDescent="0.25">
      <c r="R1" s="6"/>
    </row>
    <row r="2" spans="1:60" x14ac:dyDescent="0.25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B18" sqref="B18:B21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B17" s="9" t="s">
        <v>1123</v>
      </c>
      <c r="J17" s="18" t="s">
        <v>1043</v>
      </c>
    </row>
    <row r="18" spans="1:10" x14ac:dyDescent="0.25">
      <c r="A18" s="10"/>
      <c r="B18" s="9" t="s">
        <v>1124</v>
      </c>
    </row>
    <row r="19" spans="1:10" x14ac:dyDescent="0.25">
      <c r="A19" s="10"/>
      <c r="B19" s="9" t="s">
        <v>1125</v>
      </c>
    </row>
    <row r="20" spans="1:10" x14ac:dyDescent="0.25">
      <c r="A20" s="10"/>
      <c r="B20" s="9" t="s">
        <v>1126</v>
      </c>
    </row>
    <row r="21" spans="1:10" x14ac:dyDescent="0.25">
      <c r="A21" s="10"/>
      <c r="B21" s="9" t="s">
        <v>1127</v>
      </c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C82" workbookViewId="0">
      <selection activeCell="I92" sqref="I92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 x14ac:dyDescent="0.25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1090</v>
      </c>
      <c r="G3" s="24" t="s">
        <v>1045</v>
      </c>
      <c r="H3" t="s">
        <v>64</v>
      </c>
      <c r="I3" t="s">
        <v>65</v>
      </c>
      <c r="J3" s="24" t="s">
        <v>1046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1088</v>
      </c>
      <c r="S3" t="s">
        <v>1089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8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s="47" t="str">
        <f t="shared" ref="R4:R35" si="1">CONCATENATE(A4,B4,C4,D4,E4,G4,H4,I4,J4,K4,L4,M4,N4,O4,P4,Q4)</f>
        <v>62fffee87c45476c4844c3a862fffe3650790c092a7f8dcd62fffee77c45476c4844c3a710869700062fffe3650790c092a7f8dcd108697000A42277,8752913051481MXRWXLLX WXNTXFXNTI00AMIL 700 QP NACIONAL R PJCAMens. Titular Faixa Etária Implant.T3892,76</v>
      </c>
      <c r="S4" s="47">
        <f t="shared" ref="S4:S35" si="2">IF(A4=A3,1,0)</f>
        <v>0</v>
      </c>
      <c r="T4" s="47"/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9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s="47" t="str">
        <f t="shared" si="1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S5" s="47">
        <f t="shared" si="2"/>
        <v>0</v>
      </c>
      <c r="T5" s="47"/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8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s="47" t="str">
        <f t="shared" si="1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S6" s="47">
        <f t="shared" si="2"/>
        <v>0</v>
      </c>
      <c r="T6" s="47"/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9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s="47" t="str">
        <f t="shared" si="1"/>
        <v>630000d519f2f821f3915ac363000063e6282203617a4a1c630000d519f2f821f3915ac210869700063000063e6282203617a4a1c108697000B42277,8752913051481MXRWXLLX WXNTXFXNTI00AMIL 700 QP NACIONAL R PJCAMens. Titular Faixa Etária Implant.T3892,76</v>
      </c>
      <c r="S7" s="47">
        <f t="shared" si="2"/>
        <v>0</v>
      </c>
      <c r="T7" s="47"/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8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s="47" t="str">
        <f t="shared" si="1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S8" s="47">
        <f t="shared" si="2"/>
        <v>0</v>
      </c>
      <c r="T8" s="47"/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9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s="47" t="str">
        <f t="shared" si="1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S9" s="47">
        <f t="shared" si="2"/>
        <v>0</v>
      </c>
      <c r="T9" s="47"/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8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s="47" t="str">
        <f t="shared" si="1"/>
        <v>6301123f1fe6e2596566ddad630111a2b336dc5f51bee3b56301123e1fe6e2596566dd9a722764000630111a2b336dc5f51bee3b5722764000C39498,8751311603540XNX LUIZX RXWHX DX MXDXIRX00MEDICUS QC 122 PARTICIP. - RNCo-participaçãoD0</v>
      </c>
      <c r="S10" s="47">
        <f t="shared" si="2"/>
        <v>0</v>
      </c>
      <c r="T10" s="47"/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9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s="47" t="str">
        <f t="shared" si="1"/>
        <v>6301123f1fe6e2596566dd9b630111a2b336dc5f51bee3b56301123e1fe6e2596566dd9a722764000630111a2b336dc5f51bee3b5722764000C39435,91666666671310641850TXLX BXTITX DX XNTX00MEDICUS QC 122 PARTICIP. - RNMens. Titular Faixa Etária Implant.T1738,03</v>
      </c>
      <c r="S11" s="47">
        <f t="shared" si="2"/>
        <v>0</v>
      </c>
      <c r="T11" s="47"/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8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s="47" t="str">
        <f t="shared" si="1"/>
        <v>6301123f1fe6e2596566dd9c630111a2b336dc5f51bee3b56301123e1fe6e2596566dd9a722764000630111a2b336dc5f51bee3b5722764000C39435,91666666671310641850TXLX BXTITX DX XNTX00MEDICUS QC 122 PARTICIP. - RNCo-participaçãoT0</v>
      </c>
      <c r="S12" s="47">
        <f t="shared" si="2"/>
        <v>0</v>
      </c>
      <c r="T12" s="47"/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9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s="47" t="str">
        <f t="shared" si="1"/>
        <v>6301123f1fe6e2596566dd9d630111a2b336dc5f51bee3b56301123e1fe6e2596566dd9a722764000630111a2b336dc5f51bee3b5722764000C39435,91666666671310645250XNIX MXRIX DX XUZX00MEDICUS QC - RNMens. Titular Faixa Etária Implant.T1838,5</v>
      </c>
      <c r="S13" s="47">
        <f t="shared" si="2"/>
        <v>0</v>
      </c>
      <c r="T13" s="47"/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8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s="47" t="str">
        <f t="shared" si="1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S14" s="47">
        <f t="shared" si="2"/>
        <v>0</v>
      </c>
      <c r="T14" s="47"/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9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s="47" t="str">
        <f t="shared" si="1"/>
        <v>6301123f1fe6e2596566dd9f630111a2b336dc5f51bee3b56301123e1fe6e2596566dd9a722764000630111a2b336dc5f51bee3b5722764000C39435,91666666671310650170VXNIX VXLXRIX RXWHX00MEDICUS QC - RNMens. Titular Faixa Etária Implant.T1975,32</v>
      </c>
      <c r="S15" s="47">
        <f t="shared" si="2"/>
        <v>0</v>
      </c>
      <c r="T15" s="47"/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8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s="47" t="str">
        <f t="shared" si="1"/>
        <v>6301123f1fe6e2596566dda0630111a2b336dc5f51bee3b56301123e1fe6e2596566dd9a722764000630111a2b336dc5f51bee3b5722764000C39435,91666666671310650500JXX NILXN DX XLIVXIRX FILHX00MEDICUS QC - RNDevolução Exclusão RetroativaT-442,19</v>
      </c>
      <c r="S16" s="47">
        <f t="shared" si="2"/>
        <v>0</v>
      </c>
      <c r="T16" s="47"/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9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s="47" t="str">
        <f t="shared" si="1"/>
        <v>6301123f1fe6e2596566dda1630111a2b336dc5f51bee3b56301123e1fe6e2596566dd9a722764000630111a2b336dc5f51bee3b5722764000C39531,8751311724760RXFXXL JXLX LXWXRDX DX XLIVXIRX00MEDICUS QC - RNDevolução Exclusão RetroativaD-442,19</v>
      </c>
      <c r="S17" s="47">
        <f t="shared" si="2"/>
        <v>0</v>
      </c>
      <c r="T17" s="47"/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8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s="47" t="str">
        <f t="shared" si="1"/>
        <v>6301123f1fe6e2596566dda2630111a2b336dc5f51bee3b56301123e1fe6e2596566dd9a722764000630111a2b336dc5f51bee3b5722764000C39435,91666666671310651810LUWIX GXLDINX DX WXTX XLIVXIRX00MEDICUS QC - RNMens. Titular Faixa Etária Implant.T2567,79</v>
      </c>
      <c r="S18" s="47">
        <f t="shared" si="2"/>
        <v>0</v>
      </c>
      <c r="T18" s="47"/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9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s="47" t="str">
        <f t="shared" si="1"/>
        <v>6301123f1fe6e2596566dda3630111a2b336dc5f51bee3b56301123e1fe6e2596566dd9a722764000630111a2b336dc5f51bee3b5722764000C39435,91666666671310651900LUIZ FXLIX DX XLIVXIRX00MEDICUS QC - RNMens. Depend. Faixa Etária Implant.D2567,79</v>
      </c>
      <c r="S19" s="47">
        <f t="shared" si="2"/>
        <v>0</v>
      </c>
      <c r="T19" s="47"/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8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s="47" t="str">
        <f t="shared" si="1"/>
        <v>6301123f1fe6e2596566dda4630111a2b336dc5f51bee3b56301123e1fe6e2596566dd9a722764000630111a2b336dc5f51bee3b5722764000C39435,91666666671310658400MXRIX LUWINXTX XLVX WXRTX00MEDICUS QC - RNMens. Titular Faixa Etária Implant.T3122,81</v>
      </c>
      <c r="S20" s="47">
        <f t="shared" si="2"/>
        <v>0</v>
      </c>
      <c r="T20" s="47"/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9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s="47" t="str">
        <f t="shared" si="1"/>
        <v>6301123f1fe6e2596566dda5630111a2b336dc5f51bee3b56301123e1fe6e2596566dd9a722764000630111a2b336dc5f51bee3b5722764000C39435,91666666671310658580ITHXMXR DXNTX WXRTXZ NXTX00MEDICUS QC - RNDevolução Exclusão RetroativaD-1784,16</v>
      </c>
      <c r="S21" s="47">
        <f t="shared" si="2"/>
        <v>0</v>
      </c>
      <c r="T21" s="47"/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8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s="47" t="str">
        <f t="shared" si="1"/>
        <v>6301123f1fe6e2596566dda6630111a2b336dc5f51bee3b56301123e1fe6e2596566dd9a722764000630111a2b336dc5f51bee3b5722764000C39435,91666666671310659470BXNXLLY WXXR DX WUNHX XLVX00MEDICUS QC - RNMens. Titular Faixa Etária Implant.T806,35</v>
      </c>
      <c r="S22" s="47">
        <f t="shared" si="2"/>
        <v>0</v>
      </c>
      <c r="T22" s="47"/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9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s="47" t="str">
        <f t="shared" si="1"/>
        <v>6301123f1fe6e2596566dda7630111a2b336dc5f51bee3b56301123e1fe6e2596566dd9a722764000630111a2b336dc5f51bee3b5722764000C39435,91666666671310660810MXRIX RXXMXRY MXLX FXITXX00MEDICUS QC - RNMens. Titular Faixa Etária Implant.T1975,32</v>
      </c>
      <c r="S23" s="47">
        <f t="shared" si="2"/>
        <v>0</v>
      </c>
      <c r="T23" s="47"/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8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s="47" t="str">
        <f t="shared" si="1"/>
        <v>6301123f1fe6e2596566dda8630111a2b336dc5f51bee3b56301123e1fe6e2596566dd9a722764000630111a2b336dc5f51bee3b5722764000C42185,8751310666330MXRTX RXWHX WXRQUXIRX WXTX00MEDICUS QC - RNMens. Titular Faixa Etária Implant.T2567,95</v>
      </c>
      <c r="S24" s="47">
        <f t="shared" si="2"/>
        <v>0</v>
      </c>
      <c r="T24" s="47"/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9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s="47" t="str">
        <f t="shared" si="1"/>
        <v>6301123f1fe6e2596566dda9630111a2b336dc5f51bee3b56301123e1fe6e2596566dd9a722764000630111a2b336dc5f51bee3b5722764000C42185,8751310666410JXX IVXNI WXRQUXIRX WXTX JUNIXR00MEDICUS QC - RNMens. Depend. Faixa Etária Implant.D806,35</v>
      </c>
      <c r="S25" s="47">
        <f t="shared" si="2"/>
        <v>0</v>
      </c>
      <c r="T25" s="47"/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8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s="47" t="str">
        <f t="shared" si="1"/>
        <v>6301123f1fe6e2596566ddaa630111a2b336dc5f51bee3b56301123e1fe6e2596566dd9a722764000630111a2b336dc5f51bee3b5722764000C39435,91666666671310666500XLXXNXRDX RXIMUNDX ILVX DX XGUIXR00MEDICUS QC - RNMens. Titular Faixa Etária Implant.T806,35</v>
      </c>
      <c r="S26" s="47">
        <f t="shared" si="2"/>
        <v>0</v>
      </c>
      <c r="T26" s="47"/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9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s="47" t="str">
        <f t="shared" si="1"/>
        <v>6301123f1fe6e2596566ddab630111a2b336dc5f51bee3b56301123e1fe6e2596566dd9a722764000630111a2b336dc5f51bee3b5722764000C39435,91666666671310667490LUIZX BXTITX WXMX00MEDICUS QC - RNMens. Titular Faixa Etária Implant.T2515,24</v>
      </c>
      <c r="S27" s="47">
        <f t="shared" si="2"/>
        <v>0</v>
      </c>
      <c r="T27" s="47"/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8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s="47" t="str">
        <f t="shared" si="1"/>
        <v>6301123f1fe6e2596566ddac630111a2b336dc5f51bee3b56301123e1fe6e2596566dd9a722764000630111a2b336dc5f51bee3b5722764000C39498,8751311603460XNX RUTH RXWHX MXWIXL00MEDICUS QC 122 PARTICIP. - RNCo-participaçãoD0</v>
      </c>
      <c r="S28" s="47">
        <f t="shared" si="2"/>
        <v>0</v>
      </c>
      <c r="T28" s="47"/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9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s="47" t="str">
        <f t="shared" si="1"/>
        <v>6301123f1fe6e2596566ddae630111a2b336dc5f51bee3b56301123e1fe6e2596566dd9a722764000630111a2b336dc5f51bee3b5722764000C39469,91666666671311602490JXX GLXYDXN DX NXWIMXNTX00MEDICUS QC - RNMens. Titular Faixa Etária Implant.T806,35</v>
      </c>
      <c r="S29" s="47">
        <f t="shared" si="2"/>
        <v>0</v>
      </c>
      <c r="T29" s="47"/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8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s="47" t="str">
        <f t="shared" si="1"/>
        <v>6301123f1fe6e2596566ddaf630111a2b336dc5f51bee3b56301123e1fe6e2596566dd9a722764000630111a2b336dc5f51bee3b5722764000C39469,91666666671311603710MXRWU MXWHXDX MXTXX00MEDICUS QC - RNMens. Titular Faixa Etária Implant.T1279,73</v>
      </c>
      <c r="S30" s="47">
        <f t="shared" si="2"/>
        <v>0</v>
      </c>
      <c r="T30" s="47"/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9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s="47" t="str">
        <f t="shared" si="1"/>
        <v>6301123f1fe6e2596566ddb0630111a2b336dc5f51bee3b56301123e1fe6e2596566dd9a722764000630111a2b336dc5f51bee3b5722764000C39498,8751311604010MXRIX WRITINX LXXNDRX DX PXIVX00MEDICUS QC - RNMens. Titular Faixa Etária Implant.T1975,32</v>
      </c>
      <c r="S31" s="47">
        <f t="shared" si="2"/>
        <v>0</v>
      </c>
      <c r="T31" s="47"/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8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s="47" t="str">
        <f t="shared" si="1"/>
        <v>6301123f1fe6e2596566ddb1630111a2b336dc5f51bee3b56301123e1fe6e2596566dd9a722764000630111a2b336dc5f51bee3b5722764000C39498,8751311604270FXRNXNDX LUIZ XLTINX DX PXIVX00MEDICUS QC - RNMens. Depend. Faixa Etária Implant.D1975,32</v>
      </c>
      <c r="S32" s="47">
        <f t="shared" si="2"/>
        <v>0</v>
      </c>
      <c r="T32" s="47"/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9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s="47" t="str">
        <f t="shared" si="1"/>
        <v>6301123f1fe6e2596566ddb2630111a2b336dc5f51bee3b56301123e1fe6e2596566dd9a722764000630111a2b336dc5f51bee3b5722764000C39498,8751311604350NXYXRX LXXNDRX DX PXIVX00MEDICUS QC - RNMens. Depend. Faixa Etária Implant.D806,35</v>
      </c>
      <c r="S33" s="47">
        <f t="shared" si="2"/>
        <v>0</v>
      </c>
      <c r="T33" s="47"/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8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s="47" t="str">
        <f t="shared" si="1"/>
        <v>6301123f1fe6e2596566ddb3630111a2b336dc5f51bee3b56301123e1fe6e2596566dd9a722764000630111a2b336dc5f51bee3b5722764000C39498,8751311604510LUWX LXXNDRX DX PXIVX00MEDICUS QC - RNMens. Depend. Faixa Etária Implant.D806,35</v>
      </c>
      <c r="S34" s="47">
        <f t="shared" si="2"/>
        <v>0</v>
      </c>
      <c r="T34" s="47"/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9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s="47" t="str">
        <f t="shared" si="1"/>
        <v>6301123f1fe6e2596566ddb4630111a2b336dc5f51bee3b56301123e1fe6e2596566dd9a722764000630111a2b336dc5f51bee3b5722764000C39588,8751312266490GRXYWIMXR DX XLIVXIRX ILVX00MEDICUS QC - RNMens. Titular Faixa Etária Implant.T1975,32</v>
      </c>
      <c r="S35" s="47">
        <f t="shared" si="2"/>
        <v>0</v>
      </c>
      <c r="T35" s="47"/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8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s="47" t="str">
        <f t="shared" ref="R36:R67" si="12">CONCATENATE(A36,B36,C36,D36,E36,G36,H36,I36,J36,K36,L36,M36,N36,O36,P36,Q36)</f>
        <v>6301123f1fe6e2596566ddb5630111a2b336dc5f51bee3b56301123e1fe6e2596566dd9a722764000630111a2b336dc5f51bee3b5722764000C39588,8751312267460TXBXTHX MXWLXINX DX XNTX00MEDICUS QC - RNMens. Depend. Faixa Etária Implant.D806,35</v>
      </c>
      <c r="S36" s="47">
        <f t="shared" ref="S36:S67" si="13">IF(A36=A35,1,0)</f>
        <v>0</v>
      </c>
      <c r="T36" s="47"/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9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s="47" t="str">
        <f t="shared" si="12"/>
        <v>6301123f1fe6e2596566ddb6630111a2b336dc5f51bee3b56301123e1fe6e2596566dd9a722764000630111a2b336dc5f51bee3b5722764000C39588,8751314190210NXRTXN MXKXRTHU MXJXLX DX XNTX00MEDICUS QC - RNMens. Depend. Faixa Etária Implant.D806,35</v>
      </c>
      <c r="S37" s="47">
        <f t="shared" si="13"/>
        <v>0</v>
      </c>
      <c r="T37" s="47"/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8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s="47" t="str">
        <f t="shared" si="12"/>
        <v>6301123f1fe6e2596566ddb7630111a2b336dc5f51bee3b56301123e1fe6e2596566dd9a722764000630111a2b336dc5f51bee3b5722764000C39588,8751312273600MXRIX VILXNI BXXRRX DX XRXUJX00MEDICUS QC - RNMens. Titular Faixa Etária Implant.T4837,34</v>
      </c>
      <c r="S38" s="47">
        <f t="shared" si="13"/>
        <v>0</v>
      </c>
      <c r="T38" s="47"/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9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s="47" t="str">
        <f t="shared" si="12"/>
        <v>6301123f1fe6e2596566ddb8630111a2b336dc5f51bee3b56301123e1fe6e2596566dd9a722764000630111a2b336dc5f51bee3b5722764000C41280,91666666671333016300DXNIXLX BXZXRRX DX XRXUJX00MEDICUS QC - RNMens. Depend. Faixa Etária Implant.D806,35</v>
      </c>
      <c r="S39" s="47">
        <f t="shared" si="13"/>
        <v>0</v>
      </c>
      <c r="T39" s="47"/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8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s="47" t="str">
        <f t="shared" si="12"/>
        <v>6301123f1fe6e2596566ddb9630111a2b336dc5f51bee3b56301123e1fe6e2596566dd9a722764000630111a2b336dc5f51bee3b5722764000C39566,8751312368220RXINXLVX WRITINX DX LIRX00MEDICUS QC - RNMens. Titular Faixa Etária Implant.T1975,32</v>
      </c>
      <c r="S40" s="47">
        <f t="shared" si="13"/>
        <v>0</v>
      </c>
      <c r="T40" s="47"/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9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s="47" t="str">
        <f t="shared" si="12"/>
        <v>6301123f1fe6e2596566ddba630111a2b336dc5f51bee3b56301123e1fe6e2596566dd9a722764000630111a2b336dc5f51bee3b5722764000C39651,8751312856370XNX KXRINX BXRBXX DX XNTX00MEDICUS QC - RNMens. Titular Faixa Etária Implant.T806,35</v>
      </c>
      <c r="S41" s="47">
        <f t="shared" si="13"/>
        <v>0</v>
      </c>
      <c r="T41" s="47"/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8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s="47" t="str">
        <f t="shared" si="12"/>
        <v>6301123f1fe6e2596566ddbb630111a2b336dc5f51bee3b56301123e1fe6e2596566dd9a722764000630111a2b336dc5f51bee3b5722764000C43083,91666666671313117860IVXNXIDX DX XUZX MXRTIN00MEDICUS QC 122 PARTICIP. - RNMens. Titular Per CapitaT733,99</v>
      </c>
      <c r="S42" s="47">
        <f t="shared" si="13"/>
        <v>0</v>
      </c>
      <c r="T42" s="47"/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9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s="47" t="str">
        <f t="shared" si="12"/>
        <v>6301123f1fe6e2596566ddbc630111a2b336dc5f51bee3b56301123e1fe6e2596566dd9a722764000630111a2b336dc5f51bee3b5722764000C43083,91666666671313117860IVXNXIDX DX XUZX MXRTIN00MEDICUS QC 122 PARTICIP. - RNCo-participaçãoT0</v>
      </c>
      <c r="S43" s="47">
        <f t="shared" si="13"/>
        <v>0</v>
      </c>
      <c r="T43" s="47"/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8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s="47" t="str">
        <f t="shared" si="12"/>
        <v>6301123f1fe6e2596566ddbd630111a2b336dc5f51bee3b56301123e1fe6e2596566dd9a722764000630111a2b336dc5f51bee3b5722764000C42807,8751313412940RITX XIRX DX ILVX00MEDICUS QC - RNMens. Titular Faixa Etária Implant.T4837,34</v>
      </c>
      <c r="S44" s="47">
        <f t="shared" si="13"/>
        <v>0</v>
      </c>
      <c r="T44" s="47"/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9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s="47" t="str">
        <f t="shared" si="12"/>
        <v>6301123f1fe6e2596566ddbe630111a2b336dc5f51bee3b56301123e1fe6e2596566dd9a722764000630111a2b336dc5f51bee3b5722764000C39712,8751313413410XBRYNX BXNXDITX DX XUZX00MEDICUS QC - RNMens. Titular Faixa Etária Implant.T806,35</v>
      </c>
      <c r="S45" s="47">
        <f t="shared" si="13"/>
        <v>0</v>
      </c>
      <c r="T45" s="47"/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8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s="47" t="str">
        <f t="shared" si="1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S46" s="47">
        <f t="shared" si="13"/>
        <v>0</v>
      </c>
      <c r="T46" s="47"/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9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s="47" t="str">
        <f t="shared" si="12"/>
        <v>6301123f1fe6e2596566ddc0630111a2b336dc5f51bee3b56301123e1fe6e2596566dd9a722764000630111a2b336dc5f51bee3b5722764000C39810,91666666671314270240VITXRIX WHRI PXRXIRX IQUXIRX00MEDICUS QC 122 PARTICIP. - RNCo-participaçãoT0</v>
      </c>
      <c r="S47" s="47">
        <f t="shared" si="13"/>
        <v>0</v>
      </c>
      <c r="T47" s="47"/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8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s="47" t="str">
        <f t="shared" si="12"/>
        <v>6301123f1fe6e2596566ddc1630111a2b336dc5f51bee3b56301123e1fe6e2596566dd9a722764000630111a2b336dc5f51bee3b5722764000C39832,91666666671314442550MXRIX DXLVXWI BXNTX00MEDICUS QC - RNMens. Titular Faixa Etária Implant.T1975,32</v>
      </c>
      <c r="S48" s="47">
        <f t="shared" si="13"/>
        <v>0</v>
      </c>
      <c r="T48" s="47"/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9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s="47" t="str">
        <f t="shared" si="12"/>
        <v>6301123f1fe6e2596566ddc2630111a2b336dc5f51bee3b56301123e1fe6e2596566dd9a722764000630111a2b336dc5f51bee3b5722764000C39832,91666666671314442980NXDIX KXLLINY JXXQUIM DX XNTX XLVX00MEDICUS QC - RNMens. Titular Faixa Etária Implant.T806,35</v>
      </c>
      <c r="S49" s="47">
        <f t="shared" si="13"/>
        <v>0</v>
      </c>
      <c r="T49" s="47"/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8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s="47" t="str">
        <f t="shared" si="12"/>
        <v>6301123f1fe6e2596566ddc3630111a2b336dc5f51bee3b56301123e1fe6e2596566dd9a722764000630111a2b336dc5f51bee3b5722764000C39945,8751315631900XMIR LINWXN DX LXGX ILVX00MEDICUS QC 122 PARTICIP. - RNDevolução Exclusão RetroativaT-366,18</v>
      </c>
      <c r="S50" s="47">
        <f t="shared" si="13"/>
        <v>0</v>
      </c>
      <c r="T50" s="47"/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9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s="47" t="str">
        <f t="shared" si="12"/>
        <v>6301123f1fe6e2596566ddc4630111a2b336dc5f51bee3b56301123e1fe6e2596566dd9a722764000630111a2b336dc5f51bee3b5722764000C39954,8751315709270XDRIXNX FXLIPX DX ILVX00MEDICUS QC 122 PARTICIP. - RNMens. Titular Faixa Etária Implant.T709,48</v>
      </c>
      <c r="S51" s="47">
        <f t="shared" si="13"/>
        <v>0</v>
      </c>
      <c r="T51" s="47"/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8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s="47" t="str">
        <f t="shared" si="12"/>
        <v>6301123f1fe6e2596566ddc5630111a2b336dc5f51bee3b56301123e1fe6e2596566dd9a722764000630111a2b336dc5f51bee3b5722764000C39954,8751315709270XDRIXNX FXLIPX DX ILVX00MEDICUS QC 122 PARTICIP. - RNCo-participaçãoT0</v>
      </c>
      <c r="S52" s="47">
        <f t="shared" si="13"/>
        <v>0</v>
      </c>
      <c r="T52" s="47"/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9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s="47" t="str">
        <f t="shared" si="12"/>
        <v>6301123f1fe6e2596566ddc6630111a2b336dc5f51bee3b56301123e1fe6e2596566dd9a722764000630111a2b336dc5f51bee3b5722764000C39954,8751315725980WLXUDIX XTXLITX DX NXWIMXNTX FRXIRX00MEDICUS QC - RNMens. Titular Faixa Etária Implant.T806,35</v>
      </c>
      <c r="S53" s="47">
        <f t="shared" si="13"/>
        <v>0</v>
      </c>
      <c r="T53" s="47"/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8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s="47" t="str">
        <f t="shared" si="12"/>
        <v>6301123f1fe6e2596566ddc7630111a2b336dc5f51bee3b56301123e1fe6e2596566dd9a722764000630111a2b336dc5f51bee3b5722764000C39981,8751316070310ZXIXNX XLIVXIRX DX XRXUJX MXDXIRX00MEDICUS QC - RNMens. Titular Faixa Etária Implant.T1975,32</v>
      </c>
      <c r="S54" s="47">
        <f t="shared" si="13"/>
        <v>0</v>
      </c>
      <c r="T54" s="47"/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9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s="47" t="str">
        <f t="shared" si="12"/>
        <v>6301123f1fe6e2596566ddc8630111a2b336dc5f51bee3b56301123e1fe6e2596566dd9a722764000630111a2b336dc5f51bee3b5722764000C39992,8751316169780FRXNWIWX XNXZILDX DX ILVX XUTX00MEDICUS QC - RNDevolução Exclusão RetroativaT-1146,96</v>
      </c>
      <c r="S55" s="47">
        <f t="shared" si="13"/>
        <v>0</v>
      </c>
      <c r="T55" s="47"/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8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s="47" t="str">
        <f t="shared" si="12"/>
        <v>6301123f1fe6e2596566ddc9630111a2b336dc5f51bee3b56301123e1fe6e2596566dd9a722764000630111a2b336dc5f51bee3b5722764000C40010,8751316485940XLILIX PXULINX FXRNXNDX00MEDICUS QC - RNMens. Titular Faixa Etária Implant.T806,35</v>
      </c>
      <c r="S56" s="47">
        <f t="shared" si="13"/>
        <v>0</v>
      </c>
      <c r="T56" s="47"/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9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s="47" t="str">
        <f t="shared" si="12"/>
        <v>6301123f1fe6e2596566ddca630111a2b336dc5f51bee3b56301123e1fe6e2596566dd9a722764000630111a2b336dc5f51bee3b5722764000C41570,91666666671316954360XNWHXLLI DXNTX RXDRIGUX00MEDICUS QC - RNMens. Titular Faixa Etária Implant.T806,35</v>
      </c>
      <c r="S57" s="47">
        <f t="shared" si="13"/>
        <v>0</v>
      </c>
      <c r="T57" s="47"/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8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s="47" t="str">
        <f t="shared" si="1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S58" s="47">
        <f t="shared" si="13"/>
        <v>0</v>
      </c>
      <c r="T58" s="47"/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9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s="47" t="str">
        <f t="shared" si="12"/>
        <v>6301123f1fe6e2596566ddcc630111a2b336dc5f51bee3b56301123e1fe6e2596566dd9a722764000630111a2b336dc5f51bee3b5722764000C40043,8751317021140MXRTX MXRIX PXRXIRX FXGUNDX00MEDICUS QC - RNDevolução Exclusão RetroativaT-1146,96</v>
      </c>
      <c r="S59" s="47">
        <f t="shared" si="13"/>
        <v>0</v>
      </c>
      <c r="T59" s="47"/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8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s="47" t="str">
        <f t="shared" si="12"/>
        <v>6301123f1fe6e2596566ddcd630111a2b336dc5f51bee3b56301123e1fe6e2596566dd9a722764000630111a2b336dc5f51bee3b5722764000C40043,8751317022540MIWHXLLX BXZXRRX DX XUX00MEDICUS QC - RNDevolução Exclusão RetroativaT-754,33</v>
      </c>
      <c r="S60" s="47">
        <f t="shared" si="13"/>
        <v>0</v>
      </c>
      <c r="T60" s="47"/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9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s="47" t="str">
        <f t="shared" si="12"/>
        <v>6301123f1fe6e2596566ddce630111a2b336dc5f51bee3b56301123e1fe6e2596566dd9a722764000630111a2b336dc5f51bee3b5722764000C40071,8751317380200MXRIX TXRXX DX PXIVX RIBXIRX00MEDICUS QC - RNDevolução Exclusão RetroativaT-416,18</v>
      </c>
      <c r="S61" s="47">
        <f t="shared" si="13"/>
        <v>0</v>
      </c>
      <c r="T61" s="47"/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8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s="47" t="str">
        <f t="shared" si="12"/>
        <v>6301123f1fe6e2596566ddcf630111a2b336dc5f51bee3b56301123e1fe6e2596566dd9a722764000630111a2b336dc5f51bee3b5722764000C40076,8751317437670KXLLY KXRINNX RXMX DX NXWIMXNTX00MEDICUS QC - RNMens. Titular Faixa Etária Implant.T1975,32</v>
      </c>
      <c r="S62" s="47">
        <f t="shared" si="13"/>
        <v>0</v>
      </c>
      <c r="T62" s="47"/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9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s="47" t="str">
        <f t="shared" si="12"/>
        <v>6301123f1fe6e2596566ddd0630111a2b336dc5f51bee3b56301123e1fe6e2596566dd9a722764000630111a2b336dc5f51bee3b5722764000C40076,8751317442410XNX RXBXRTX DX RXWHX MXRXNX00MEDICUS QC - RNMens. Titular Faixa Etária Implant.T806,35</v>
      </c>
      <c r="S63" s="47">
        <f t="shared" si="13"/>
        <v>0</v>
      </c>
      <c r="T63" s="47"/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8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s="47" t="str">
        <f t="shared" si="1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S64" s="47">
        <f t="shared" si="13"/>
        <v>0</v>
      </c>
      <c r="T64" s="47"/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9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s="47" t="str">
        <f t="shared" si="12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S65" s="47">
        <f t="shared" si="13"/>
        <v>0</v>
      </c>
      <c r="T65" s="47"/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8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s="47" t="str">
        <f t="shared" si="12"/>
        <v>6302b525171b4e38d1b83f096302b4ad7d8f3341632e5b086302b525171b4e38d1b83f0711984440006302b4ad7d8f3341632e5b081198444000D43357,875736118833KXRINX PXDRXIRX DX XLIVXIRX00NEXT MUN SÃO PAULO QC PJCAMens. Titular Faixa Etária Implant.T664,46</v>
      </c>
      <c r="S66" s="47">
        <f t="shared" si="13"/>
        <v>0</v>
      </c>
      <c r="T66" s="47"/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9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s="47" t="str">
        <f t="shared" si="12"/>
        <v>6302b525171b4e38d1b83f0a6302b4ad7d8f3341632e5b086302b525171b4e38d1b83f0711984440006302b4ad7d8f3341632e5b081198444000D43545,875750182053XRTHUR XLIVXIRX RXDRIGUX00NEXT MUN SÃO PAULO QC PJCAMens. Depend. Faixa Etária Implant.D416,82</v>
      </c>
      <c r="S67" s="47">
        <f t="shared" si="13"/>
        <v>0</v>
      </c>
      <c r="T67" s="47"/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8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s="47" t="str">
        <f t="shared" ref="R68:R99" si="21">CONCATENATE(A68,B68,C68,D68,E68,G68,H68,I68,J68,K68,L68,M68,N68,O68,P68,Q68)</f>
        <v>6302b525171b4e38d1b83f0b6302b4ad7d8f3341632e5b086302b525171b4e38d1b83f0711984440006302b4ad7d8f3341632e5b081198444000D43387,875737993193JULIXNX XRXGXX GUIMXRXX00NEXT MUN SÃO PAULO QC PJCAMens. Titular Faixa Etária Implant.T416,82</v>
      </c>
      <c r="S68" s="47">
        <f t="shared" ref="S68:S99" si="22">IF(A68=A67,1,0)</f>
        <v>0</v>
      </c>
      <c r="T68" s="47"/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9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s="47" t="str">
        <f t="shared" si="21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S69" s="47">
        <f t="shared" si="22"/>
        <v>0</v>
      </c>
      <c r="T69" s="47"/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8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s="47" t="str">
        <f t="shared" si="21"/>
        <v>6302b525171b4e38d1b83f0d6302b4ad7d8f3341632e5b086302b525171b4e38d1b83f0711984440006302b4ad7d8f3341632e5b081198444000D43418,9166666667740904623DIXGX XLVX DX XUZX00NEXT MUN SÃO PAULO QC PJCAMens. Titular Faixa Etária Implant.T664,46</v>
      </c>
      <c r="S70" s="47">
        <f t="shared" si="22"/>
        <v>0</v>
      </c>
      <c r="T70" s="47"/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9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s="47" t="str">
        <f t="shared" si="21"/>
        <v>6302b525171b4e38d1b83f0e6302b4ad7d8f3341632e5b086302b525171b4e38d1b83f0711984440006302b4ad7d8f3341632e5b081198444000D43418,9166666667740904633HXLXNX BXRTX DX XUZX00NEXT MUN SÃO PAULO QC PJCAMens. Depend. Faixa Etária Implant.D416,82</v>
      </c>
      <c r="S71" s="47">
        <f t="shared" si="22"/>
        <v>0</v>
      </c>
      <c r="T71" s="47"/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8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s="47" t="str">
        <f t="shared" si="21"/>
        <v>6302b525171b4e38d1b83f0f6302b4ad7d8f3341632e5b086302b525171b4e38d1b83f0711984440006302b4ad7d8f3341632e5b081198444000D43418,9166666667740907373WXMILX FRXNWIWX PXX DX XNTX00NEXT - 10Mens. Titular Faixa Etária Implant.T416,82</v>
      </c>
      <c r="S72" s="47">
        <f t="shared" si="22"/>
        <v>0</v>
      </c>
      <c r="T72" s="47"/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9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s="47" t="str">
        <f t="shared" si="21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S73" s="47">
        <f t="shared" si="22"/>
        <v>0</v>
      </c>
      <c r="T73" s="47"/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8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s="47" t="str">
        <f t="shared" si="21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S74" s="47">
        <f t="shared" si="22"/>
        <v>0</v>
      </c>
      <c r="T74" s="47"/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9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s="47" t="str">
        <f t="shared" si="21"/>
        <v>6302b525171b4e38d1b83f126302b4ad7d8f3341632e5b086302b525171b4e38d1b83f0711984440006302b4ad7d8f3341632e5b081198444000D43510,9166666667747669890MXRIX LUWIX WXTX00NEXT - 10Mens. Titular Faixa Etária Implant.T742,22</v>
      </c>
      <c r="S75" s="47">
        <f t="shared" si="22"/>
        <v>0</v>
      </c>
      <c r="T75" s="47"/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8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s="47" t="str">
        <f t="shared" si="21"/>
        <v>6302b525171b4e38d1b83f136302b4ad7d8f3341632e5b086302b525171b4e38d1b83f0711984440006302b4ad7d8f3341632e5b081198444000D43510,9166666667747736770FRXNWIWX DXLWIRX WXTX00NEXT - 10Mens. Titular Faixa Etária Implant.T1759,99</v>
      </c>
      <c r="S76" s="47">
        <f t="shared" si="22"/>
        <v>0</v>
      </c>
      <c r="T76" s="47"/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9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s="47" t="str">
        <f t="shared" si="21"/>
        <v>6302b525171b4e38d1b83f146302b4ad7d8f3341632e5b086302b525171b4e38d1b83f0711984440006302b4ad7d8f3341632e5b081198444000D43538,875749581240XTHXR RXDRIGUX DX XNTX00NEXT MUN SÃO PAULO QC PJCAMens. Titular Faixa Etária Implant.T416,82</v>
      </c>
      <c r="S77" s="47">
        <f t="shared" si="22"/>
        <v>0</v>
      </c>
      <c r="T77" s="47"/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8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s="47" t="str">
        <f t="shared" si="21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S78" s="47">
        <f t="shared" si="22"/>
        <v>0</v>
      </c>
      <c r="T78" s="47"/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9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s="47" t="str">
        <f t="shared" si="21"/>
        <v>6302b525171b4e38d1b83f166302b4ad7d8f3341632e5b086302b525171b4e38d1b83f0711984440006302b4ad7d8f3341632e5b081198444000D43599,875760907580MXLIX XLTXFIM XLWXNTXRX00NEXT MUN SÃO PAULO QC PJCAMens. Titular Faixa Etária Implant.T416,82</v>
      </c>
      <c r="S79" s="47">
        <f t="shared" si="22"/>
        <v>0</v>
      </c>
      <c r="T79" s="47"/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8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s="47" t="str">
        <f t="shared" si="21"/>
        <v>6302b525171b4e38d1b83f176302b4ad7d8f3341632e5b086302b525171b4e38d1b83f0711984440006302b4ad7d8f3341632e5b081198444000D43599,875760907590MIGUXL XLTXFIM XLWXNTXRX00NEXT MUN SÃO PAULO QC PJCAMens. Depend. Faixa Etária Implant.D416,82</v>
      </c>
      <c r="S80" s="47">
        <f t="shared" si="22"/>
        <v>0</v>
      </c>
      <c r="T80" s="47"/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9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s="47" t="str">
        <f t="shared" si="21"/>
        <v>6302b525171b4e38d1b83f186302b4ad7d8f3341632e5b086302b525171b4e38d1b83f0711984440006302b4ad7d8f3341632e5b081198444000D43599,875761003133JULIX XNTXNIX FXITXX DX LIMX00NEXT MUN SÃO PAULO QC PJCAMens. Titular Faixa Etária Implant.T416,82</v>
      </c>
      <c r="S81" s="47">
        <f t="shared" si="22"/>
        <v>0</v>
      </c>
      <c r="T81" s="47"/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8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s="47" t="str">
        <f t="shared" si="21"/>
        <v>6302b525171b4e38d1b83f196302b4ad7d8f3341632e5b086302b525171b4e38d1b83f0711984440006302b4ad7d8f3341632e5b081198444000D43599,875761003173XRTHUR FURINI DX XLIVXIRX00NEXT MUN SÃO PAULO QC PJCADevolução Exclusão RetroativaT-62,2</v>
      </c>
      <c r="S82" s="47">
        <f t="shared" si="22"/>
        <v>0</v>
      </c>
      <c r="T82" s="47"/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9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s="47" t="str">
        <f t="shared" si="21"/>
        <v>6302b525171b4e38d1b83f1a6302b4ad7d8f3341632e5b086302b525171b4e38d1b83f0711984440006302b4ad7d8f3341632e5b081198444000D43599,875761003723XLXX XUGUTX GXUVXIX TXIXXIRX00NEXT MUN SÃO PAULO QC PJCAMens. Titular Faixa Etária Implant.T416,82</v>
      </c>
      <c r="S83" s="47">
        <f t="shared" si="22"/>
        <v>0</v>
      </c>
      <c r="T83" s="47"/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8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s="47" t="str">
        <f t="shared" si="21"/>
        <v>6302b525171b4e38d1b83f1b6302b4ad7d8f3341632e5b086302b525171b4e38d1b83f0711984440006302b4ad7d8f3341632e5b081198444000D43599,875761003723XLXX XUGUTX GXUVXIX TXIXXIRX26084260,84NEXT MUN SÃO PAULO QC PJCACobrança Inclusão RetroativaT0</v>
      </c>
      <c r="S84" s="47">
        <f t="shared" si="22"/>
        <v>0</v>
      </c>
      <c r="T84" s="47"/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9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s="47" t="str">
        <f t="shared" si="21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S85" s="47">
        <f t="shared" si="22"/>
        <v>0</v>
      </c>
      <c r="T85" s="47"/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8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s="47" t="str">
        <f t="shared" si="21"/>
        <v>6302b525171b4e38d1b83f1d6302b4ad7d8f3341632e5b086302b525171b4e38d1b83f0711984440006302b4ad7d8f3341632e5b081198444000D43599,875761003733XNDRXX GXUVXIX RIBXIRX TXIXXIRX64145641,45NEXT MUN SÃO PAULO QC PJCACobrança Inclusão RetroativaD0</v>
      </c>
      <c r="S86" s="47">
        <f t="shared" si="22"/>
        <v>0</v>
      </c>
      <c r="T86" s="47"/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9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s="47" t="str">
        <f t="shared" si="21"/>
        <v>6302b525171b4e38d1b83f1e6302b4ad7d8f3341632e5b086302b525171b4e38d1b83f0711984440006302b4ad7d8f3341632e5b081198444000D43691,875766634393LXRXNX XMPXIX00NEXT MUN SÃO PAULO QC PJCAMens. Titular Faixa Etária Implant.T416,82</v>
      </c>
      <c r="S87" s="47">
        <f t="shared" si="22"/>
        <v>0</v>
      </c>
      <c r="T87" s="47"/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8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s="47" t="str">
        <f t="shared" si="21"/>
        <v>6302b525171b4e38d1b83f1f6302b4ad7d8f3341632e5b086302b525171b4e38d1b83f0711984440006302b4ad7d8f3341632e5b081198444000D43691,875766636120YXMIN XUZX MXWXDX00NEXT MUN SÃO PAULO QC PJCAMens. Titular Faixa Etária Implant.T416,82</v>
      </c>
      <c r="S88" s="47">
        <f t="shared" si="22"/>
        <v>0</v>
      </c>
      <c r="T88" s="47"/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9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s="47" t="str">
        <f t="shared" si="21"/>
        <v>6302b525171b4e38d1b83f206302b4ad7d8f3341632e5b086302b525171b4e38d1b83f0711984440006302b4ad7d8f3341632e5b081198444000D43691,875766636370IXBXLLX XRXUJX DX ILVX00NEXT - 10Mens. Titular Faixa Etária Implant.T416,82</v>
      </c>
      <c r="S89" s="47">
        <f t="shared" si="22"/>
        <v>0</v>
      </c>
      <c r="T89" s="47"/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8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s="47" t="str">
        <f t="shared" si="21"/>
        <v>6302c799809be80ea0bc1f846302b4adfc395e31428b925e6302c799809be80ea0bc1f8311977810006302b4adfc395e31428b925e1197781000E43326,875733948443PRIWILX DX ILVX LXPX00AMIL 500 QP NACIONAL R PJCAMens. Titular Faixa Etária Implant.T2323,64</v>
      </c>
      <c r="S90" s="47">
        <f t="shared" si="22"/>
        <v>0</v>
      </c>
      <c r="T90" s="47"/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9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s="47" t="str">
        <f t="shared" si="21"/>
        <v>6302c799809be80ea0bc1f856302b4adfc395e31428b925e6302c799809be80ea0bc1f8311977810006302b4adfc395e31428b925e1197781000E44740,875841627313HXLXNX LXPX WXRVXLHXL00AMIL 500 QP NACIONAL R PJCAMens. Depend. Faixa Etária Implant.D1287,56</v>
      </c>
      <c r="S91" s="47">
        <f t="shared" si="22"/>
        <v>0</v>
      </c>
      <c r="T91" s="47"/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8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s="47" t="str">
        <f t="shared" si="21"/>
        <v>6302c799809be80ea0bc1f866302b4adfc395e31428b925e6302c799809be80ea0bc1f8311977810006302b4adfc395e31428b925e1197781000E44740,875841627313HXLXNX LXPX WXRVXLHXL42972429,72AMIL 500 QP NACIONAL R PJCACobrança Inclusão RetroativaD0</v>
      </c>
      <c r="S92" s="47">
        <f t="shared" si="22"/>
        <v>0</v>
      </c>
      <c r="T92" s="47"/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9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s="47" t="str">
        <f t="shared" si="21"/>
        <v>6302c799809be80ea0bc1f876302b4adfc395e31428b925e6302c799809be80ea0bc1f8311977810006302b4adfc395e31428b925e1197781000E43538,875749532203RXNXTX MXRIX MXTXU BXRBX00AMIL 400 QP NACIONAL R PJCAMens. Titular Faixa Etária Implant.T103,93</v>
      </c>
      <c r="S93" s="47">
        <f t="shared" si="22"/>
        <v>0</v>
      </c>
      <c r="T93" s="47"/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8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s="47" t="str">
        <f t="shared" si="21"/>
        <v>6302c877dc774878504ce9bd6302b4ad8382b804d9a3ac356302c877dc774878504ce9bc11984470006302b4ad8382b804d9a3ac351198447000F43326,875733917470GIXLX RXBXLX WXLDXIRX LXRX00AMIL 400 QC NACIONAL R PJCAMens. Titular Faixa Etária Implant.T2060,81</v>
      </c>
      <c r="S94" s="47">
        <f t="shared" si="22"/>
        <v>0</v>
      </c>
      <c r="T94" s="47"/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9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s="47" t="str">
        <f t="shared" si="21"/>
        <v>6302c877dc774878504ce9be6302b4ad8382b804d9a3ac356302c877dc774878504ce9bc11984470006302b4ad8382b804d9a3ac351198447000F43357,875735998283RXWXLTXN DX NXVXX00AMIL 500 QP NACIONAL R PJCAMens. Titular Faixa Etária Implant.T2323,64</v>
      </c>
      <c r="S95" s="47">
        <f t="shared" si="22"/>
        <v>0</v>
      </c>
      <c r="T95" s="47"/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8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s="47" t="str">
        <f t="shared" si="21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S96" s="47">
        <f t="shared" si="22"/>
        <v>0</v>
      </c>
      <c r="T96" s="47"/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9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s="47" t="str">
        <f t="shared" si="21"/>
        <v>6302c877dc774878504ce9c06302b4ad8382b804d9a3ac356302c877dc774878504ce9bc11984470006302b4ad8382b804d9a3ac351198447000F43418,9166666667740657883WLXIDX XNDRXDX WXTX00AMIL 400 QC NACIONAL R PJCAMens. Titular Faixa Etária Implant.T1680,33</v>
      </c>
      <c r="S97" s="47">
        <f t="shared" si="22"/>
        <v>0</v>
      </c>
      <c r="T97" s="47"/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8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s="47" t="str">
        <f t="shared" si="21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S98" s="47">
        <f t="shared" si="22"/>
        <v>0</v>
      </c>
      <c r="T98" s="47"/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9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s="47" t="str">
        <f t="shared" si="21"/>
        <v>6302c877dc774878504ce9c26302b4ad8382b804d9a3ac356302c877dc774878504ce9bc11984470006302b4ad8382b804d9a3ac351198447000F43479,9166666667745434160VXNILXN XNTX DX LUZ00AMIL 400 QC NACIONAL R PJCAMens. Titular Faixa Etária Implant.T2575,98</v>
      </c>
      <c r="S99" s="47">
        <f t="shared" si="22"/>
        <v>0</v>
      </c>
      <c r="T99" s="47"/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8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s="47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6302c877dc774878504ce9c36302b4ad8382b804d9a3ac356302c877dc774878504ce9bc11984470006302b4ad8382b804d9a3ac351198447000F43538,875749533250BXRBXRX WXTX ILVX00AMIL 500 QP NACIONAL R PJCAMens. Titular Faixa Etária Implant.T2555,95</v>
      </c>
      <c r="S100" s="47">
        <f t="shared" ref="S100:S131" si="31">IF(A100=A99,1,0)</f>
        <v>0</v>
      </c>
      <c r="T100" s="47"/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9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s="47" t="str">
        <f t="shared" si="30"/>
        <v>6302c877dc774878504ce9c46302b4ad8382b804d9a3ac356302c877dc774878504ce9bc11984470006302b4ad8382b804d9a3ac351198447000F43630,875762909133ZXRX XLMXIDX RIBXIRX00AMIL 400 QC NACIONAL R PJCAMens. Titular Faixa Etária Implant.T1297,66</v>
      </c>
      <c r="S101" s="47">
        <f t="shared" si="31"/>
        <v>0</v>
      </c>
      <c r="T101" s="47"/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8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s="47" t="str">
        <f t="shared" si="30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S102" s="47">
        <f t="shared" si="31"/>
        <v>0</v>
      </c>
      <c r="T102" s="47"/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9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s="47" t="str">
        <f t="shared" si="30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S103" s="47">
        <f t="shared" si="31"/>
        <v>0</v>
      </c>
      <c r="T103" s="47"/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8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s="47" t="str">
        <f t="shared" si="3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S104" s="47">
        <f t="shared" si="31"/>
        <v>0</v>
      </c>
      <c r="T104" s="47"/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9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s="47" t="str">
        <f t="shared" si="3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S105" s="47">
        <f t="shared" si="31"/>
        <v>0</v>
      </c>
      <c r="T105" s="47"/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8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s="47" t="str">
        <f t="shared" si="30"/>
        <v>6302ca45cf356950645fe0236302b4adc75d55efecf90f1d6302ca45cf356950645fe02111977720006302b4adc75d55efecf90f1d1197772000H43448,9166666667743250510TXTIXNX ILVX PINTX00NEXT PLUS RM RJ QC PJCAMens. Titular Faixa Etária Implant.T635,76</v>
      </c>
      <c r="S106" s="47">
        <f t="shared" si="31"/>
        <v>0</v>
      </c>
      <c r="T106" s="47"/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9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s="47" t="str">
        <f t="shared" si="30"/>
        <v>6302ca45cf356950645fe0246302b4adc75d55efecf90f1d6302ca45cf356950645fe02111977720006302b4adc75d55efecf90f1d1197772000H43479,9166666667745433753GXIIXNX PXXX TRINDXDX00NEXT PLUS RM RJ QC PJCAMens. Titular Faixa Etária Implant.T734,27</v>
      </c>
      <c r="S107" s="47">
        <f t="shared" si="31"/>
        <v>0</v>
      </c>
      <c r="T107" s="47"/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8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s="47" t="str">
        <f t="shared" si="30"/>
        <v>6302cb3742096276f1ab9b3d6302b4ad400f093b5d0d6c1e6302cb3742096276f1ab9b3c12088950006302b4ad400f093b5d0d6c1e1208895000I43387,875738116920RXDRIGX FXLWXX PXRXIRX00AMIL 400 QC NACIONAL R PJCAMens. Titular Faixa Etária Implant.T2575,98</v>
      </c>
      <c r="S108" s="47">
        <f t="shared" si="31"/>
        <v>0</v>
      </c>
      <c r="T108" s="47"/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9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s="47" t="str">
        <f t="shared" si="30"/>
        <v>6302cb3742096276f1ab9b3e6302b4ad400f093b5d0d6c1e6302cb3742096276f1ab9b3c12088950006302b4ad400f093b5d0d6c1e1208895000I43569,875751879903XYLLX VITXRIX WXRRXX ILVX00AMIL 400 QP NACIONAL R PJCAMens. Titular Faixa Etária Implant.T1180,27</v>
      </c>
      <c r="S109" s="47">
        <f t="shared" si="31"/>
        <v>0</v>
      </c>
      <c r="T109" s="47"/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8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s="47" t="str">
        <f t="shared" si="30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S110" s="47">
        <f t="shared" si="31"/>
        <v>0</v>
      </c>
      <c r="T110" s="47"/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9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s="47" t="str">
        <f t="shared" si="30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S111" s="47">
        <f t="shared" si="31"/>
        <v>0</v>
      </c>
      <c r="T111" s="47"/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8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s="47" t="str">
        <f t="shared" si="30"/>
        <v>630521951e74c614e130cd94630520e93299fb8245e2ee5d630521951e74c614e130cd93310572000630520e93299fb8245e2ee5d310572000K42004,91666666672910933701NXTXLIX MXRXX MXDXIRX00BLUE 300 PLUS NAC QC PJCA RMens. Titular Faixa Etária Implant.T192,01</v>
      </c>
      <c r="S112" s="47">
        <f t="shared" si="31"/>
        <v>0</v>
      </c>
      <c r="T112" s="47"/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9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s="47" t="str">
        <f t="shared" si="30"/>
        <v>630521951e74c614e130cd95630520e93299fb8245e2ee5d630521951e74c614e130cd93310572000630520e93299fb8245e2ee5d310572000K42063,8752911395071XNX WXRXLINX BRXGXNWX00BLUE 500 PLUS NAC QP PJCA RMens. Titular Faixa Etária Implant.T2910,02</v>
      </c>
      <c r="S113" s="47">
        <f t="shared" si="31"/>
        <v>0</v>
      </c>
      <c r="T113" s="47"/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8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s="47" t="str">
        <f t="shared" si="30"/>
        <v>630521961e74c614e130cd96630520e93299fb8245e2ee5d630521951e74c614e130cd93310572000630520e93299fb8245e2ee5d310572000K43993,875783727671MXRIXNX BRXGXNWX MXRQUX00BLUE 500 PLUS NAC QP PJCA RMens. Depend. Faixa Etária Implant.D1697,25</v>
      </c>
      <c r="S114" s="47">
        <f t="shared" si="31"/>
        <v>0</v>
      </c>
      <c r="T114" s="47"/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9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s="47" t="str">
        <f t="shared" si="30"/>
        <v>630521961e74c614e130cd97630520e93299fb8245e2ee5d630521951e74c614e130cd93310572000630520e93299fb8245e2ee5d310572000K42155,8752912140611UXLY FXRNXNDX DX LIMX00BLUE 300 PLUS NAC QC PJCA RDevolução Exclusão RetroativaT-1388,26</v>
      </c>
      <c r="S115" s="47">
        <f t="shared" si="31"/>
        <v>0</v>
      </c>
      <c r="T115" s="47"/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8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s="47" t="str">
        <f t="shared" si="30"/>
        <v>630521961e74c614e130cd98630520e93299fb8245e2ee5d630521951e74c614e130cd93310572000630520e93299fb8245e2ee5d310572000K42185,8752912386881JXXB ILVX DX XUX00BLUE 300 PLUS NAC QC PJCA RMens. Titular Faixa Etária Implant.T2182,44</v>
      </c>
      <c r="S116" s="47">
        <f t="shared" si="31"/>
        <v>0</v>
      </c>
      <c r="T116" s="47"/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9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s="47" t="str">
        <f t="shared" si="30"/>
        <v>630521961e74c614e130cd99630520e93299fb8245e2ee5d630521951e74c614e130cd93310572000630520e93299fb8245e2ee5d310572000K42216,8752912631941GLXUWX XUGUTX ILVX XNTX00BLUE 500 PLUS NAC QP PJCA RMens. Titular Faixa Etária Implant.T4158,12</v>
      </c>
      <c r="S117" s="47">
        <f t="shared" si="31"/>
        <v>0</v>
      </c>
      <c r="T117" s="47"/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8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s="47" t="str">
        <f t="shared" si="30"/>
        <v>630521961e74c614e130cd9a630520e93299fb8245e2ee5d630521951e74c614e130cd93310572000630520e93299fb8245e2ee5d310572000K42247,8752912857831XNXRLXNDX GXMX DX XLIVXIRX00BLUE 600 PLUS NAC QP PJCA RMens. Titular Faixa Etária Implant.T5198,55</v>
      </c>
      <c r="S118" s="47">
        <f t="shared" si="31"/>
        <v>0</v>
      </c>
      <c r="T118" s="47"/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9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s="47" t="str">
        <f t="shared" si="30"/>
        <v>630521961e74c614e130cd9b630520e93299fb8245e2ee5d630521951e74c614e130cd93310572000630520e93299fb8245e2ee5d310572000K42243,8752915038020RITX FXRRXIRX XLIVXIRX00BLUE 400 PLUS NAC QP PJCA RMens. Titular Per CapitaT8284,03</v>
      </c>
      <c r="S119" s="47">
        <f t="shared" si="31"/>
        <v>0</v>
      </c>
      <c r="T119" s="47"/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8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s="47" t="str">
        <f t="shared" si="30"/>
        <v>630522006ce5ce76ca41534a630520e957663d50f553f459630522006ce5ce76ca415349189733000630520e957663d50f553f459189733000L42277,8752913055550RXFXXL VILLXLX BRXWKXNFXLD00AMIL 500 QP NACIONAL R PJCAMens. Titular Faixa Etária Implant.T1822,44</v>
      </c>
      <c r="S120" s="47">
        <f t="shared" si="31"/>
        <v>0</v>
      </c>
      <c r="T120" s="47"/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9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s="47" t="str">
        <f t="shared" si="30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S121" s="47">
        <f t="shared" si="31"/>
        <v>0</v>
      </c>
      <c r="T121" s="47"/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8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s="47" t="str">
        <f t="shared" si="30"/>
        <v>630522006ce5ce76ca41534c630520e957663d50f553f459630522006ce5ce76ca415349189733000630520e957663d50f553f459189733000L42490,8752914693101THXR NXWIMXNTX TXRWK00AMIL 500 QP NACIONAL R PJCAMens. Titular Faixa Etária Implant.T1822,44</v>
      </c>
      <c r="S122" s="47">
        <f t="shared" si="31"/>
        <v>0</v>
      </c>
      <c r="T122" s="47"/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9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s="47" t="str">
        <f t="shared" si="30"/>
        <v>630522006ce5ce76ca41534d630520e957663d50f553f459630522006ce5ce76ca415349189733000630520e957663d50f553f459189733000L42521,8752914861690MIGUXL DX XUZX BXRBXX00AMIL 400 QP NACIONAL R PJCAMens. Titular Faixa Etária Implant.T1670,58</v>
      </c>
      <c r="S123" s="47">
        <f t="shared" si="31"/>
        <v>0</v>
      </c>
      <c r="T123" s="47"/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8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s="47" t="str">
        <f t="shared" si="30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S124" s="47">
        <f t="shared" si="31"/>
        <v>0</v>
      </c>
      <c r="T124" s="47"/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9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s="47" t="str">
        <f t="shared" si="30"/>
        <v>630522dca651435971df7e8c630520e919ffb29d92ef2ebd630522dba651435971df7e8b310426000630520e919ffb29d92ef2ebd310426000M42063,8752911395150XNX WXRXLINX BRXGXNWX00DENTAL 200 NAC PJCACMens. Titular Faixa Etária Implant.T35,23</v>
      </c>
      <c r="S125" s="47">
        <f t="shared" si="31"/>
        <v>0</v>
      </c>
      <c r="T125" s="47"/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8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s="47" t="str">
        <f t="shared" si="30"/>
        <v>630522dca651435971df7e8d630520e919ffb29d92ef2ebd630522dba651435971df7e8b310426000630520e919ffb29d92ef2ebd310426000M42155,8752912140700UXLY FXRNXNDX DX LIMX00DENTAL 200 NAC PJCACMens. Titular Faixa Etária Implant.T35,23</v>
      </c>
      <c r="S126" s="47">
        <f t="shared" si="31"/>
        <v>0</v>
      </c>
      <c r="T126" s="47"/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9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s="47" t="str">
        <f t="shared" si="30"/>
        <v>630523fabdc00722c3865634630520ea612e637c93d8bb09630523fabdc00722c3865633320087000630520ea612e637c93d8bb09320087000N41820,8758518319400XDNX MXRIX PXZ WXTXLX BRXNWX00BLUE 300 PLUS NAC QC PJCA RMens. Titular Per CapitaT5651,65</v>
      </c>
      <c r="S127" s="47">
        <f t="shared" si="31"/>
        <v>0</v>
      </c>
      <c r="T127" s="47"/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8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s="47" t="str">
        <f t="shared" si="30"/>
        <v>630524f18de0ef633cdbfd9b630520ea2715f08739a1dc15630524f18de0ef633cdbfd9a189307000630520ea2715f08739a1dc15189307000O42429,8752914177281MXRWIX XLXNX XNTX XLMXIDX00AMIL 400 QP NACIONAL R PJCAMens. Titular Faixa Etária Implant.T4871,71</v>
      </c>
      <c r="S128" s="47">
        <f t="shared" si="31"/>
        <v>0</v>
      </c>
      <c r="T128" s="47"/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9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s="47" t="str">
        <f t="shared" si="30"/>
        <v>630525e1e93b154dad93dba4630520ea89a0eceb5649c1c7630525e1e93b154dad93dba3318048000630520ea89a0eceb5649c1c7318048000P41820,8752909511190DXVI RXI DX XLIVXIRX WXLDX00BLUE 400 PLUS NAC QP PJCA RMens. Titular Faixa Etária Implant.T1775,27</v>
      </c>
      <c r="S129" s="47">
        <f t="shared" si="31"/>
        <v>0</v>
      </c>
      <c r="T129" s="47"/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8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s="47" t="str">
        <f t="shared" si="30"/>
        <v>630525e1e93b154dad93dba5630520ea89a0eceb5649c1c7630525e1e93b154dad93dba3318048000630520ea89a0eceb5649c1c7318048000P41912,8752910269310GXXVXNX XLIVXIRX ILVX00BLUE 300 PLUS NAC QP PJCA RMens. Titular Faixa Etária Implant.T1538,52</v>
      </c>
      <c r="S130" s="47">
        <f t="shared" si="31"/>
        <v>0</v>
      </c>
      <c r="T130" s="47"/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9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s="47" t="str">
        <f t="shared" si="30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S131" s="47">
        <f t="shared" si="31"/>
        <v>0</v>
      </c>
      <c r="T131" s="47"/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8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s="47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S132" s="47">
        <f t="shared" ref="S132:S139" si="40">IF(A132=A131,1,0)</f>
        <v>0</v>
      </c>
      <c r="T132" s="47"/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9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s="47" t="str">
        <f t="shared" si="39"/>
        <v>630525e1e93b154dad93dba8630520ea89a0eceb5649c1c7630525e1e93b154dad93dba3318048000630520ea89a0eceb5649c1c7318048000P42124,8752911916301FXBIXNX FXNTX GXMX00BLUE 500 PLUS NAC QP PJCA RMens. Titular Faixa Etária Implant.T1893,66</v>
      </c>
      <c r="S133" s="47">
        <f t="shared" si="40"/>
        <v>0</v>
      </c>
      <c r="T133" s="47"/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8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s="47" t="str">
        <f t="shared" si="39"/>
        <v>6305270ec850d94498f1b604630520ead67463f124eedc0b6305270dc850d94498f1b603108697000630520ead67463f124eedc0b108697000Q42277,8752913051481MXRWXLLX WXNTXFXNTI00AMIL 700 QP NACIONAL R PJCAMens. Titular Faixa Etária Implant.T3892,76</v>
      </c>
      <c r="S134" s="47">
        <f t="shared" si="40"/>
        <v>0</v>
      </c>
      <c r="T134" s="47"/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9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s="47" t="str">
        <f t="shared" si="39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S135" s="47">
        <f t="shared" si="40"/>
        <v>0</v>
      </c>
      <c r="T135" s="47"/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8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s="47" t="str">
        <f t="shared" si="39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S136" s="47">
        <f t="shared" si="40"/>
        <v>0</v>
      </c>
      <c r="T136" s="47"/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9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s="47" t="str">
        <f t="shared" si="39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S137" s="47">
        <f t="shared" si="40"/>
        <v>0</v>
      </c>
      <c r="T137" s="47"/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8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s="47" t="str">
        <f t="shared" si="39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S138" s="47">
        <f t="shared" si="40"/>
        <v>0</v>
      </c>
      <c r="T138" s="47"/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9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s="47" t="str">
        <f t="shared" si="39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S139" s="47">
        <f t="shared" si="40"/>
        <v>0</v>
      </c>
      <c r="T139" s="47"/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topLeftCell="J1" workbookViewId="0">
      <selection activeCell="R4" sqref="R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 x14ac:dyDescent="0.25">
      <c r="R1" s="6"/>
      <c r="S1" s="6"/>
    </row>
    <row r="2" spans="1:57" x14ac:dyDescent="0.25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1088</v>
      </c>
      <c r="AJ3" t="s">
        <v>1089</v>
      </c>
      <c r="AK3" t="s">
        <v>1134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 x14ac:dyDescent="0.25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>CONCATENATE(A4,B4,C4,D4,E4,F4,G4,H4,I4,J4,K4,L4,M4,N4,O4,P4,Q4,R4,S4,T4,U4,V4,W4,X4,Y4,Z4,AA4,AB4,AC4,AD4,AE4,AF4,AG4,AH4)</f>
        <v>SIMSIMSIM1762665093517653744761,875GP3 - UNEN/RN LINCX 15 UNIAO ESTUDANTIL DO NORTE E044761,87540443,87542102,87542108,8751426110XNNX LXTXWXX BXRRX FXGUNDX3981352235,22352239,813981AMIL86GP3 - LINCX LT3320252834,043202,5ATIVO</v>
      </c>
      <c r="AJ4">
        <f>IF(AI4=AI3,1,0)</f>
        <v>0</v>
      </c>
      <c r="AK4" s="47" t="s">
        <v>824</v>
      </c>
      <c r="AM4" s="7">
        <v>1</v>
      </c>
      <c r="AN4" s="7" t="str">
        <f t="shared" ref="AN4:AW13" si="0">IF(AN$3=$D4,$AM4,"")</f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ref="AX4:BE13" si="1">IF(AX$3=$D4,$AM4,"")</f>
        <v/>
      </c>
      <c r="AY4" s="7" t="str">
        <f t="shared" si="1"/>
        <v/>
      </c>
      <c r="AZ4" s="7" t="str">
        <f t="shared" si="1"/>
        <v/>
      </c>
      <c r="BA4" s="7" t="str">
        <f t="shared" si="1"/>
        <v/>
      </c>
      <c r="BB4" s="7" t="str">
        <f t="shared" si="1"/>
        <v/>
      </c>
      <c r="BC4" s="7" t="str">
        <f t="shared" si="1"/>
        <v/>
      </c>
      <c r="BD4" s="7" t="str">
        <f t="shared" si="1"/>
        <v/>
      </c>
      <c r="BE4" s="7" t="str">
        <f t="shared" si="1"/>
        <v/>
      </c>
    </row>
    <row r="5" spans="1:57" x14ac:dyDescent="0.25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>CONCATENATE(A5,B5,C5,D5,E5,F5,G5,H5,I5,J5,K5,L5,M5,N5,O5,P5,Q5,R5,S5,T5,U5,V5,W5,X5,Y5,Z5,AA5,AB5,AC5,AD5,AE5,AF5,AG5,AH5)</f>
        <v>SIMSIMSIM1762665093517653744761,875GP3 - UNEN/RN LINCX 15 UNIAO ESTUDANTIL DO NORTE E044761,87540443,87542102,87542108,8751426110XNNX LXTXWXX BXRRX FXGUNDX3981352235,22352239,813981AMIL86GP3 - LINCX LT3320252834,043202,5ATIVO</v>
      </c>
      <c r="AJ5">
        <f>IF(AI5=AI4,1,0)</f>
        <v>1</v>
      </c>
      <c r="AK5" s="47" t="s">
        <v>824</v>
      </c>
      <c r="AM5" s="8">
        <v>2</v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1"/>
        <v/>
      </c>
      <c r="AY5" s="8" t="str">
        <f t="shared" si="1"/>
        <v/>
      </c>
      <c r="AZ5" s="8" t="str">
        <f t="shared" si="1"/>
        <v/>
      </c>
      <c r="BA5" s="8" t="str">
        <f t="shared" si="1"/>
        <v/>
      </c>
      <c r="BB5" s="8" t="str">
        <f t="shared" si="1"/>
        <v/>
      </c>
      <c r="BC5" s="8" t="str">
        <f t="shared" si="1"/>
        <v/>
      </c>
      <c r="BD5" s="8" t="str">
        <f t="shared" si="1"/>
        <v/>
      </c>
      <c r="BE5" s="8" t="str">
        <f t="shared" si="1"/>
        <v/>
      </c>
    </row>
    <row r="6" spans="1:57" x14ac:dyDescent="0.25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>CONCATENATE(A6,B6,C6,D6,E6,F6,G6,H6,I6,J6,K6,L6,M6,N6,O6,P6,Q6,R6,S6,T6,U6,V6,W6,X6,Y6,Z6,AA6,AB6,AC6,AD6,AE6,AF6,AG6,AH6)</f>
        <v>SIMSIMSIM1762665093517653744761,875GP3 - UNEN/RN LINCX 15 UNIAO ESTUDANTIL DO NORTE E044761,87540443,87542102,87542108,8751426110XNNX LXTXWXX BXRRX FXGUNDX3981352235,22352239,813981AMIL86GP3 - LINCX LT3320252834,043202,5ATIVO</v>
      </c>
      <c r="AJ6">
        <f>IF(AI6=AI5,1,0)</f>
        <v>1</v>
      </c>
      <c r="AK6" s="47" t="s">
        <v>824</v>
      </c>
      <c r="AM6" s="7">
        <v>3</v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1"/>
        <v/>
      </c>
      <c r="AY6" s="7" t="str">
        <f t="shared" si="1"/>
        <v/>
      </c>
      <c r="AZ6" s="7" t="str">
        <f t="shared" si="1"/>
        <v/>
      </c>
      <c r="BA6" s="7" t="str">
        <f t="shared" si="1"/>
        <v/>
      </c>
      <c r="BB6" s="7" t="str">
        <f t="shared" si="1"/>
        <v/>
      </c>
      <c r="BC6" s="7" t="str">
        <f t="shared" si="1"/>
        <v/>
      </c>
      <c r="BD6" s="7" t="str">
        <f t="shared" si="1"/>
        <v/>
      </c>
      <c r="BE6" s="7" t="str">
        <f t="shared" si="1"/>
        <v/>
      </c>
    </row>
    <row r="7" spans="1:57" x14ac:dyDescent="0.25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>CONCATENATE(A7,B7,C7,D7,E7,F7,G7,H7,I7,J7,K7,L7,M7,N7,O7,P7,Q7,R7,S7,T7,U7,V7,W7,X7,Y7,Z7,AA7,AB7,AC7,AD7,AE7,AF7,AG7,AH7)</f>
        <v>SIMSIMSIM3104530001422664912817246644761,875GP3 - UNEN/RN - UNIAO ESTUDANTIL DO NORTE E NORDES044761,87538520,87542681,916666666741865,8754938750MXRXX JULXX FRXNWX DX LXMX000000AMIL94GP3 - BLUE PLUS 300 QP1738591538,591738,59ATIVO</v>
      </c>
      <c r="AJ7">
        <f>IF(AI7=AI6,1,0)</f>
        <v>0</v>
      </c>
      <c r="AK7" s="47" t="s">
        <v>454</v>
      </c>
      <c r="AM7" s="8">
        <v>4</v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1"/>
        <v/>
      </c>
      <c r="AY7" s="8" t="str">
        <f t="shared" si="1"/>
        <v/>
      </c>
      <c r="AZ7" s="8" t="str">
        <f t="shared" si="1"/>
        <v/>
      </c>
      <c r="BA7" s="8" t="str">
        <f t="shared" si="1"/>
        <v/>
      </c>
      <c r="BB7" s="8" t="str">
        <f t="shared" si="1"/>
        <v/>
      </c>
      <c r="BC7" s="8" t="str">
        <f t="shared" si="1"/>
        <v/>
      </c>
      <c r="BD7" s="8" t="str">
        <f t="shared" si="1"/>
        <v/>
      </c>
      <c r="BE7" s="8" t="str">
        <f t="shared" si="1"/>
        <v/>
      </c>
    </row>
    <row r="8" spans="1:57" x14ac:dyDescent="0.25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>CONCATENATE(A8,B8,C8,D8,E8,F8,G8,H8,I8,J8,K8,L8,M8,N8,O8,P8,Q8,R8,S8,T8,U8,V8,W8,X8,Y8,Z8,AA8,AB8,AC8,AD8,AE8,AF8,AG8,AH8)</f>
        <v>SIMSIMSIM3104530001422664912817246644761,875GP3 - UNEN/RN - UNIAO ESTUDANTIL DO NORTE E NORDES044761,87538520,87542681,916666666741865,8754938750MXRXX JULXX FRXNWX DX LXMX000000AMIL94GP3 - BLUE PLUS 300 QP1738591538,591738,59ATIVO</v>
      </c>
      <c r="AJ8">
        <f>IF(AI8=AI7,1,0)</f>
        <v>1</v>
      </c>
      <c r="AK8" s="47" t="s">
        <v>454</v>
      </c>
      <c r="AM8" s="7">
        <v>5</v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1"/>
        <v/>
      </c>
      <c r="AY8" s="7" t="str">
        <f t="shared" si="1"/>
        <v/>
      </c>
      <c r="AZ8" s="7" t="str">
        <f t="shared" si="1"/>
        <v/>
      </c>
      <c r="BA8" s="7" t="str">
        <f t="shared" si="1"/>
        <v/>
      </c>
      <c r="BB8" s="7" t="str">
        <f t="shared" si="1"/>
        <v/>
      </c>
      <c r="BC8" s="7" t="str">
        <f t="shared" si="1"/>
        <v/>
      </c>
      <c r="BD8" s="7" t="str">
        <f t="shared" si="1"/>
        <v/>
      </c>
      <c r="BE8" s="7" t="str">
        <f t="shared" si="1"/>
        <v/>
      </c>
    </row>
    <row r="9" spans="1:57" x14ac:dyDescent="0.25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>CONCATENATE(A9,B9,C9,D9,E9,F9,G9,H9,I9,J9,K9,L9,M9,N9,O9,P9,Q9,R9,S9,T9,U9,V9,W9,X9,Y9,Z9,AA9,AB9,AC9,AD9,AE9,AF9,AG9,AH9)</f>
        <v>SIMSIMSIM3104530001422664912817246644761,875GP3 - UNEN/RN - UNIAO ESTUDANTIL DO NORTE E NORDES044761,87538520,87542681,916666666741865,8754938750MXRXX JULXX FRXNWX DX LXMX000000AMIL94GP3 - BLUE PLUS 300 QP1738591538,591738,59ATIVO</v>
      </c>
      <c r="AJ9">
        <f>IF(AI9=AI8,1,0)</f>
        <v>1</v>
      </c>
      <c r="AK9" s="47" t="s">
        <v>454</v>
      </c>
      <c r="AM9" s="8">
        <v>6</v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1"/>
        <v/>
      </c>
      <c r="AY9" s="8" t="str">
        <f t="shared" si="1"/>
        <v/>
      </c>
      <c r="AZ9" s="8" t="str">
        <f t="shared" si="1"/>
        <v/>
      </c>
      <c r="BA9" s="8" t="str">
        <f t="shared" si="1"/>
        <v/>
      </c>
      <c r="BB9" s="8" t="str">
        <f t="shared" si="1"/>
        <v/>
      </c>
      <c r="BC9" s="8" t="str">
        <f t="shared" si="1"/>
        <v/>
      </c>
      <c r="BD9" s="8" t="str">
        <f t="shared" si="1"/>
        <v/>
      </c>
      <c r="BE9" s="8" t="str">
        <f t="shared" si="1"/>
        <v/>
      </c>
    </row>
    <row r="10" spans="1:57" x14ac:dyDescent="0.25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>CONCATENATE(A10,B10,C10,D10,E10,F10,G10,H10,I10,J10,K10,L10,M10,N10,O10,P10,Q10,R10,S10,T10,U10,V10,W10,X10,Y10,Z10,AA10,AB10,AC10,AD10,AE10,AF10,AG10,AH10)</f>
        <v>SIMSIMSIM3106030001382665051616403044761,875GP3 - SINSP - SERVIDORES PUBLICOS DA ADMINISTRACAO044761,87521473,87544062,87542049,91666666675037870TXNXX MXRXX LXPX XNTX000000AMIL88GP3 - BLUE PLUS 400 QP3411819526,593411,81ATIVO</v>
      </c>
      <c r="AJ10">
        <f>IF(AI10=AI9,1,0)</f>
        <v>0</v>
      </c>
      <c r="AK10" s="47" t="s">
        <v>799</v>
      </c>
      <c r="AM10" s="7">
        <v>7</v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1"/>
        <v/>
      </c>
      <c r="AY10" s="7" t="str">
        <f t="shared" si="1"/>
        <v/>
      </c>
      <c r="AZ10" s="7" t="str">
        <f t="shared" si="1"/>
        <v/>
      </c>
      <c r="BA10" s="7" t="str">
        <f t="shared" si="1"/>
        <v/>
      </c>
      <c r="BB10" s="7" t="str">
        <f t="shared" si="1"/>
        <v/>
      </c>
      <c r="BC10" s="7" t="str">
        <f t="shared" si="1"/>
        <v/>
      </c>
      <c r="BD10" s="7" t="str">
        <f t="shared" si="1"/>
        <v/>
      </c>
      <c r="BE10" s="7" t="str">
        <f t="shared" si="1"/>
        <v/>
      </c>
    </row>
    <row r="11" spans="1:57" x14ac:dyDescent="0.25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>CONCATENATE(A11,B11,C11,D11,E11,F11,G11,H11,I11,J11,K11,L11,M11,N11,O11,P11,Q11,R11,S11,T11,U11,V11,W11,X11,Y11,Z11,AA11,AB11,AC11,AD11,AE11,AF11,AG11,AH11)</f>
        <v>SIMSIMSIM3106030001382665051616403044761,875GP3 - SINSP - SERVIDORES PUBLICOS DA ADMINISTRACAO044761,87521473,87544062,87542049,91666666675037870TXNXX MXRXX LXPX XNTX000000AMIL88GP3 - BLUE PLUS 400 QP3411819526,593411,81ATIVO</v>
      </c>
      <c r="AJ11">
        <f>IF(AI11=AI10,1,0)</f>
        <v>1</v>
      </c>
      <c r="AK11" s="47" t="s">
        <v>799</v>
      </c>
      <c r="AM11" s="8">
        <v>8</v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1"/>
        <v/>
      </c>
      <c r="AY11" s="8" t="str">
        <f t="shared" si="1"/>
        <v/>
      </c>
      <c r="AZ11" s="8" t="str">
        <f t="shared" si="1"/>
        <v/>
      </c>
      <c r="BA11" s="8" t="str">
        <f t="shared" si="1"/>
        <v/>
      </c>
      <c r="BB11" s="8" t="str">
        <f t="shared" si="1"/>
        <v/>
      </c>
      <c r="BC11" s="8" t="str">
        <f t="shared" si="1"/>
        <v/>
      </c>
      <c r="BD11" s="8" t="str">
        <f t="shared" si="1"/>
        <v/>
      </c>
      <c r="BE11" s="8" t="str">
        <f t="shared" si="1"/>
        <v/>
      </c>
    </row>
    <row r="12" spans="1:57" x14ac:dyDescent="0.25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>CONCATENATE(A12,B12,C12,D12,E12,F12,G12,H12,I12,J12,K12,L12,M12,N12,O12,P12,Q12,R12,S12,T12,U12,V12,W12,X12,Y12,Z12,AA12,AB12,AC12,AD12,AE12,AF12,AG12,AH12)</f>
        <v>SIMSIMSIM3106030001382665051616403044761,875GP3 - SINSP - SERVIDORES PUBLICOS DA ADMINISTRACAO044761,87521473,87544062,87542049,91666666675037870TXNXX MXRXX LXPX XNTX000000AMIL88GP3 - BLUE PLUS 400 QP3411819526,593411,81ATIVO</v>
      </c>
      <c r="AJ12">
        <f>IF(AI12=AI11,1,0)</f>
        <v>1</v>
      </c>
      <c r="AK12" s="47" t="s">
        <v>799</v>
      </c>
      <c r="AM12" s="7">
        <v>9</v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1"/>
        <v/>
      </c>
      <c r="AY12" s="7" t="str">
        <f t="shared" si="1"/>
        <v/>
      </c>
      <c r="AZ12" s="7" t="str">
        <f t="shared" si="1"/>
        <v/>
      </c>
      <c r="BA12" s="7" t="str">
        <f t="shared" si="1"/>
        <v/>
      </c>
      <c r="BB12" s="7" t="str">
        <f t="shared" si="1"/>
        <v/>
      </c>
      <c r="BC12" s="7" t="str">
        <f t="shared" si="1"/>
        <v/>
      </c>
      <c r="BD12" s="7" t="str">
        <f t="shared" si="1"/>
        <v/>
      </c>
      <c r="BE12" s="7" t="str">
        <f t="shared" si="1"/>
        <v/>
      </c>
    </row>
    <row r="13" spans="1:57" x14ac:dyDescent="0.25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>CONCATENATE(A13,B13,C13,D13,E13,F13,G13,H13,I13,J13,K13,L13,M13,N13,O13,P13,Q13,R13,S13,T13,U13,V13,W13,X13,Y13,Z13,AA13,AB13,AC13,AD13,AE13,AF13,AG13,AH13)</f>
        <v>SIMSIMSIM570116095344761,875ANMEP044761,87531385,916666666743325,87543326,875733812510GXBRXXLX MXLX XTTX000000AMIL46AMIL 400 QP NACIONAL2535792130,072535,79ATIVO</v>
      </c>
      <c r="AJ13">
        <f>IF(AI13=AI12,1,0)</f>
        <v>0</v>
      </c>
      <c r="AK13" s="47" t="s">
        <v>392</v>
      </c>
      <c r="AM13" s="8">
        <v>10</v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1"/>
        <v/>
      </c>
      <c r="AY13" s="8" t="str">
        <f t="shared" si="1"/>
        <v/>
      </c>
      <c r="AZ13" s="8" t="str">
        <f t="shared" si="1"/>
        <v/>
      </c>
      <c r="BA13" s="8" t="str">
        <f t="shared" si="1"/>
        <v/>
      </c>
      <c r="BB13" s="8" t="str">
        <f t="shared" si="1"/>
        <v/>
      </c>
      <c r="BC13" s="8" t="str">
        <f t="shared" si="1"/>
        <v/>
      </c>
      <c r="BD13" s="8" t="str">
        <f t="shared" si="1"/>
        <v/>
      </c>
      <c r="BE13" s="8" t="str">
        <f t="shared" si="1"/>
        <v/>
      </c>
    </row>
    <row r="14" spans="1:57" x14ac:dyDescent="0.25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>CONCATENATE(A14,B14,C14,D14,E14,F14,G14,H14,I14,J14,K14,L14,M14,N14,O14,P14,Q14,R14,S14,T14,U14,V14,W14,X14,Y14,Z14,AA14,AB14,AC14,AD14,AE14,AF14,AG14,AH14)</f>
        <v>SIMSIMSIM570116095344761,875ANMEP044761,87531385,916666666743325,87543326,875733812510GXBRXXLX MXLX XTTX000000AMIL46AMIL 400 QP NACIONAL2535792130,072535,79ATIVO</v>
      </c>
      <c r="AJ14">
        <f>IF(AI14=AI13,1,0)</f>
        <v>1</v>
      </c>
      <c r="AK14" s="47" t="s">
        <v>392</v>
      </c>
      <c r="AM14" s="7">
        <v>11</v>
      </c>
      <c r="AN14" s="7" t="str">
        <f t="shared" ref="AN14:AW23" si="2">IF(AN$3=$D14,$AM14,"")</f>
        <v/>
      </c>
      <c r="AO14" s="7" t="str">
        <f t="shared" si="2"/>
        <v/>
      </c>
      <c r="AP14" s="7" t="str">
        <f t="shared" si="2"/>
        <v/>
      </c>
      <c r="AQ14" s="7" t="str">
        <f t="shared" si="2"/>
        <v/>
      </c>
      <c r="AR14" s="7" t="str">
        <f t="shared" si="2"/>
        <v/>
      </c>
      <c r="AS14" s="7" t="str">
        <f t="shared" si="2"/>
        <v/>
      </c>
      <c r="AT14" s="7" t="str">
        <f t="shared" si="2"/>
        <v/>
      </c>
      <c r="AU14" s="7" t="str">
        <f t="shared" si="2"/>
        <v/>
      </c>
      <c r="AV14" s="7" t="str">
        <f t="shared" si="2"/>
        <v/>
      </c>
      <c r="AW14" s="7" t="str">
        <f t="shared" si="2"/>
        <v/>
      </c>
      <c r="AX14" s="7" t="str">
        <f t="shared" ref="AX14:BE23" si="3">IF(AX$3=$D14,$AM14,"")</f>
        <v/>
      </c>
      <c r="AY14" s="7" t="str">
        <f t="shared" si="3"/>
        <v/>
      </c>
      <c r="AZ14" s="7" t="str">
        <f t="shared" si="3"/>
        <v/>
      </c>
      <c r="BA14" s="7" t="str">
        <f t="shared" si="3"/>
        <v/>
      </c>
      <c r="BB14" s="7" t="str">
        <f t="shared" si="3"/>
        <v/>
      </c>
      <c r="BC14" s="7" t="str">
        <f t="shared" si="3"/>
        <v/>
      </c>
      <c r="BD14" s="7" t="str">
        <f t="shared" si="3"/>
        <v/>
      </c>
      <c r="BE14" s="7" t="str">
        <f t="shared" si="3"/>
        <v/>
      </c>
    </row>
    <row r="15" spans="1:57" x14ac:dyDescent="0.25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>CONCATENATE(A15,B15,C15,D15,E15,F15,G15,H15,I15,J15,K15,L15,M15,N15,O15,P15,Q15,R15,S15,T15,U15,V15,W15,X15,Y15,Z15,AA15,AB15,AC15,AD15,AE15,AF15,AG15,AH15)</f>
        <v>SIMSIMSIM570116095344761,875ANMEP044761,87531385,916666666743325,87543326,875733812510GXBRXXLX MXLX XTTX000000AMIL46AMIL 400 QP NACIONAL2535792130,072535,79ATIVO</v>
      </c>
      <c r="AJ15">
        <f>IF(AI15=AI14,1,0)</f>
        <v>1</v>
      </c>
      <c r="AK15" s="47" t="s">
        <v>392</v>
      </c>
      <c r="AM15" s="8">
        <v>12</v>
      </c>
      <c r="AN15" s="8" t="str">
        <f t="shared" si="2"/>
        <v/>
      </c>
      <c r="AO15" s="8" t="str">
        <f t="shared" si="2"/>
        <v/>
      </c>
      <c r="AP15" s="8" t="str">
        <f t="shared" si="2"/>
        <v/>
      </c>
      <c r="AQ15" s="8" t="str">
        <f t="shared" si="2"/>
        <v/>
      </c>
      <c r="AR15" s="8" t="str">
        <f t="shared" si="2"/>
        <v/>
      </c>
      <c r="AS15" s="8" t="str">
        <f t="shared" si="2"/>
        <v/>
      </c>
      <c r="AT15" s="8" t="str">
        <f t="shared" si="2"/>
        <v/>
      </c>
      <c r="AU15" s="8" t="str">
        <f t="shared" si="2"/>
        <v/>
      </c>
      <c r="AV15" s="8" t="str">
        <f t="shared" si="2"/>
        <v/>
      </c>
      <c r="AW15" s="8" t="str">
        <f t="shared" si="2"/>
        <v/>
      </c>
      <c r="AX15" s="8" t="str">
        <f t="shared" si="3"/>
        <v/>
      </c>
      <c r="AY15" s="8" t="str">
        <f t="shared" si="3"/>
        <v/>
      </c>
      <c r="AZ15" s="8" t="str">
        <f t="shared" si="3"/>
        <v/>
      </c>
      <c r="BA15" s="8" t="str">
        <f t="shared" si="3"/>
        <v/>
      </c>
      <c r="BB15" s="8" t="str">
        <f t="shared" si="3"/>
        <v/>
      </c>
      <c r="BC15" s="8" t="str">
        <f t="shared" si="3"/>
        <v/>
      </c>
      <c r="BD15" s="8" t="str">
        <f t="shared" si="3"/>
        <v/>
      </c>
      <c r="BE15" s="8" t="str">
        <f t="shared" si="3"/>
        <v/>
      </c>
    </row>
    <row r="16" spans="1:57" x14ac:dyDescent="0.25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>CONCATENATE(A16,B16,C16,D16,E16,F16,G16,H16,I16,J16,K16,L16,M16,N16,O16,P16,Q16,R16,S16,T16,U16,V16,W16,X16,Y16,Z16,AA16,AB16,AC16,AD16,AE16,AF16,AG16,AH16)</f>
        <v>SIMSIMSIM570116099644761,875ANMEP044761,87533312,87543325,87543326,875733812580XGXR XLX DX PRXZXRX000000AMIL46AMIL 400 QC NACIONAL COPART1805531516,661805,53ATIVO</v>
      </c>
      <c r="AJ16">
        <f>IF(AI16=AI15,1,0)</f>
        <v>0</v>
      </c>
      <c r="AK16" s="47" t="s">
        <v>392</v>
      </c>
      <c r="AM16" s="7">
        <v>13</v>
      </c>
      <c r="AN16" s="7" t="str">
        <f t="shared" si="2"/>
        <v/>
      </c>
      <c r="AO16" s="7" t="str">
        <f t="shared" si="2"/>
        <v/>
      </c>
      <c r="AP16" s="7" t="str">
        <f t="shared" si="2"/>
        <v/>
      </c>
      <c r="AQ16" s="7" t="str">
        <f t="shared" si="2"/>
        <v/>
      </c>
      <c r="AR16" s="7" t="str">
        <f t="shared" si="2"/>
        <v/>
      </c>
      <c r="AS16" s="7" t="str">
        <f t="shared" si="2"/>
        <v/>
      </c>
      <c r="AT16" s="7" t="str">
        <f t="shared" si="2"/>
        <v/>
      </c>
      <c r="AU16" s="7" t="str">
        <f t="shared" si="2"/>
        <v/>
      </c>
      <c r="AV16" s="7" t="str">
        <f t="shared" si="2"/>
        <v/>
      </c>
      <c r="AW16" s="7" t="str">
        <f t="shared" si="2"/>
        <v/>
      </c>
      <c r="AX16" s="7" t="str">
        <f t="shared" si="3"/>
        <v/>
      </c>
      <c r="AY16" s="7" t="str">
        <f t="shared" si="3"/>
        <v/>
      </c>
      <c r="AZ16" s="7" t="str">
        <f t="shared" si="3"/>
        <v/>
      </c>
      <c r="BA16" s="7" t="str">
        <f t="shared" si="3"/>
        <v/>
      </c>
      <c r="BB16" s="7" t="str">
        <f t="shared" si="3"/>
        <v/>
      </c>
      <c r="BC16" s="7" t="str">
        <f t="shared" si="3"/>
        <v/>
      </c>
      <c r="BD16" s="7" t="str">
        <f t="shared" si="3"/>
        <v/>
      </c>
      <c r="BE16" s="7" t="str">
        <f t="shared" si="3"/>
        <v/>
      </c>
    </row>
    <row r="17" spans="1:57" x14ac:dyDescent="0.25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>CONCATENATE(A17,B17,C17,D17,E17,F17,G17,H17,I17,J17,K17,L17,M17,N17,O17,P17,Q17,R17,S17,T17,U17,V17,W17,X17,Y17,Z17,AA17,AB17,AC17,AD17,AE17,AF17,AG17,AH17)</f>
        <v>SIMSIMSIM570116099644761,875ANMEP044761,87533312,87543325,87543326,875733812580XGXR XLX DX PRXZXRX000000AMIL46AMIL 400 QC NACIONAL COPART1805531516,661805,53ATIVO</v>
      </c>
      <c r="AJ17">
        <f>IF(AI17=AI16,1,0)</f>
        <v>1</v>
      </c>
      <c r="AK17" s="47" t="s">
        <v>392</v>
      </c>
      <c r="AM17" s="8">
        <v>14</v>
      </c>
      <c r="AN17" s="8" t="str">
        <f t="shared" si="2"/>
        <v/>
      </c>
      <c r="AO17" s="8" t="str">
        <f t="shared" si="2"/>
        <v/>
      </c>
      <c r="AP17" s="8" t="str">
        <f t="shared" si="2"/>
        <v/>
      </c>
      <c r="AQ17" s="8" t="str">
        <f t="shared" si="2"/>
        <v/>
      </c>
      <c r="AR17" s="8" t="str">
        <f t="shared" si="2"/>
        <v/>
      </c>
      <c r="AS17" s="8" t="str">
        <f t="shared" si="2"/>
        <v/>
      </c>
      <c r="AT17" s="8" t="str">
        <f t="shared" si="2"/>
        <v/>
      </c>
      <c r="AU17" s="8" t="str">
        <f t="shared" si="2"/>
        <v/>
      </c>
      <c r="AV17" s="8" t="str">
        <f t="shared" si="2"/>
        <v/>
      </c>
      <c r="AW17" s="8" t="str">
        <f t="shared" si="2"/>
        <v/>
      </c>
      <c r="AX17" s="8" t="str">
        <f t="shared" si="3"/>
        <v/>
      </c>
      <c r="AY17" s="8" t="str">
        <f t="shared" si="3"/>
        <v/>
      </c>
      <c r="AZ17" s="8" t="str">
        <f t="shared" si="3"/>
        <v/>
      </c>
      <c r="BA17" s="8" t="str">
        <f t="shared" si="3"/>
        <v/>
      </c>
      <c r="BB17" s="8" t="str">
        <f t="shared" si="3"/>
        <v/>
      </c>
      <c r="BC17" s="8" t="str">
        <f t="shared" si="3"/>
        <v/>
      </c>
      <c r="BD17" s="8" t="str">
        <f t="shared" si="3"/>
        <v/>
      </c>
      <c r="BE17" s="8" t="str">
        <f t="shared" si="3"/>
        <v/>
      </c>
    </row>
    <row r="18" spans="1:57" x14ac:dyDescent="0.25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>CONCATENATE(A18,B18,C18,D18,E18,F18,G18,H18,I18,J18,K18,L18,M18,N18,O18,P18,Q18,R18,S18,T18,U18,V18,W18,X18,Y18,Z18,AA18,AB18,AC18,AD18,AE18,AF18,AG18,AH18)</f>
        <v>SIMSIMSIM570116099644761,875ANMEP044761,87533312,87543325,87543326,875733812580XGXR XLX DX PRXZXRX000000AMIL46AMIL 400 QC NACIONAL COPART1805531516,661805,53ATIVO</v>
      </c>
      <c r="AJ18">
        <f>IF(AI18=AI17,1,0)</f>
        <v>1</v>
      </c>
      <c r="AK18" s="47" t="s">
        <v>392</v>
      </c>
      <c r="AM18" s="7">
        <v>15</v>
      </c>
      <c r="AN18" s="7" t="str">
        <f t="shared" si="2"/>
        <v/>
      </c>
      <c r="AO18" s="7" t="str">
        <f t="shared" si="2"/>
        <v/>
      </c>
      <c r="AP18" s="7" t="str">
        <f t="shared" si="2"/>
        <v/>
      </c>
      <c r="AQ18" s="7" t="str">
        <f t="shared" si="2"/>
        <v/>
      </c>
      <c r="AR18" s="7" t="str">
        <f t="shared" si="2"/>
        <v/>
      </c>
      <c r="AS18" s="7" t="str">
        <f t="shared" si="2"/>
        <v/>
      </c>
      <c r="AT18" s="7" t="str">
        <f t="shared" si="2"/>
        <v/>
      </c>
      <c r="AU18" s="7" t="str">
        <f t="shared" si="2"/>
        <v/>
      </c>
      <c r="AV18" s="7" t="str">
        <f t="shared" si="2"/>
        <v/>
      </c>
      <c r="AW18" s="7" t="str">
        <f t="shared" si="2"/>
        <v/>
      </c>
      <c r="AX18" s="7" t="str">
        <f t="shared" si="3"/>
        <v/>
      </c>
      <c r="AY18" s="7" t="str">
        <f t="shared" si="3"/>
        <v/>
      </c>
      <c r="AZ18" s="7" t="str">
        <f t="shared" si="3"/>
        <v/>
      </c>
      <c r="BA18" s="7" t="str">
        <f t="shared" si="3"/>
        <v/>
      </c>
      <c r="BB18" s="7" t="str">
        <f t="shared" si="3"/>
        <v/>
      </c>
      <c r="BC18" s="7" t="str">
        <f t="shared" si="3"/>
        <v/>
      </c>
      <c r="BD18" s="7" t="str">
        <f t="shared" si="3"/>
        <v/>
      </c>
      <c r="BE18" s="7" t="str">
        <f t="shared" si="3"/>
        <v/>
      </c>
    </row>
    <row r="19" spans="1:57" x14ac:dyDescent="0.25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>CONCATENATE(A19,B19,C19,D19,E19,F19,G19,H19,I19,J19,K19,L19,M19,N19,O19,P19,Q19,R19,S19,T19,U19,V19,W19,X19,Y19,Z19,AA19,AB19,AC19,AD19,AE19,AF19,AG19,AH19)</f>
        <v>SIMSIMSIM570116102444761,875ANMEP044761,87529995,916666666743325,87543326,875733812720XDRXXNX WXRVXLHX GXMX000000AMIL46AMIL 500 QP NACIONAL304282555,953042,8ATIVO</v>
      </c>
      <c r="AJ19">
        <f>IF(AI19=AI18,1,0)</f>
        <v>0</v>
      </c>
      <c r="AK19" s="47" t="s">
        <v>392</v>
      </c>
      <c r="AM19" s="8">
        <v>16</v>
      </c>
      <c r="AN19" s="8" t="str">
        <f t="shared" si="2"/>
        <v/>
      </c>
      <c r="AO19" s="8" t="str">
        <f t="shared" si="2"/>
        <v/>
      </c>
      <c r="AP19" s="8" t="str">
        <f t="shared" si="2"/>
        <v/>
      </c>
      <c r="AQ19" s="8" t="str">
        <f t="shared" si="2"/>
        <v/>
      </c>
      <c r="AR19" s="8" t="str">
        <f t="shared" si="2"/>
        <v/>
      </c>
      <c r="AS19" s="8" t="str">
        <f t="shared" si="2"/>
        <v/>
      </c>
      <c r="AT19" s="8" t="str">
        <f t="shared" si="2"/>
        <v/>
      </c>
      <c r="AU19" s="8" t="str">
        <f t="shared" si="2"/>
        <v/>
      </c>
      <c r="AV19" s="8" t="str">
        <f t="shared" si="2"/>
        <v/>
      </c>
      <c r="AW19" s="8" t="str">
        <f t="shared" si="2"/>
        <v/>
      </c>
      <c r="AX19" s="8" t="str">
        <f t="shared" si="3"/>
        <v/>
      </c>
      <c r="AY19" s="8" t="str">
        <f t="shared" si="3"/>
        <v/>
      </c>
      <c r="AZ19" s="8" t="str">
        <f t="shared" si="3"/>
        <v/>
      </c>
      <c r="BA19" s="8" t="str">
        <f t="shared" si="3"/>
        <v/>
      </c>
      <c r="BB19" s="8" t="str">
        <f t="shared" si="3"/>
        <v/>
      </c>
      <c r="BC19" s="8" t="str">
        <f t="shared" si="3"/>
        <v/>
      </c>
      <c r="BD19" s="8" t="str">
        <f t="shared" si="3"/>
        <v/>
      </c>
      <c r="BE19" s="8" t="str">
        <f t="shared" si="3"/>
        <v/>
      </c>
    </row>
    <row r="20" spans="1:57" x14ac:dyDescent="0.25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>CONCATENATE(A20,B20,C20,D20,E20,F20,G20,H20,I20,J20,K20,L20,M20,N20,O20,P20,Q20,R20,S20,T20,U20,V20,W20,X20,Y20,Z20,AA20,AB20,AC20,AD20,AE20,AF20,AG20,AH20)</f>
        <v>SIMSIMSIM570116102444761,875ANMEP044761,87529995,916666666743325,87543326,875733812720XDRXXNX WXRVXLHX GXMX000000AMIL46AMIL 500 QP NACIONAL304282555,953042,8ATIVO</v>
      </c>
      <c r="AJ20">
        <f>IF(AI20=AI19,1,0)</f>
        <v>1</v>
      </c>
      <c r="AK20" s="47" t="s">
        <v>392</v>
      </c>
      <c r="AM20" s="7">
        <v>17</v>
      </c>
      <c r="AN20" s="7" t="str">
        <f t="shared" si="2"/>
        <v/>
      </c>
      <c r="AO20" s="7" t="str">
        <f t="shared" si="2"/>
        <v/>
      </c>
      <c r="AP20" s="7" t="str">
        <f t="shared" si="2"/>
        <v/>
      </c>
      <c r="AQ20" s="7" t="str">
        <f t="shared" si="2"/>
        <v/>
      </c>
      <c r="AR20" s="7" t="str">
        <f t="shared" si="2"/>
        <v/>
      </c>
      <c r="AS20" s="7" t="str">
        <f t="shared" si="2"/>
        <v/>
      </c>
      <c r="AT20" s="7" t="str">
        <f t="shared" si="2"/>
        <v/>
      </c>
      <c r="AU20" s="7" t="str">
        <f t="shared" si="2"/>
        <v/>
      </c>
      <c r="AV20" s="7" t="str">
        <f t="shared" si="2"/>
        <v/>
      </c>
      <c r="AW20" s="7" t="str">
        <f t="shared" si="2"/>
        <v/>
      </c>
      <c r="AX20" s="7" t="str">
        <f t="shared" si="3"/>
        <v/>
      </c>
      <c r="AY20" s="7" t="str">
        <f t="shared" si="3"/>
        <v/>
      </c>
      <c r="AZ20" s="7" t="str">
        <f t="shared" si="3"/>
        <v/>
      </c>
      <c r="BA20" s="7" t="str">
        <f t="shared" si="3"/>
        <v/>
      </c>
      <c r="BB20" s="7" t="str">
        <f t="shared" si="3"/>
        <v/>
      </c>
      <c r="BC20" s="7" t="str">
        <f t="shared" si="3"/>
        <v/>
      </c>
      <c r="BD20" s="7" t="str">
        <f t="shared" si="3"/>
        <v/>
      </c>
      <c r="BE20" s="7" t="str">
        <f t="shared" si="3"/>
        <v/>
      </c>
    </row>
    <row r="21" spans="1:57" x14ac:dyDescent="0.25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>CONCATENATE(A21,B21,C21,D21,E21,F21,G21,H21,I21,J21,K21,L21,M21,N21,O21,P21,Q21,R21,S21,T21,U21,V21,W21,X21,Y21,Z21,AA21,AB21,AC21,AD21,AE21,AF21,AG21,AH21)</f>
        <v>SIMSIMSIM570116102444761,875ANMEP044761,87529995,916666666743325,87543326,875733812720XDRXXNX WXRVXLHX GXMX000000AMIL46AMIL 500 QP NACIONAL304282555,953042,8ATIVO</v>
      </c>
      <c r="AJ21">
        <f>IF(AI21=AI20,1,0)</f>
        <v>1</v>
      </c>
      <c r="AK21" s="47" t="s">
        <v>392</v>
      </c>
      <c r="AM21" s="8">
        <v>18</v>
      </c>
      <c r="AN21" s="8" t="str">
        <f t="shared" si="2"/>
        <v/>
      </c>
      <c r="AO21" s="8" t="str">
        <f t="shared" si="2"/>
        <v/>
      </c>
      <c r="AP21" s="8" t="str">
        <f t="shared" si="2"/>
        <v/>
      </c>
      <c r="AQ21" s="8" t="str">
        <f t="shared" si="2"/>
        <v/>
      </c>
      <c r="AR21" s="8" t="str">
        <f t="shared" si="2"/>
        <v/>
      </c>
      <c r="AS21" s="8" t="str">
        <f t="shared" si="2"/>
        <v/>
      </c>
      <c r="AT21" s="8" t="str">
        <f t="shared" si="2"/>
        <v/>
      </c>
      <c r="AU21" s="8" t="str">
        <f t="shared" si="2"/>
        <v/>
      </c>
      <c r="AV21" s="8" t="str">
        <f t="shared" si="2"/>
        <v/>
      </c>
      <c r="AW21" s="8" t="str">
        <f t="shared" si="2"/>
        <v/>
      </c>
      <c r="AX21" s="8" t="str">
        <f t="shared" si="3"/>
        <v/>
      </c>
      <c r="AY21" s="8" t="str">
        <f t="shared" si="3"/>
        <v/>
      </c>
      <c r="AZ21" s="8" t="str">
        <f t="shared" si="3"/>
        <v/>
      </c>
      <c r="BA21" s="8" t="str">
        <f t="shared" si="3"/>
        <v/>
      </c>
      <c r="BB21" s="8" t="str">
        <f t="shared" si="3"/>
        <v/>
      </c>
      <c r="BC21" s="8" t="str">
        <f t="shared" si="3"/>
        <v/>
      </c>
      <c r="BD21" s="8" t="str">
        <f t="shared" si="3"/>
        <v/>
      </c>
      <c r="BE21" s="8" t="str">
        <f t="shared" si="3"/>
        <v/>
      </c>
    </row>
    <row r="22" spans="1:57" x14ac:dyDescent="0.25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>CONCATENATE(A22,B22,C22,D22,E22,F22,G22,H22,I22,J22,K22,L22,M22,N22,O22,P22,Q22,R22,S22,T22,U22,V22,W22,X22,Y22,Z22,AA22,AB22,AC22,AD22,AE22,AF22,AG22,AH22)</f>
        <v>SIMSIMSIM2240116121544761,875CRA - BA044761,87529508,87543325,87543326,875733812920LUWXXNX NXRXNHX XRMXNTX000000AMIL46AMIL 500 QP NACIONAL2546112113,242546,11ATIVO</v>
      </c>
      <c r="AJ22">
        <f>IF(AI22=AI21,1,0)</f>
        <v>0</v>
      </c>
      <c r="AK22" s="47" t="s">
        <v>535</v>
      </c>
      <c r="AM22" s="7">
        <v>19</v>
      </c>
      <c r="AN22" s="7" t="str">
        <f t="shared" si="2"/>
        <v/>
      </c>
      <c r="AO22" s="7" t="str">
        <f t="shared" si="2"/>
        <v/>
      </c>
      <c r="AP22" s="7" t="str">
        <f t="shared" si="2"/>
        <v/>
      </c>
      <c r="AQ22" s="7" t="str">
        <f t="shared" si="2"/>
        <v/>
      </c>
      <c r="AR22" s="7" t="str">
        <f t="shared" si="2"/>
        <v/>
      </c>
      <c r="AS22" s="7" t="str">
        <f t="shared" si="2"/>
        <v/>
      </c>
      <c r="AT22" s="7" t="str">
        <f t="shared" si="2"/>
        <v/>
      </c>
      <c r="AU22" s="7" t="str">
        <f t="shared" si="2"/>
        <v/>
      </c>
      <c r="AV22" s="7" t="str">
        <f t="shared" si="2"/>
        <v/>
      </c>
      <c r="AW22" s="7" t="str">
        <f t="shared" si="2"/>
        <v/>
      </c>
      <c r="AX22" s="7" t="str">
        <f t="shared" si="3"/>
        <v/>
      </c>
      <c r="AY22" s="7" t="str">
        <f t="shared" si="3"/>
        <v/>
      </c>
      <c r="AZ22" s="7" t="str">
        <f t="shared" si="3"/>
        <v/>
      </c>
      <c r="BA22" s="7" t="str">
        <f t="shared" si="3"/>
        <v/>
      </c>
      <c r="BB22" s="7" t="str">
        <f t="shared" si="3"/>
        <v/>
      </c>
      <c r="BC22" s="7" t="str">
        <f t="shared" si="3"/>
        <v/>
      </c>
      <c r="BD22" s="7" t="str">
        <f t="shared" si="3"/>
        <v/>
      </c>
      <c r="BE22" s="7" t="str">
        <f t="shared" si="3"/>
        <v/>
      </c>
    </row>
    <row r="23" spans="1:57" x14ac:dyDescent="0.25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>CONCATENATE(A23,B23,C23,D23,E23,F23,G23,H23,I23,J23,K23,L23,M23,N23,O23,P23,Q23,R23,S23,T23,U23,V23,W23,X23,Y23,Z23,AA23,AB23,AC23,AD23,AE23,AF23,AG23,AH23)</f>
        <v>SIMSIMSIM2240116121544761,875CRA - BA044761,87529508,87543325,87543326,875733812920LUWXXNX NXRXNHX XRMXNTX000000AMIL46AMIL 500 QP NACIONAL2546112113,242546,11ATIVO</v>
      </c>
      <c r="AJ23">
        <f>IF(AI23=AI22,1,0)</f>
        <v>1</v>
      </c>
      <c r="AK23" s="47" t="s">
        <v>535</v>
      </c>
      <c r="AM23" s="8">
        <v>20</v>
      </c>
      <c r="AN23" s="8" t="str">
        <f t="shared" si="2"/>
        <v/>
      </c>
      <c r="AO23" s="8" t="str">
        <f t="shared" si="2"/>
        <v/>
      </c>
      <c r="AP23" s="8" t="str">
        <f t="shared" si="2"/>
        <v/>
      </c>
      <c r="AQ23" s="8" t="str">
        <f t="shared" si="2"/>
        <v/>
      </c>
      <c r="AR23" s="8" t="str">
        <f t="shared" si="2"/>
        <v/>
      </c>
      <c r="AS23" s="8" t="str">
        <f t="shared" si="2"/>
        <v/>
      </c>
      <c r="AT23" s="8" t="str">
        <f t="shared" si="2"/>
        <v/>
      </c>
      <c r="AU23" s="8" t="str">
        <f t="shared" si="2"/>
        <v/>
      </c>
      <c r="AV23" s="8" t="str">
        <f t="shared" si="2"/>
        <v/>
      </c>
      <c r="AW23" s="8" t="str">
        <f t="shared" si="2"/>
        <v/>
      </c>
      <c r="AX23" s="8" t="str">
        <f t="shared" si="3"/>
        <v/>
      </c>
      <c r="AY23" s="8" t="str">
        <f t="shared" si="3"/>
        <v/>
      </c>
      <c r="AZ23" s="8" t="str">
        <f t="shared" si="3"/>
        <v/>
      </c>
      <c r="BA23" s="8" t="str">
        <f t="shared" si="3"/>
        <v/>
      </c>
      <c r="BB23" s="8" t="str">
        <f t="shared" si="3"/>
        <v/>
      </c>
      <c r="BC23" s="8" t="str">
        <f t="shared" si="3"/>
        <v/>
      </c>
      <c r="BD23" s="8" t="str">
        <f t="shared" si="3"/>
        <v/>
      </c>
      <c r="BE23" s="8" t="str">
        <f t="shared" si="3"/>
        <v/>
      </c>
    </row>
    <row r="24" spans="1:57" x14ac:dyDescent="0.25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>CONCATENATE(A24,B24,C24,D24,E24,F24,G24,H24,I24,J24,K24,L24,M24,N24,O24,P24,Q24,R24,S24,T24,U24,V24,W24,X24,Y24,Z24,AA24,AB24,AC24,AD24,AE24,AF24,AG24,AH24)</f>
        <v>SIMSIMSIM2240116121544761,875CRA - BA044761,87529508,87543325,87543326,875733812920LUWXXNX NXRXNHX XRMXNTX000000AMIL46AMIL 500 QP NACIONAL2546112113,242546,11ATIVO</v>
      </c>
      <c r="AJ24">
        <f>IF(AI24=AI23,1,0)</f>
        <v>1</v>
      </c>
      <c r="AK24" s="47" t="s">
        <v>535</v>
      </c>
      <c r="AM24" s="7">
        <v>21</v>
      </c>
      <c r="AN24" s="7" t="str">
        <f t="shared" ref="AN24:AW33" si="4">IF(AN$3=$D24,$AM24,"")</f>
        <v/>
      </c>
      <c r="AO24" s="7" t="str">
        <f t="shared" si="4"/>
        <v/>
      </c>
      <c r="AP24" s="7" t="str">
        <f t="shared" si="4"/>
        <v/>
      </c>
      <c r="AQ24" s="7" t="str">
        <f t="shared" si="4"/>
        <v/>
      </c>
      <c r="AR24" s="7" t="str">
        <f t="shared" si="4"/>
        <v/>
      </c>
      <c r="AS24" s="7" t="str">
        <f t="shared" si="4"/>
        <v/>
      </c>
      <c r="AT24" s="7" t="str">
        <f t="shared" si="4"/>
        <v/>
      </c>
      <c r="AU24" s="7" t="str">
        <f t="shared" si="4"/>
        <v/>
      </c>
      <c r="AV24" s="7" t="str">
        <f t="shared" si="4"/>
        <v/>
      </c>
      <c r="AW24" s="7" t="str">
        <f t="shared" si="4"/>
        <v/>
      </c>
      <c r="AX24" s="7" t="str">
        <f t="shared" ref="AX24:BE33" si="5">IF(AX$3=$D24,$AM24,"")</f>
        <v/>
      </c>
      <c r="AY24" s="7" t="str">
        <f t="shared" si="5"/>
        <v/>
      </c>
      <c r="AZ24" s="7" t="str">
        <f t="shared" si="5"/>
        <v/>
      </c>
      <c r="BA24" s="7" t="str">
        <f t="shared" si="5"/>
        <v/>
      </c>
      <c r="BB24" s="7" t="str">
        <f t="shared" si="5"/>
        <v/>
      </c>
      <c r="BC24" s="7" t="str">
        <f t="shared" si="5"/>
        <v/>
      </c>
      <c r="BD24" s="7" t="str">
        <f t="shared" si="5"/>
        <v/>
      </c>
      <c r="BE24" s="7" t="str">
        <f t="shared" si="5"/>
        <v/>
      </c>
    </row>
    <row r="25" spans="1:57" x14ac:dyDescent="0.25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>CONCATENATE(A25,B25,C25,D25,E25,F25,G25,H25,I25,J25,K25,L25,M25,N25,O25,P25,Q25,R25,S25,T25,U25,V25,W25,X25,Y25,Z25,AA25,AB25,AC25,AD25,AE25,AF25,AG25,AH25)</f>
        <v>SIMSIMSIM190116127744761,875FNEL044761,87541069,87544756,87544755,87543326,875733890950LXTXWXX HXNRXQUX DX XNTX TXVXRX000000AMIL46NEXT PLUS RM RJ48439406,85484,39ATIVO</v>
      </c>
      <c r="AJ25">
        <f>IF(AI25=AI24,1,0)</f>
        <v>0</v>
      </c>
      <c r="AK25" s="47" t="s">
        <v>387</v>
      </c>
      <c r="AM25" s="8">
        <v>22</v>
      </c>
      <c r="AN25" s="8" t="str">
        <f t="shared" si="4"/>
        <v/>
      </c>
      <c r="AO25" s="8" t="str">
        <f t="shared" si="4"/>
        <v/>
      </c>
      <c r="AP25" s="8" t="str">
        <f t="shared" si="4"/>
        <v/>
      </c>
      <c r="AQ25" s="8" t="str">
        <f t="shared" si="4"/>
        <v/>
      </c>
      <c r="AR25" s="8" t="str">
        <f t="shared" si="4"/>
        <v/>
      </c>
      <c r="AS25" s="8" t="str">
        <f t="shared" si="4"/>
        <v/>
      </c>
      <c r="AT25" s="8" t="str">
        <f t="shared" si="4"/>
        <v/>
      </c>
      <c r="AU25" s="8" t="str">
        <f t="shared" si="4"/>
        <v/>
      </c>
      <c r="AV25" s="8" t="str">
        <f t="shared" si="4"/>
        <v/>
      </c>
      <c r="AW25" s="8" t="str">
        <f t="shared" si="4"/>
        <v/>
      </c>
      <c r="AX25" s="8" t="str">
        <f t="shared" si="5"/>
        <v/>
      </c>
      <c r="AY25" s="8" t="str">
        <f t="shared" si="5"/>
        <v/>
      </c>
      <c r="AZ25" s="8" t="str">
        <f t="shared" si="5"/>
        <v/>
      </c>
      <c r="BA25" s="8" t="str">
        <f t="shared" si="5"/>
        <v/>
      </c>
      <c r="BB25" s="8" t="str">
        <f t="shared" si="5"/>
        <v/>
      </c>
      <c r="BC25" s="8" t="str">
        <f t="shared" si="5"/>
        <v/>
      </c>
      <c r="BD25" s="8" t="str">
        <f t="shared" si="5"/>
        <v/>
      </c>
      <c r="BE25" s="8" t="str">
        <f t="shared" si="5"/>
        <v/>
      </c>
    </row>
    <row r="26" spans="1:57" x14ac:dyDescent="0.25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>CONCATENATE(A26,B26,C26,D26,E26,F26,G26,H26,I26,J26,K26,L26,M26,N26,O26,P26,Q26,R26,S26,T26,U26,V26,W26,X26,Y26,Z26,AA26,AB26,AC26,AD26,AE26,AF26,AG26,AH26)</f>
        <v>SIMSIMSIM190116127744761,875FNEL044761,87541069,87544756,87544755,87543326,875733890950LXTXWXX HXNRXQUX DX XNTX TXVXRX000000AMIL46NEXT PLUS RM RJ48439406,85484,39ATIVO</v>
      </c>
      <c r="AJ26">
        <f>IF(AI26=AI25,1,0)</f>
        <v>1</v>
      </c>
      <c r="AK26" s="47" t="s">
        <v>387</v>
      </c>
      <c r="AM26" s="7">
        <v>23</v>
      </c>
      <c r="AN26" s="7" t="str">
        <f t="shared" si="4"/>
        <v/>
      </c>
      <c r="AO26" s="7" t="str">
        <f t="shared" si="4"/>
        <v/>
      </c>
      <c r="AP26" s="7" t="str">
        <f t="shared" si="4"/>
        <v/>
      </c>
      <c r="AQ26" s="7" t="str">
        <f t="shared" si="4"/>
        <v/>
      </c>
      <c r="AR26" s="7" t="str">
        <f t="shared" si="4"/>
        <v/>
      </c>
      <c r="AS26" s="7" t="str">
        <f t="shared" si="4"/>
        <v/>
      </c>
      <c r="AT26" s="7" t="str">
        <f t="shared" si="4"/>
        <v/>
      </c>
      <c r="AU26" s="7" t="str">
        <f t="shared" si="4"/>
        <v/>
      </c>
      <c r="AV26" s="7" t="str">
        <f t="shared" si="4"/>
        <v/>
      </c>
      <c r="AW26" s="7" t="str">
        <f t="shared" si="4"/>
        <v/>
      </c>
      <c r="AX26" s="7" t="str">
        <f t="shared" si="5"/>
        <v/>
      </c>
      <c r="AY26" s="7" t="str">
        <f t="shared" si="5"/>
        <v/>
      </c>
      <c r="AZ26" s="7" t="str">
        <f t="shared" si="5"/>
        <v/>
      </c>
      <c r="BA26" s="7" t="str">
        <f t="shared" si="5"/>
        <v/>
      </c>
      <c r="BB26" s="7" t="str">
        <f t="shared" si="5"/>
        <v/>
      </c>
      <c r="BC26" s="7" t="str">
        <f t="shared" si="5"/>
        <v/>
      </c>
      <c r="BD26" s="7" t="str">
        <f t="shared" si="5"/>
        <v/>
      </c>
      <c r="BE26" s="7" t="str">
        <f t="shared" si="5"/>
        <v/>
      </c>
    </row>
    <row r="27" spans="1:57" x14ac:dyDescent="0.25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>CONCATENATE(A27,B27,C27,D27,E27,F27,G27,H27,I27,J27,K27,L27,M27,N27,O27,P27,Q27,R27,S27,T27,U27,V27,W27,X27,Y27,Z27,AA27,AB27,AC27,AD27,AE27,AF27,AG27,AH27)</f>
        <v>SIMSIMSIM190116127744761,875FNEL044761,87541069,87544756,87544755,87543326,875733890950LXTXWXX HXNRXQUX DX XNTX TXVXRX000000AMIL46NEXT PLUS RM RJ48439406,85484,39ATIVO</v>
      </c>
      <c r="AJ27">
        <f>IF(AI27=AI26,1,0)</f>
        <v>1</v>
      </c>
      <c r="AK27" s="47" t="s">
        <v>387</v>
      </c>
      <c r="AM27" s="8">
        <v>24</v>
      </c>
      <c r="AN27" s="8" t="str">
        <f t="shared" si="4"/>
        <v/>
      </c>
      <c r="AO27" s="8" t="str">
        <f t="shared" si="4"/>
        <v/>
      </c>
      <c r="AP27" s="8" t="str">
        <f t="shared" si="4"/>
        <v/>
      </c>
      <c r="AQ27" s="8" t="str">
        <f t="shared" si="4"/>
        <v/>
      </c>
      <c r="AR27" s="8" t="str">
        <f t="shared" si="4"/>
        <v/>
      </c>
      <c r="AS27" s="8" t="str">
        <f t="shared" si="4"/>
        <v/>
      </c>
      <c r="AT27" s="8" t="str">
        <f t="shared" si="4"/>
        <v/>
      </c>
      <c r="AU27" s="8" t="str">
        <f t="shared" si="4"/>
        <v/>
      </c>
      <c r="AV27" s="8" t="str">
        <f t="shared" si="4"/>
        <v/>
      </c>
      <c r="AW27" s="8" t="str">
        <f t="shared" si="4"/>
        <v/>
      </c>
      <c r="AX27" s="8" t="str">
        <f t="shared" si="5"/>
        <v/>
      </c>
      <c r="AY27" s="8" t="str">
        <f t="shared" si="5"/>
        <v/>
      </c>
      <c r="AZ27" s="8" t="str">
        <f t="shared" si="5"/>
        <v/>
      </c>
      <c r="BA27" s="8" t="str">
        <f t="shared" si="5"/>
        <v/>
      </c>
      <c r="BB27" s="8" t="str">
        <f t="shared" si="5"/>
        <v/>
      </c>
      <c r="BC27" s="8" t="str">
        <f t="shared" si="5"/>
        <v/>
      </c>
      <c r="BD27" s="8" t="str">
        <f t="shared" si="5"/>
        <v/>
      </c>
      <c r="BE27" s="8" t="str">
        <f t="shared" si="5"/>
        <v/>
      </c>
    </row>
    <row r="28" spans="1:57" x14ac:dyDescent="0.25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>CONCATENATE(A28,B28,C28,D28,E28,F28,G28,H28,I28,J28,K28,L28,M28,N28,O28,P28,Q28,R28,S28,T28,U28,V28,W28,X28,Y28,Z28,AA28,AB28,AC28,AD28,AE28,AF28,AG28,AH28)</f>
        <v>SIMSIMSIM570116103444761,875ANMEP044761,87522225,916666666743325,87543326,875733892060MXRXX XMXLXX VXXNX DX WXRVXLHX XLVXXRX000000AMIL46AMIL 400 QC NACIONAL3857766198,613857,76ATIVO</v>
      </c>
      <c r="AJ28">
        <f>IF(AI28=AI27,1,0)</f>
        <v>0</v>
      </c>
      <c r="AK28" s="47" t="s">
        <v>392</v>
      </c>
      <c r="AM28" s="7">
        <v>25</v>
      </c>
      <c r="AN28" s="7" t="str">
        <f t="shared" si="4"/>
        <v/>
      </c>
      <c r="AO28" s="7" t="str">
        <f t="shared" si="4"/>
        <v/>
      </c>
      <c r="AP28" s="7" t="str">
        <f t="shared" si="4"/>
        <v/>
      </c>
      <c r="AQ28" s="7" t="str">
        <f t="shared" si="4"/>
        <v/>
      </c>
      <c r="AR28" s="7" t="str">
        <f t="shared" si="4"/>
        <v/>
      </c>
      <c r="AS28" s="7" t="str">
        <f t="shared" si="4"/>
        <v/>
      </c>
      <c r="AT28" s="7" t="str">
        <f t="shared" si="4"/>
        <v/>
      </c>
      <c r="AU28" s="7" t="str">
        <f t="shared" si="4"/>
        <v/>
      </c>
      <c r="AV28" s="7" t="str">
        <f t="shared" si="4"/>
        <v/>
      </c>
      <c r="AW28" s="7" t="str">
        <f t="shared" si="4"/>
        <v/>
      </c>
      <c r="AX28" s="7" t="str">
        <f t="shared" si="5"/>
        <v/>
      </c>
      <c r="AY28" s="7" t="str">
        <f t="shared" si="5"/>
        <v/>
      </c>
      <c r="AZ28" s="7" t="str">
        <f t="shared" si="5"/>
        <v/>
      </c>
      <c r="BA28" s="7" t="str">
        <f t="shared" si="5"/>
        <v/>
      </c>
      <c r="BB28" s="7" t="str">
        <f t="shared" si="5"/>
        <v/>
      </c>
      <c r="BC28" s="7" t="str">
        <f t="shared" si="5"/>
        <v/>
      </c>
      <c r="BD28" s="7" t="str">
        <f t="shared" si="5"/>
        <v/>
      </c>
      <c r="BE28" s="7" t="str">
        <f t="shared" si="5"/>
        <v/>
      </c>
    </row>
    <row r="29" spans="1:57" x14ac:dyDescent="0.25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>CONCATENATE(A29,B29,C29,D29,E29,F29,G29,H29,I29,J29,K29,L29,M29,N29,O29,P29,Q29,R29,S29,T29,U29,V29,W29,X29,Y29,Z29,AA29,AB29,AC29,AD29,AE29,AF29,AG29,AH29)</f>
        <v>SIMSIMSIM570116103444761,875ANMEP044761,87522225,916666666743325,87543326,875733892060MXRXX XMXLXX VXXNX DX WXRVXLHX XLVXXRX000000AMIL46AMIL 400 QC NACIONAL3857766198,613857,76ATIVO</v>
      </c>
      <c r="AJ29">
        <f>IF(AI29=AI28,1,0)</f>
        <v>1</v>
      </c>
      <c r="AK29" s="47" t="s">
        <v>392</v>
      </c>
      <c r="AM29" s="8">
        <v>26</v>
      </c>
      <c r="AN29" s="8" t="str">
        <f t="shared" si="4"/>
        <v/>
      </c>
      <c r="AO29" s="8" t="str">
        <f t="shared" si="4"/>
        <v/>
      </c>
      <c r="AP29" s="8" t="str">
        <f t="shared" si="4"/>
        <v/>
      </c>
      <c r="AQ29" s="8" t="str">
        <f t="shared" si="4"/>
        <v/>
      </c>
      <c r="AR29" s="8" t="str">
        <f t="shared" si="4"/>
        <v/>
      </c>
      <c r="AS29" s="8" t="str">
        <f t="shared" si="4"/>
        <v/>
      </c>
      <c r="AT29" s="8" t="str">
        <f t="shared" si="4"/>
        <v/>
      </c>
      <c r="AU29" s="8" t="str">
        <f t="shared" si="4"/>
        <v/>
      </c>
      <c r="AV29" s="8" t="str">
        <f t="shared" si="4"/>
        <v/>
      </c>
      <c r="AW29" s="8" t="str">
        <f t="shared" si="4"/>
        <v/>
      </c>
      <c r="AX29" s="8" t="str">
        <f t="shared" si="5"/>
        <v/>
      </c>
      <c r="AY29" s="8" t="str">
        <f t="shared" si="5"/>
        <v/>
      </c>
      <c r="AZ29" s="8" t="str">
        <f t="shared" si="5"/>
        <v/>
      </c>
      <c r="BA29" s="8" t="str">
        <f t="shared" si="5"/>
        <v/>
      </c>
      <c r="BB29" s="8" t="str">
        <f t="shared" si="5"/>
        <v/>
      </c>
      <c r="BC29" s="8" t="str">
        <f t="shared" si="5"/>
        <v/>
      </c>
      <c r="BD29" s="8" t="str">
        <f t="shared" si="5"/>
        <v/>
      </c>
      <c r="BE29" s="8" t="str">
        <f t="shared" si="5"/>
        <v/>
      </c>
    </row>
    <row r="30" spans="1:57" x14ac:dyDescent="0.25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>CONCATENATE(A30,B30,C30,D30,E30,F30,G30,H30,I30,J30,K30,L30,M30,N30,O30,P30,Q30,R30,S30,T30,U30,V30,W30,X30,Y30,Z30,AA30,AB30,AC30,AD30,AE30,AF30,AG30,AH30)</f>
        <v>SIMSIMSIM570116103444761,875ANMEP044761,87522225,916666666743325,87543326,875733892060MXRXX XMXLXX VXXNX DX WXRVXLHX XLVXXRX000000AMIL46AMIL 400 QC NACIONAL3857766198,613857,76ATIVO</v>
      </c>
      <c r="AJ30">
        <f>IF(AI30=AI29,1,0)</f>
        <v>1</v>
      </c>
      <c r="AK30" s="47" t="s">
        <v>392</v>
      </c>
      <c r="AM30" s="7">
        <v>27</v>
      </c>
      <c r="AN30" s="7" t="str">
        <f t="shared" si="4"/>
        <v/>
      </c>
      <c r="AO30" s="7" t="str">
        <f t="shared" si="4"/>
        <v/>
      </c>
      <c r="AP30" s="7" t="str">
        <f t="shared" si="4"/>
        <v/>
      </c>
      <c r="AQ30" s="7" t="str">
        <f t="shared" si="4"/>
        <v/>
      </c>
      <c r="AR30" s="7" t="str">
        <f t="shared" si="4"/>
        <v/>
      </c>
      <c r="AS30" s="7" t="str">
        <f t="shared" si="4"/>
        <v/>
      </c>
      <c r="AT30" s="7" t="str">
        <f t="shared" si="4"/>
        <v/>
      </c>
      <c r="AU30" s="7" t="str">
        <f t="shared" si="4"/>
        <v/>
      </c>
      <c r="AV30" s="7" t="str">
        <f t="shared" si="4"/>
        <v/>
      </c>
      <c r="AW30" s="7" t="str">
        <f t="shared" si="4"/>
        <v/>
      </c>
      <c r="AX30" s="7" t="str">
        <f t="shared" si="5"/>
        <v/>
      </c>
      <c r="AY30" s="7" t="str">
        <f t="shared" si="5"/>
        <v/>
      </c>
      <c r="AZ30" s="7" t="str">
        <f t="shared" si="5"/>
        <v/>
      </c>
      <c r="BA30" s="7" t="str">
        <f t="shared" si="5"/>
        <v/>
      </c>
      <c r="BB30" s="7" t="str">
        <f t="shared" si="5"/>
        <v/>
      </c>
      <c r="BC30" s="7" t="str">
        <f t="shared" si="5"/>
        <v/>
      </c>
      <c r="BD30" s="7" t="str">
        <f t="shared" si="5"/>
        <v/>
      </c>
      <c r="BE30" s="7" t="str">
        <f t="shared" si="5"/>
        <v/>
      </c>
    </row>
    <row r="31" spans="1:57" x14ac:dyDescent="0.25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>CONCATENATE(A31,B31,C31,D31,E31,F31,G31,H31,I31,J31,K31,L31,M31,N31,O31,P31,Q31,R31,S31,T31,U31,V31,W31,X31,Y31,Z31,AA31,AB31,AC31,AD31,AE31,AF31,AG31,AH31)</f>
        <v>SIMSIMSIM0570116147844761,875ANMEP044755,87544761,87535502,87544755,87543781,87543326,875733892480MXRXNX DXX FXVXWHX000000AMIL46AMIL 500 QP NACIONAL2395022011,82395,02INATIVO</v>
      </c>
      <c r="AJ31">
        <f>IF(AI31=AI30,1,0)</f>
        <v>0</v>
      </c>
      <c r="AK31" s="47" t="s">
        <v>392</v>
      </c>
      <c r="AM31" s="8">
        <v>28</v>
      </c>
      <c r="AN31" s="8" t="str">
        <f t="shared" si="4"/>
        <v/>
      </c>
      <c r="AO31" s="8" t="str">
        <f t="shared" si="4"/>
        <v/>
      </c>
      <c r="AP31" s="8" t="str">
        <f t="shared" si="4"/>
        <v/>
      </c>
      <c r="AQ31" s="8" t="str">
        <f t="shared" si="4"/>
        <v/>
      </c>
      <c r="AR31" s="8" t="str">
        <f t="shared" si="4"/>
        <v/>
      </c>
      <c r="AS31" s="8" t="str">
        <f t="shared" si="4"/>
        <v/>
      </c>
      <c r="AT31" s="8" t="str">
        <f t="shared" si="4"/>
        <v/>
      </c>
      <c r="AU31" s="8" t="str">
        <f t="shared" si="4"/>
        <v/>
      </c>
      <c r="AV31" s="8" t="str">
        <f t="shared" si="4"/>
        <v/>
      </c>
      <c r="AW31" s="8" t="str">
        <f t="shared" si="4"/>
        <v/>
      </c>
      <c r="AX31" s="8" t="str">
        <f t="shared" si="5"/>
        <v/>
      </c>
      <c r="AY31" s="8" t="str">
        <f t="shared" si="5"/>
        <v/>
      </c>
      <c r="AZ31" s="8" t="str">
        <f t="shared" si="5"/>
        <v/>
      </c>
      <c r="BA31" s="8" t="str">
        <f t="shared" si="5"/>
        <v/>
      </c>
      <c r="BB31" s="8" t="str">
        <f t="shared" si="5"/>
        <v/>
      </c>
      <c r="BC31" s="8" t="str">
        <f t="shared" si="5"/>
        <v/>
      </c>
      <c r="BD31" s="8" t="str">
        <f t="shared" si="5"/>
        <v/>
      </c>
      <c r="BE31" s="8" t="str">
        <f t="shared" si="5"/>
        <v/>
      </c>
    </row>
    <row r="32" spans="1:57" x14ac:dyDescent="0.25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>CONCATENATE(A32,B32,C32,D32,E32,F32,G32,H32,I32,J32,K32,L32,M32,N32,O32,P32,Q32,R32,S32,T32,U32,V32,W32,X32,Y32,Z32,AA32,AB32,AC32,AD32,AE32,AF32,AG32,AH32)</f>
        <v>SIMSIMSIM0570116147844761,875ANMEP044755,87544761,87535502,87544755,87543781,87543326,875733892480MXRXNX DXX FXVXWHX000000AMIL46AMIL 500 QP NACIONAL2395022011,82395,02INATIVO</v>
      </c>
      <c r="AJ32">
        <f>IF(AI32=AI31,1,0)</f>
        <v>1</v>
      </c>
      <c r="AK32" s="47" t="s">
        <v>392</v>
      </c>
      <c r="AM32" s="7">
        <v>29</v>
      </c>
      <c r="AN32" s="7" t="str">
        <f t="shared" si="4"/>
        <v/>
      </c>
      <c r="AO32" s="7" t="str">
        <f t="shared" si="4"/>
        <v/>
      </c>
      <c r="AP32" s="7" t="str">
        <f t="shared" si="4"/>
        <v/>
      </c>
      <c r="AQ32" s="7" t="str">
        <f t="shared" si="4"/>
        <v/>
      </c>
      <c r="AR32" s="7" t="str">
        <f t="shared" si="4"/>
        <v/>
      </c>
      <c r="AS32" s="7" t="str">
        <f t="shared" si="4"/>
        <v/>
      </c>
      <c r="AT32" s="7" t="str">
        <f t="shared" si="4"/>
        <v/>
      </c>
      <c r="AU32" s="7" t="str">
        <f t="shared" si="4"/>
        <v/>
      </c>
      <c r="AV32" s="7" t="str">
        <f t="shared" si="4"/>
        <v/>
      </c>
      <c r="AW32" s="7" t="str">
        <f t="shared" si="4"/>
        <v/>
      </c>
      <c r="AX32" s="7" t="str">
        <f t="shared" si="5"/>
        <v/>
      </c>
      <c r="AY32" s="7" t="str">
        <f t="shared" si="5"/>
        <v/>
      </c>
      <c r="AZ32" s="7" t="str">
        <f t="shared" si="5"/>
        <v/>
      </c>
      <c r="BA32" s="7" t="str">
        <f t="shared" si="5"/>
        <v/>
      </c>
      <c r="BB32" s="7" t="str">
        <f t="shared" si="5"/>
        <v/>
      </c>
      <c r="BC32" s="7" t="str">
        <f t="shared" si="5"/>
        <v/>
      </c>
      <c r="BD32" s="7" t="str">
        <f t="shared" si="5"/>
        <v/>
      </c>
      <c r="BE32" s="7" t="str">
        <f t="shared" si="5"/>
        <v/>
      </c>
    </row>
    <row r="33" spans="1:57" x14ac:dyDescent="0.25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>CONCATENATE(A33,B33,C33,D33,E33,F33,G33,H33,I33,J33,K33,L33,M33,N33,O33,P33,Q33,R33,S33,T33,U33,V33,W33,X33,Y33,Z33,AA33,AB33,AC33,AD33,AE33,AF33,AG33,AH33)</f>
        <v>SIMSIMSIM0570116147844761,875ANMEP044755,87544761,87535502,87544755,87543781,87543326,875733892480MXRXNX DXX FXVXWHX000000AMIL46AMIL 500 QP NACIONAL2395022011,82395,02INATIVO</v>
      </c>
      <c r="AJ33">
        <f>IF(AI33=AI32,1,0)</f>
        <v>1</v>
      </c>
      <c r="AK33" s="47" t="s">
        <v>392</v>
      </c>
      <c r="AM33" s="8">
        <v>30</v>
      </c>
      <c r="AN33" s="8" t="str">
        <f t="shared" si="4"/>
        <v/>
      </c>
      <c r="AO33" s="8" t="str">
        <f t="shared" si="4"/>
        <v/>
      </c>
      <c r="AP33" s="8" t="str">
        <f t="shared" si="4"/>
        <v/>
      </c>
      <c r="AQ33" s="8" t="str">
        <f t="shared" si="4"/>
        <v/>
      </c>
      <c r="AR33" s="8" t="str">
        <f t="shared" si="4"/>
        <v/>
      </c>
      <c r="AS33" s="8" t="str">
        <f t="shared" si="4"/>
        <v/>
      </c>
      <c r="AT33" s="8" t="str">
        <f t="shared" si="4"/>
        <v/>
      </c>
      <c r="AU33" s="8" t="str">
        <f t="shared" si="4"/>
        <v/>
      </c>
      <c r="AV33" s="8" t="str">
        <f t="shared" si="4"/>
        <v/>
      </c>
      <c r="AW33" s="8" t="str">
        <f t="shared" si="4"/>
        <v/>
      </c>
      <c r="AX33" s="8" t="str">
        <f t="shared" si="5"/>
        <v/>
      </c>
      <c r="AY33" s="8" t="str">
        <f t="shared" si="5"/>
        <v/>
      </c>
      <c r="AZ33" s="8" t="str">
        <f t="shared" si="5"/>
        <v/>
      </c>
      <c r="BA33" s="8" t="str">
        <f t="shared" si="5"/>
        <v/>
      </c>
      <c r="BB33" s="8" t="str">
        <f t="shared" si="5"/>
        <v/>
      </c>
      <c r="BC33" s="8" t="str">
        <f t="shared" si="5"/>
        <v/>
      </c>
      <c r="BD33" s="8" t="str">
        <f t="shared" si="5"/>
        <v/>
      </c>
      <c r="BE33" s="8" t="str">
        <f t="shared" si="5"/>
        <v/>
      </c>
    </row>
    <row r="34" spans="1:57" x14ac:dyDescent="0.25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>CONCATENATE(A34,B34,C34,D34,E34,F34,G34,H34,I34,J34,K34,L34,M34,N34,O34,P34,Q34,R34,S34,T34,U34,V34,W34,X34,Y34,Z34,AA34,AB34,AC34,AD34,AE34,AF34,AG34,AH34)</f>
        <v>SIMNÃONÃO570116095744761,875ANMEP044676,87544761,87530424,87544676,87544633,87543326,875733899850XWXDXX WRXTXNX GXMX DX XNTXNX000000AMIL46AMIL 400 QC NACIONAL1395691172,361395,69INATIVO</v>
      </c>
      <c r="AJ34">
        <f>IF(AI34=AI33,1,0)</f>
        <v>0</v>
      </c>
      <c r="AK34" s="47" t="s">
        <v>392</v>
      </c>
      <c r="AM34" s="7">
        <v>31</v>
      </c>
      <c r="AN34" s="7" t="str">
        <f t="shared" ref="AN34:AW43" si="6">IF(AN$3=$D34,$AM34,"")</f>
        <v/>
      </c>
      <c r="AO34" s="7" t="str">
        <f t="shared" si="6"/>
        <v/>
      </c>
      <c r="AP34" s="7" t="str">
        <f t="shared" si="6"/>
        <v/>
      </c>
      <c r="AQ34" s="7" t="str">
        <f t="shared" si="6"/>
        <v/>
      </c>
      <c r="AR34" s="7" t="str">
        <f t="shared" si="6"/>
        <v/>
      </c>
      <c r="AS34" s="7" t="str">
        <f t="shared" si="6"/>
        <v/>
      </c>
      <c r="AT34" s="7" t="str">
        <f t="shared" si="6"/>
        <v/>
      </c>
      <c r="AU34" s="7" t="str">
        <f t="shared" si="6"/>
        <v/>
      </c>
      <c r="AV34" s="7" t="str">
        <f t="shared" si="6"/>
        <v/>
      </c>
      <c r="AW34" s="7" t="str">
        <f t="shared" si="6"/>
        <v/>
      </c>
      <c r="AX34" s="7" t="str">
        <f t="shared" ref="AX34:BE43" si="7">IF(AX$3=$D34,$AM34,"")</f>
        <v/>
      </c>
      <c r="AY34" s="7" t="str">
        <f t="shared" si="7"/>
        <v/>
      </c>
      <c r="AZ34" s="7" t="str">
        <f t="shared" si="7"/>
        <v/>
      </c>
      <c r="BA34" s="7" t="str">
        <f t="shared" si="7"/>
        <v/>
      </c>
      <c r="BB34" s="7" t="str">
        <f t="shared" si="7"/>
        <v/>
      </c>
      <c r="BC34" s="7" t="str">
        <f t="shared" si="7"/>
        <v/>
      </c>
      <c r="BD34" s="7" t="str">
        <f t="shared" si="7"/>
        <v/>
      </c>
      <c r="BE34" s="7" t="str">
        <f t="shared" si="7"/>
        <v/>
      </c>
    </row>
    <row r="35" spans="1:57" x14ac:dyDescent="0.25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>CONCATENATE(A35,B35,C35,D35,E35,F35,G35,H35,I35,J35,K35,L35,M35,N35,O35,P35,Q35,R35,S35,T35,U35,V35,W35,X35,Y35,Z35,AA35,AB35,AC35,AD35,AE35,AF35,AG35,AH35)</f>
        <v>SIMNÃONÃO570116095744761,875ANMEP044676,87544761,87530424,87544676,87544633,87543326,875733899850XWXDXX WRXTXNX GXMX DX XNTXNX000000AMIL46AMIL 400 QC NACIONAL1395691172,361395,69INATIVO</v>
      </c>
      <c r="AJ35">
        <f>IF(AI35=AI34,1,0)</f>
        <v>1</v>
      </c>
      <c r="AK35" s="47" t="s">
        <v>392</v>
      </c>
      <c r="AM35" s="8">
        <v>32</v>
      </c>
      <c r="AN35" s="8" t="str">
        <f t="shared" si="6"/>
        <v/>
      </c>
      <c r="AO35" s="8" t="str">
        <f t="shared" si="6"/>
        <v/>
      </c>
      <c r="AP35" s="8" t="str">
        <f t="shared" si="6"/>
        <v/>
      </c>
      <c r="AQ35" s="8" t="str">
        <f t="shared" si="6"/>
        <v/>
      </c>
      <c r="AR35" s="8" t="str">
        <f t="shared" si="6"/>
        <v/>
      </c>
      <c r="AS35" s="8" t="str">
        <f t="shared" si="6"/>
        <v/>
      </c>
      <c r="AT35" s="8" t="str">
        <f t="shared" si="6"/>
        <v/>
      </c>
      <c r="AU35" s="8" t="str">
        <f t="shared" si="6"/>
        <v/>
      </c>
      <c r="AV35" s="8" t="str">
        <f t="shared" si="6"/>
        <v/>
      </c>
      <c r="AW35" s="8" t="str">
        <f t="shared" si="6"/>
        <v/>
      </c>
      <c r="AX35" s="8" t="str">
        <f t="shared" si="7"/>
        <v/>
      </c>
      <c r="AY35" s="8" t="str">
        <f t="shared" si="7"/>
        <v/>
      </c>
      <c r="AZ35" s="8" t="str">
        <f t="shared" si="7"/>
        <v/>
      </c>
      <c r="BA35" s="8" t="str">
        <f t="shared" si="7"/>
        <v/>
      </c>
      <c r="BB35" s="8" t="str">
        <f t="shared" si="7"/>
        <v/>
      </c>
      <c r="BC35" s="8" t="str">
        <f t="shared" si="7"/>
        <v/>
      </c>
      <c r="BD35" s="8" t="str">
        <f t="shared" si="7"/>
        <v/>
      </c>
      <c r="BE35" s="8" t="str">
        <f t="shared" si="7"/>
        <v/>
      </c>
    </row>
    <row r="36" spans="1:57" x14ac:dyDescent="0.25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>CONCATENATE(A36,B36,C36,D36,E36,F36,G36,H36,I36,J36,K36,L36,M36,N36,O36,P36,Q36,R36,S36,T36,U36,V36,W36,X36,Y36,Z36,AA36,AB36,AC36,AD36,AE36,AF36,AG36,AH36)</f>
        <v>SIMNÃONÃO570116095744761,875ANMEP044676,87544761,87530424,87544676,87544633,87543326,875733899850XWXDXX WRXTXNX GXMX DX XNTXNX000000AMIL46AMIL 400 QC NACIONAL1395691172,361395,69INATIVO</v>
      </c>
      <c r="AJ36">
        <f>IF(AI36=AI35,1,0)</f>
        <v>1</v>
      </c>
      <c r="AK36" s="47" t="s">
        <v>392</v>
      </c>
      <c r="AM36" s="7">
        <v>33</v>
      </c>
      <c r="AN36" s="7" t="str">
        <f t="shared" si="6"/>
        <v/>
      </c>
      <c r="AO36" s="7" t="str">
        <f t="shared" si="6"/>
        <v/>
      </c>
      <c r="AP36" s="7" t="str">
        <f t="shared" si="6"/>
        <v/>
      </c>
      <c r="AQ36" s="7" t="str">
        <f t="shared" si="6"/>
        <v/>
      </c>
      <c r="AR36" s="7" t="str">
        <f t="shared" si="6"/>
        <v/>
      </c>
      <c r="AS36" s="7" t="str">
        <f t="shared" si="6"/>
        <v/>
      </c>
      <c r="AT36" s="7" t="str">
        <f t="shared" si="6"/>
        <v/>
      </c>
      <c r="AU36" s="7" t="str">
        <f t="shared" si="6"/>
        <v/>
      </c>
      <c r="AV36" s="7" t="str">
        <f t="shared" si="6"/>
        <v/>
      </c>
      <c r="AW36" s="7" t="str">
        <f t="shared" si="6"/>
        <v/>
      </c>
      <c r="AX36" s="7" t="str">
        <f t="shared" si="7"/>
        <v/>
      </c>
      <c r="AY36" s="7" t="str">
        <f t="shared" si="7"/>
        <v/>
      </c>
      <c r="AZ36" s="7" t="str">
        <f t="shared" si="7"/>
        <v/>
      </c>
      <c r="BA36" s="7" t="str">
        <f t="shared" si="7"/>
        <v/>
      </c>
      <c r="BB36" s="7" t="str">
        <f t="shared" si="7"/>
        <v/>
      </c>
      <c r="BC36" s="7" t="str">
        <f t="shared" si="7"/>
        <v/>
      </c>
      <c r="BD36" s="7" t="str">
        <f t="shared" si="7"/>
        <v/>
      </c>
      <c r="BE36" s="7" t="str">
        <f t="shared" si="7"/>
        <v/>
      </c>
    </row>
    <row r="37" spans="1:57" x14ac:dyDescent="0.25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>CONCATENATE(A37,B37,C37,D37,E37,F37,G37,H37,I37,J37,K37,L37,M37,N37,O37,P37,Q37,R37,S37,T37,U37,V37,W37,X37,Y37,Z37,AA37,AB37,AC37,AD37,AE37,AF37,AG37,AH37)</f>
        <v>SIMSIMSIM190116095844761,875FNEL044761,87536910,916666666743325,87543326,875733912070XRXXLX BRXTX DX NXWXMXNTX000000AMIL46AMIL 400 QC NACIONAL526061297,66526,06ATIVO</v>
      </c>
      <c r="AJ37">
        <f>IF(AI37=AI36,1,0)</f>
        <v>0</v>
      </c>
      <c r="AK37" s="47" t="s">
        <v>387</v>
      </c>
      <c r="AM37" s="8">
        <v>34</v>
      </c>
      <c r="AN37" s="8" t="str">
        <f t="shared" si="6"/>
        <v/>
      </c>
      <c r="AO37" s="8" t="str">
        <f t="shared" si="6"/>
        <v/>
      </c>
      <c r="AP37" s="8" t="str">
        <f t="shared" si="6"/>
        <v/>
      </c>
      <c r="AQ37" s="8" t="str">
        <f t="shared" si="6"/>
        <v/>
      </c>
      <c r="AR37" s="8" t="str">
        <f t="shared" si="6"/>
        <v/>
      </c>
      <c r="AS37" s="8" t="str">
        <f t="shared" si="6"/>
        <v/>
      </c>
      <c r="AT37" s="8" t="str">
        <f t="shared" si="6"/>
        <v/>
      </c>
      <c r="AU37" s="8" t="str">
        <f t="shared" si="6"/>
        <v/>
      </c>
      <c r="AV37" s="8" t="str">
        <f t="shared" si="6"/>
        <v/>
      </c>
      <c r="AW37" s="8" t="str">
        <f t="shared" si="6"/>
        <v/>
      </c>
      <c r="AX37" s="8" t="str">
        <f t="shared" si="7"/>
        <v/>
      </c>
      <c r="AY37" s="8" t="str">
        <f t="shared" si="7"/>
        <v/>
      </c>
      <c r="AZ37" s="8" t="str">
        <f t="shared" si="7"/>
        <v/>
      </c>
      <c r="BA37" s="8" t="str">
        <f t="shared" si="7"/>
        <v/>
      </c>
      <c r="BB37" s="8" t="str">
        <f t="shared" si="7"/>
        <v/>
      </c>
      <c r="BC37" s="8" t="str">
        <f t="shared" si="7"/>
        <v/>
      </c>
      <c r="BD37" s="8" t="str">
        <f t="shared" si="7"/>
        <v/>
      </c>
      <c r="BE37" s="8" t="str">
        <f t="shared" si="7"/>
        <v/>
      </c>
    </row>
    <row r="38" spans="1:57" x14ac:dyDescent="0.25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>CONCATENATE(A38,B38,C38,D38,E38,F38,G38,H38,I38,J38,K38,L38,M38,N38,O38,P38,Q38,R38,S38,T38,U38,V38,W38,X38,Y38,Z38,AA38,AB38,AC38,AD38,AE38,AF38,AG38,AH38)</f>
        <v>SIMSIMSIM190116095844761,875FNEL044761,87536910,916666666743325,87543326,875733912070XRXXLX BRXTX DX NXWXMXNTX000000AMIL46AMIL 400 QC NACIONAL526061297,66526,06ATIVO</v>
      </c>
      <c r="AJ38">
        <f>IF(AI38=AI37,1,0)</f>
        <v>1</v>
      </c>
      <c r="AK38" s="47" t="s">
        <v>387</v>
      </c>
      <c r="AM38" s="7">
        <v>35</v>
      </c>
      <c r="AN38" s="7" t="str">
        <f t="shared" si="6"/>
        <v/>
      </c>
      <c r="AO38" s="7" t="str">
        <f t="shared" si="6"/>
        <v/>
      </c>
      <c r="AP38" s="7" t="str">
        <f t="shared" si="6"/>
        <v/>
      </c>
      <c r="AQ38" s="7" t="str">
        <f t="shared" si="6"/>
        <v/>
      </c>
      <c r="AR38" s="7" t="str">
        <f t="shared" si="6"/>
        <v/>
      </c>
      <c r="AS38" s="7" t="str">
        <f t="shared" si="6"/>
        <v/>
      </c>
      <c r="AT38" s="7" t="str">
        <f t="shared" si="6"/>
        <v/>
      </c>
      <c r="AU38" s="7" t="str">
        <f t="shared" si="6"/>
        <v/>
      </c>
      <c r="AV38" s="7" t="str">
        <f t="shared" si="6"/>
        <v/>
      </c>
      <c r="AW38" s="7" t="str">
        <f t="shared" si="6"/>
        <v/>
      </c>
      <c r="AX38" s="7" t="str">
        <f t="shared" si="7"/>
        <v/>
      </c>
      <c r="AY38" s="7" t="str">
        <f t="shared" si="7"/>
        <v/>
      </c>
      <c r="AZ38" s="7" t="str">
        <f t="shared" si="7"/>
        <v/>
      </c>
      <c r="BA38" s="7" t="str">
        <f t="shared" si="7"/>
        <v/>
      </c>
      <c r="BB38" s="7" t="str">
        <f t="shared" si="7"/>
        <v/>
      </c>
      <c r="BC38" s="7" t="str">
        <f t="shared" si="7"/>
        <v/>
      </c>
      <c r="BD38" s="7" t="str">
        <f t="shared" si="7"/>
        <v/>
      </c>
      <c r="BE38" s="7" t="str">
        <f t="shared" si="7"/>
        <v/>
      </c>
    </row>
    <row r="39" spans="1:57" x14ac:dyDescent="0.25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>CONCATENATE(A39,B39,C39,D39,E39,F39,G39,H39,I39,J39,K39,L39,M39,N39,O39,P39,Q39,R39,S39,T39,U39,V39,W39,X39,Y39,Z39,AA39,AB39,AC39,AD39,AE39,AF39,AG39,AH39)</f>
        <v>SIMSIMSIM190116095844761,875FNEL044761,87536910,916666666743325,87543326,875733912070XRXXLX BRXTX DX NXWXMXNTX000000AMIL46AMIL 400 QC NACIONAL526061297,66526,06ATIVO</v>
      </c>
      <c r="AJ39">
        <f>IF(AI39=AI38,1,0)</f>
        <v>1</v>
      </c>
      <c r="AK39" s="47" t="s">
        <v>387</v>
      </c>
      <c r="AM39" s="8">
        <v>36</v>
      </c>
      <c r="AN39" s="8" t="str">
        <f t="shared" si="6"/>
        <v/>
      </c>
      <c r="AO39" s="8" t="str">
        <f t="shared" si="6"/>
        <v/>
      </c>
      <c r="AP39" s="8" t="str">
        <f t="shared" si="6"/>
        <v/>
      </c>
      <c r="AQ39" s="8" t="str">
        <f t="shared" si="6"/>
        <v/>
      </c>
      <c r="AR39" s="8" t="str">
        <f t="shared" si="6"/>
        <v/>
      </c>
      <c r="AS39" s="8" t="str">
        <f t="shared" si="6"/>
        <v/>
      </c>
      <c r="AT39" s="8" t="str">
        <f t="shared" si="6"/>
        <v/>
      </c>
      <c r="AU39" s="8" t="str">
        <f t="shared" si="6"/>
        <v/>
      </c>
      <c r="AV39" s="8" t="str">
        <f t="shared" si="6"/>
        <v/>
      </c>
      <c r="AW39" s="8" t="str">
        <f t="shared" si="6"/>
        <v/>
      </c>
      <c r="AX39" s="8" t="str">
        <f t="shared" si="7"/>
        <v/>
      </c>
      <c r="AY39" s="8" t="str">
        <f t="shared" si="7"/>
        <v/>
      </c>
      <c r="AZ39" s="8" t="str">
        <f t="shared" si="7"/>
        <v/>
      </c>
      <c r="BA39" s="8" t="str">
        <f t="shared" si="7"/>
        <v/>
      </c>
      <c r="BB39" s="8" t="str">
        <f t="shared" si="7"/>
        <v/>
      </c>
      <c r="BC39" s="8" t="str">
        <f t="shared" si="7"/>
        <v/>
      </c>
      <c r="BD39" s="8" t="str">
        <f t="shared" si="7"/>
        <v/>
      </c>
      <c r="BE39" s="8" t="str">
        <f t="shared" si="7"/>
        <v/>
      </c>
    </row>
    <row r="40" spans="1:57" x14ac:dyDescent="0.25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>CONCATENATE(A40,B40,C40,D40,E40,F40,G40,H40,I40,J40,K40,L40,M40,N40,O40,P40,Q40,R40,S40,T40,U40,V40,W40,X40,Y40,Z40,AA40,AB40,AC40,AD40,AE40,AF40,AG40,AH40)</f>
        <v>NÃONÃONÃO190116107244761,875FNEL044693,87544761,87539135,916666666744693,87544664,87543326,875733923670MXRWXX XGXR XNTXNX DX XNTX000000AMILAMIL 400 QC NACIONAL77338649,63773,38INATIVO</v>
      </c>
      <c r="AJ40">
        <f>IF(AI40=AI39,1,0)</f>
        <v>0</v>
      </c>
      <c r="AK40" s="47" t="s">
        <v>387</v>
      </c>
      <c r="AM40" s="7">
        <v>37</v>
      </c>
      <c r="AN40" s="7" t="str">
        <f t="shared" si="6"/>
        <v/>
      </c>
      <c r="AO40" s="7" t="str">
        <f t="shared" si="6"/>
        <v/>
      </c>
      <c r="AP40" s="7" t="str">
        <f t="shared" si="6"/>
        <v/>
      </c>
      <c r="AQ40" s="7" t="str">
        <f t="shared" si="6"/>
        <v/>
      </c>
      <c r="AR40" s="7" t="str">
        <f t="shared" si="6"/>
        <v/>
      </c>
      <c r="AS40" s="7" t="str">
        <f t="shared" si="6"/>
        <v/>
      </c>
      <c r="AT40" s="7" t="str">
        <f t="shared" si="6"/>
        <v/>
      </c>
      <c r="AU40" s="7" t="str">
        <f t="shared" si="6"/>
        <v/>
      </c>
      <c r="AV40" s="7" t="str">
        <f t="shared" si="6"/>
        <v/>
      </c>
      <c r="AW40" s="7" t="str">
        <f t="shared" si="6"/>
        <v/>
      </c>
      <c r="AX40" s="7" t="str">
        <f t="shared" si="7"/>
        <v/>
      </c>
      <c r="AY40" s="7" t="str">
        <f t="shared" si="7"/>
        <v/>
      </c>
      <c r="AZ40" s="7" t="str">
        <f t="shared" si="7"/>
        <v/>
      </c>
      <c r="BA40" s="7" t="str">
        <f t="shared" si="7"/>
        <v/>
      </c>
      <c r="BB40" s="7" t="str">
        <f t="shared" si="7"/>
        <v/>
      </c>
      <c r="BC40" s="7" t="str">
        <f t="shared" si="7"/>
        <v/>
      </c>
      <c r="BD40" s="7" t="str">
        <f t="shared" si="7"/>
        <v/>
      </c>
      <c r="BE40" s="7" t="str">
        <f t="shared" si="7"/>
        <v/>
      </c>
    </row>
    <row r="41" spans="1:57" x14ac:dyDescent="0.25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>CONCATENATE(A41,B41,C41,D41,E41,F41,G41,H41,I41,J41,K41,L41,M41,N41,O41,P41,Q41,R41,S41,T41,U41,V41,W41,X41,Y41,Z41,AA41,AB41,AC41,AD41,AE41,AF41,AG41,AH41)</f>
        <v>NÃONÃONÃO190116107244761,875FNEL044693,87544761,87539135,916666666744693,87544664,87543326,875733923670MXRWXX XGXR XNTXNX DX XNTX000000AMILAMIL 400 QC NACIONAL77338649,63773,38INATIVO</v>
      </c>
      <c r="AJ41">
        <f>IF(AI41=AI40,1,0)</f>
        <v>1</v>
      </c>
      <c r="AK41" s="47" t="s">
        <v>387</v>
      </c>
      <c r="AM41" s="8">
        <v>38</v>
      </c>
      <c r="AN41" s="8" t="str">
        <f t="shared" si="6"/>
        <v/>
      </c>
      <c r="AO41" s="8" t="str">
        <f t="shared" si="6"/>
        <v/>
      </c>
      <c r="AP41" s="8" t="str">
        <f t="shared" si="6"/>
        <v/>
      </c>
      <c r="AQ41" s="8" t="str">
        <f t="shared" si="6"/>
        <v/>
      </c>
      <c r="AR41" s="8" t="str">
        <f t="shared" si="6"/>
        <v/>
      </c>
      <c r="AS41" s="8" t="str">
        <f t="shared" si="6"/>
        <v/>
      </c>
      <c r="AT41" s="8" t="str">
        <f t="shared" si="6"/>
        <v/>
      </c>
      <c r="AU41" s="8" t="str">
        <f t="shared" si="6"/>
        <v/>
      </c>
      <c r="AV41" s="8" t="str">
        <f t="shared" si="6"/>
        <v/>
      </c>
      <c r="AW41" s="8" t="str">
        <f t="shared" si="6"/>
        <v/>
      </c>
      <c r="AX41" s="8" t="str">
        <f t="shared" si="7"/>
        <v/>
      </c>
      <c r="AY41" s="8" t="str">
        <f t="shared" si="7"/>
        <v/>
      </c>
      <c r="AZ41" s="8" t="str">
        <f t="shared" si="7"/>
        <v/>
      </c>
      <c r="BA41" s="8" t="str">
        <f t="shared" si="7"/>
        <v/>
      </c>
      <c r="BB41" s="8" t="str">
        <f t="shared" si="7"/>
        <v/>
      </c>
      <c r="BC41" s="8" t="str">
        <f t="shared" si="7"/>
        <v/>
      </c>
      <c r="BD41" s="8" t="str">
        <f t="shared" si="7"/>
        <v/>
      </c>
      <c r="BE41" s="8" t="str">
        <f t="shared" si="7"/>
        <v/>
      </c>
    </row>
    <row r="42" spans="1:57" x14ac:dyDescent="0.25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>CONCATENATE(A42,B42,C42,D42,E42,F42,G42,H42,I42,J42,K42,L42,M42,N42,O42,P42,Q42,R42,S42,T42,U42,V42,W42,X42,Y42,Z42,AA42,AB42,AC42,AD42,AE42,AF42,AG42,AH42)</f>
        <v>NÃONÃONÃO190116107244761,875FNEL044693,87544761,87539135,916666666744693,87544664,87543326,875733923670MXRWXX XGXR XNTXNX DX XNTX000000AMILAMIL 400 QC NACIONAL77338649,63773,38INATIVO</v>
      </c>
      <c r="AJ42">
        <f>IF(AI42=AI41,1,0)</f>
        <v>1</v>
      </c>
      <c r="AK42" s="47" t="s">
        <v>387</v>
      </c>
      <c r="AM42" s="7">
        <v>39</v>
      </c>
      <c r="AN42" s="7" t="str">
        <f t="shared" si="6"/>
        <v/>
      </c>
      <c r="AO42" s="7" t="str">
        <f t="shared" si="6"/>
        <v/>
      </c>
      <c r="AP42" s="7" t="str">
        <f t="shared" si="6"/>
        <v/>
      </c>
      <c r="AQ42" s="7" t="str">
        <f t="shared" si="6"/>
        <v/>
      </c>
      <c r="AR42" s="7" t="str">
        <f t="shared" si="6"/>
        <v/>
      </c>
      <c r="AS42" s="7" t="str">
        <f t="shared" si="6"/>
        <v/>
      </c>
      <c r="AT42" s="7" t="str">
        <f t="shared" si="6"/>
        <v/>
      </c>
      <c r="AU42" s="7" t="str">
        <f t="shared" si="6"/>
        <v/>
      </c>
      <c r="AV42" s="7" t="str">
        <f t="shared" si="6"/>
        <v/>
      </c>
      <c r="AW42" s="7" t="str">
        <f t="shared" si="6"/>
        <v/>
      </c>
      <c r="AX42" s="7" t="str">
        <f t="shared" si="7"/>
        <v/>
      </c>
      <c r="AY42" s="7" t="str">
        <f t="shared" si="7"/>
        <v/>
      </c>
      <c r="AZ42" s="7" t="str">
        <f t="shared" si="7"/>
        <v/>
      </c>
      <c r="BA42" s="7" t="str">
        <f t="shared" si="7"/>
        <v/>
      </c>
      <c r="BB42" s="7" t="str">
        <f t="shared" si="7"/>
        <v/>
      </c>
      <c r="BC42" s="7" t="str">
        <f t="shared" si="7"/>
        <v/>
      </c>
      <c r="BD42" s="7" t="str">
        <f t="shared" si="7"/>
        <v/>
      </c>
      <c r="BE42" s="7" t="str">
        <f t="shared" si="7"/>
        <v/>
      </c>
    </row>
    <row r="43" spans="1:57" x14ac:dyDescent="0.25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>CONCATENATE(A43,B43,C43,D43,E43,F43,G43,H43,I43,J43,K43,L43,M43,N43,O43,P43,Q43,R43,S43,T43,U43,V43,W43,X43,Y43,Z43,AA43,AB43,AC43,AD43,AE43,AF43,AG43,AH43)</f>
        <v>SIMSIMSIM190116110644761,875FNEL044761,87537853,87543325,87543326,875733923800LUWX GXMX FRXXTX DX XNTX000000AMIL46AMIL 400 QC NACIONAL1235861038,111235,86ATIVO</v>
      </c>
      <c r="AJ43">
        <f>IF(AI43=AI42,1,0)</f>
        <v>0</v>
      </c>
      <c r="AK43" s="47" t="s">
        <v>387</v>
      </c>
      <c r="AM43" s="8">
        <v>40</v>
      </c>
      <c r="AN43" s="8" t="str">
        <f t="shared" si="6"/>
        <v/>
      </c>
      <c r="AO43" s="8" t="str">
        <f t="shared" si="6"/>
        <v/>
      </c>
      <c r="AP43" s="8" t="str">
        <f t="shared" si="6"/>
        <v/>
      </c>
      <c r="AQ43" s="8" t="str">
        <f t="shared" si="6"/>
        <v/>
      </c>
      <c r="AR43" s="8" t="str">
        <f t="shared" si="6"/>
        <v/>
      </c>
      <c r="AS43" s="8" t="str">
        <f t="shared" si="6"/>
        <v/>
      </c>
      <c r="AT43" s="8" t="str">
        <f t="shared" si="6"/>
        <v/>
      </c>
      <c r="AU43" s="8" t="str">
        <f t="shared" si="6"/>
        <v/>
      </c>
      <c r="AV43" s="8" t="str">
        <f t="shared" si="6"/>
        <v/>
      </c>
      <c r="AW43" s="8" t="str">
        <f t="shared" si="6"/>
        <v/>
      </c>
      <c r="AX43" s="8" t="str">
        <f t="shared" si="7"/>
        <v/>
      </c>
      <c r="AY43" s="8" t="str">
        <f t="shared" si="7"/>
        <v/>
      </c>
      <c r="AZ43" s="8" t="str">
        <f t="shared" si="7"/>
        <v/>
      </c>
      <c r="BA43" s="8" t="str">
        <f t="shared" si="7"/>
        <v/>
      </c>
      <c r="BB43" s="8" t="str">
        <f t="shared" si="7"/>
        <v/>
      </c>
      <c r="BC43" s="8" t="str">
        <f t="shared" si="7"/>
        <v/>
      </c>
      <c r="BD43" s="8" t="str">
        <f t="shared" si="7"/>
        <v/>
      </c>
      <c r="BE43" s="8" t="str">
        <f t="shared" si="7"/>
        <v/>
      </c>
    </row>
    <row r="44" spans="1:57" x14ac:dyDescent="0.25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>CONCATENATE(A44,B44,C44,D44,E44,F44,G44,H44,I44,J44,K44,L44,M44,N44,O44,P44,Q44,R44,S44,T44,U44,V44,W44,X44,Y44,Z44,AA44,AB44,AC44,AD44,AE44,AF44,AG44,AH44)</f>
        <v>SIMSIMSIM190116110644761,875FNEL044761,87537853,87543325,87543326,875733923800LUWX GXMX FRXXTX DX XNTX000000AMIL46AMIL 400 QC NACIONAL1235861038,111235,86ATIVO</v>
      </c>
      <c r="AJ44">
        <f>IF(AI44=AI43,1,0)</f>
        <v>1</v>
      </c>
      <c r="AK44" s="47" t="s">
        <v>387</v>
      </c>
      <c r="AM44" s="7">
        <v>41</v>
      </c>
      <c r="AN44" s="7" t="str">
        <f t="shared" ref="AN44:AW53" si="8">IF(AN$3=$D44,$AM44,"")</f>
        <v/>
      </c>
      <c r="AO44" s="7" t="str">
        <f t="shared" si="8"/>
        <v/>
      </c>
      <c r="AP44" s="7" t="str">
        <f t="shared" si="8"/>
        <v/>
      </c>
      <c r="AQ44" s="7" t="str">
        <f t="shared" si="8"/>
        <v/>
      </c>
      <c r="AR44" s="7" t="str">
        <f t="shared" si="8"/>
        <v/>
      </c>
      <c r="AS44" s="7" t="str">
        <f t="shared" si="8"/>
        <v/>
      </c>
      <c r="AT44" s="7" t="str">
        <f t="shared" si="8"/>
        <v/>
      </c>
      <c r="AU44" s="7" t="str">
        <f t="shared" si="8"/>
        <v/>
      </c>
      <c r="AV44" s="7" t="str">
        <f t="shared" si="8"/>
        <v/>
      </c>
      <c r="AW44" s="7" t="str">
        <f t="shared" si="8"/>
        <v/>
      </c>
      <c r="AX44" s="7" t="str">
        <f t="shared" ref="AX44:BE53" si="9">IF(AX$3=$D44,$AM44,"")</f>
        <v/>
      </c>
      <c r="AY44" s="7" t="str">
        <f t="shared" si="9"/>
        <v/>
      </c>
      <c r="AZ44" s="7" t="str">
        <f t="shared" si="9"/>
        <v/>
      </c>
      <c r="BA44" s="7" t="str">
        <f t="shared" si="9"/>
        <v/>
      </c>
      <c r="BB44" s="7" t="str">
        <f t="shared" si="9"/>
        <v/>
      </c>
      <c r="BC44" s="7" t="str">
        <f t="shared" si="9"/>
        <v/>
      </c>
      <c r="BD44" s="7" t="str">
        <f t="shared" si="9"/>
        <v/>
      </c>
      <c r="BE44" s="7" t="str">
        <f t="shared" si="9"/>
        <v/>
      </c>
    </row>
    <row r="45" spans="1:57" x14ac:dyDescent="0.25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>CONCATENATE(A45,B45,C45,D45,E45,F45,G45,H45,I45,J45,K45,L45,M45,N45,O45,P45,Q45,R45,S45,T45,U45,V45,W45,X45,Y45,Z45,AA45,AB45,AC45,AD45,AE45,AF45,AG45,AH45)</f>
        <v>SIMSIMSIM190116110644761,875FNEL044761,87537853,87543325,87543326,875733923800LUWX GXMX FRXXTX DX XNTX000000AMIL46AMIL 400 QC NACIONAL1235861038,111235,86ATIVO</v>
      </c>
      <c r="AJ45">
        <f>IF(AI45=AI44,1,0)</f>
        <v>1</v>
      </c>
      <c r="AK45" s="47" t="s">
        <v>387</v>
      </c>
      <c r="AM45" s="8">
        <v>42</v>
      </c>
      <c r="AN45" s="8" t="str">
        <f t="shared" si="8"/>
        <v/>
      </c>
      <c r="AO45" s="8" t="str">
        <f t="shared" si="8"/>
        <v/>
      </c>
      <c r="AP45" s="8" t="str">
        <f t="shared" si="8"/>
        <v/>
      </c>
      <c r="AQ45" s="8" t="str">
        <f t="shared" si="8"/>
        <v/>
      </c>
      <c r="AR45" s="8" t="str">
        <f t="shared" si="8"/>
        <v/>
      </c>
      <c r="AS45" s="8" t="str">
        <f t="shared" si="8"/>
        <v/>
      </c>
      <c r="AT45" s="8" t="str">
        <f t="shared" si="8"/>
        <v/>
      </c>
      <c r="AU45" s="8" t="str">
        <f t="shared" si="8"/>
        <v/>
      </c>
      <c r="AV45" s="8" t="str">
        <f t="shared" si="8"/>
        <v/>
      </c>
      <c r="AW45" s="8" t="str">
        <f t="shared" si="8"/>
        <v/>
      </c>
      <c r="AX45" s="8" t="str">
        <f t="shared" si="9"/>
        <v/>
      </c>
      <c r="AY45" s="8" t="str">
        <f t="shared" si="9"/>
        <v/>
      </c>
      <c r="AZ45" s="8" t="str">
        <f t="shared" si="9"/>
        <v/>
      </c>
      <c r="BA45" s="8" t="str">
        <f t="shared" si="9"/>
        <v/>
      </c>
      <c r="BB45" s="8" t="str">
        <f t="shared" si="9"/>
        <v/>
      </c>
      <c r="BC45" s="8" t="str">
        <f t="shared" si="9"/>
        <v/>
      </c>
      <c r="BD45" s="8" t="str">
        <f t="shared" si="9"/>
        <v/>
      </c>
      <c r="BE45" s="8" t="str">
        <f t="shared" si="9"/>
        <v/>
      </c>
    </row>
    <row r="46" spans="1:57" x14ac:dyDescent="0.25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>CONCATENATE(A46,B46,C46,D46,E46,F46,G46,H46,I46,J46,K46,L46,M46,N46,O46,P46,Q46,R46,S46,T46,U46,V46,W46,X46,Y46,Z46,AA46,AB46,AC46,AD46,AE46,AF46,AG46,AH46)</f>
        <v>SIMSIMSIM190116112344761,875FNEL044761,87537421,87543970,87543964,87543326,875733923900XNX WXRXLXNX WXRVXLHX RUFXNX VXWXNTX LXMX000000AMIL46AMIL 400 QC NACIONAL COPART633771103,02633,77ATIVO</v>
      </c>
      <c r="AJ46">
        <f>IF(AI46=AI45,1,0)</f>
        <v>0</v>
      </c>
      <c r="AK46" s="47" t="s">
        <v>387</v>
      </c>
      <c r="AM46" s="7">
        <v>43</v>
      </c>
      <c r="AN46" s="7" t="str">
        <f t="shared" si="8"/>
        <v/>
      </c>
      <c r="AO46" s="7" t="str">
        <f t="shared" si="8"/>
        <v/>
      </c>
      <c r="AP46" s="7" t="str">
        <f t="shared" si="8"/>
        <v/>
      </c>
      <c r="AQ46" s="7" t="str">
        <f t="shared" si="8"/>
        <v/>
      </c>
      <c r="AR46" s="7" t="str">
        <f t="shared" si="8"/>
        <v/>
      </c>
      <c r="AS46" s="7" t="str">
        <f t="shared" si="8"/>
        <v/>
      </c>
      <c r="AT46" s="7" t="str">
        <f t="shared" si="8"/>
        <v/>
      </c>
      <c r="AU46" s="7" t="str">
        <f t="shared" si="8"/>
        <v/>
      </c>
      <c r="AV46" s="7" t="str">
        <f t="shared" si="8"/>
        <v/>
      </c>
      <c r="AW46" s="7" t="str">
        <f t="shared" si="8"/>
        <v/>
      </c>
      <c r="AX46" s="7" t="str">
        <f t="shared" si="9"/>
        <v/>
      </c>
      <c r="AY46" s="7" t="str">
        <f t="shared" si="9"/>
        <v/>
      </c>
      <c r="AZ46" s="7" t="str">
        <f t="shared" si="9"/>
        <v/>
      </c>
      <c r="BA46" s="7" t="str">
        <f t="shared" si="9"/>
        <v/>
      </c>
      <c r="BB46" s="7" t="str">
        <f t="shared" si="9"/>
        <v/>
      </c>
      <c r="BC46" s="7" t="str">
        <f t="shared" si="9"/>
        <v/>
      </c>
      <c r="BD46" s="7" t="str">
        <f t="shared" si="9"/>
        <v/>
      </c>
      <c r="BE46" s="7" t="str">
        <f t="shared" si="9"/>
        <v/>
      </c>
    </row>
    <row r="47" spans="1:57" x14ac:dyDescent="0.25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>CONCATENATE(A47,B47,C47,D47,E47,F47,G47,H47,I47,J47,K47,L47,M47,N47,O47,P47,Q47,R47,S47,T47,U47,V47,W47,X47,Y47,Z47,AA47,AB47,AC47,AD47,AE47,AF47,AG47,AH47)</f>
        <v>SIMSIMSIM190116112344761,875FNEL044761,87537421,87543970,87543964,87543326,875733923900XNX WXRXLXNX WXRVXLHX RUFXNX VXWXNTX LXMX000000AMIL46AMIL 400 QC NACIONAL COPART633771103,02633,77ATIVO</v>
      </c>
      <c r="AJ47">
        <f>IF(AI47=AI46,1,0)</f>
        <v>1</v>
      </c>
      <c r="AK47" s="47" t="s">
        <v>387</v>
      </c>
      <c r="AM47" s="8">
        <v>44</v>
      </c>
      <c r="AN47" s="8" t="str">
        <f t="shared" si="8"/>
        <v/>
      </c>
      <c r="AO47" s="8" t="str">
        <f t="shared" si="8"/>
        <v/>
      </c>
      <c r="AP47" s="8" t="str">
        <f t="shared" si="8"/>
        <v/>
      </c>
      <c r="AQ47" s="8" t="str">
        <f t="shared" si="8"/>
        <v/>
      </c>
      <c r="AR47" s="8" t="str">
        <f t="shared" si="8"/>
        <v/>
      </c>
      <c r="AS47" s="8" t="str">
        <f t="shared" si="8"/>
        <v/>
      </c>
      <c r="AT47" s="8" t="str">
        <f t="shared" si="8"/>
        <v/>
      </c>
      <c r="AU47" s="8" t="str">
        <f t="shared" si="8"/>
        <v/>
      </c>
      <c r="AV47" s="8" t="str">
        <f t="shared" si="8"/>
        <v/>
      </c>
      <c r="AW47" s="8" t="str">
        <f t="shared" si="8"/>
        <v/>
      </c>
      <c r="AX47" s="8" t="str">
        <f t="shared" si="9"/>
        <v/>
      </c>
      <c r="AY47" s="8" t="str">
        <f t="shared" si="9"/>
        <v/>
      </c>
      <c r="AZ47" s="8" t="str">
        <f t="shared" si="9"/>
        <v/>
      </c>
      <c r="BA47" s="8" t="str">
        <f t="shared" si="9"/>
        <v/>
      </c>
      <c r="BB47" s="8" t="str">
        <f t="shared" si="9"/>
        <v/>
      </c>
      <c r="BC47" s="8" t="str">
        <f t="shared" si="9"/>
        <v/>
      </c>
      <c r="BD47" s="8" t="str">
        <f t="shared" si="9"/>
        <v/>
      </c>
      <c r="BE47" s="8" t="str">
        <f t="shared" si="9"/>
        <v/>
      </c>
    </row>
    <row r="48" spans="1:57" x14ac:dyDescent="0.25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>CONCATENATE(A48,B48,C48,D48,E48,F48,G48,H48,I48,J48,K48,L48,M48,N48,O48,P48,Q48,R48,S48,T48,U48,V48,W48,X48,Y48,Z48,AA48,AB48,AC48,AD48,AE48,AF48,AG48,AH48)</f>
        <v>SIMSIMSIM190116112344761,875FNEL044761,87537421,87543970,87543964,87543326,875733923900XNX WXRXLXNX WXRVXLHX RUFXNX VXWXNTX LXMX000000AMIL46AMIL 400 QC NACIONAL COPART633771103,02633,77ATIVO</v>
      </c>
      <c r="AJ48">
        <f>IF(AI48=AI47,1,0)</f>
        <v>1</v>
      </c>
      <c r="AK48" s="47" t="s">
        <v>387</v>
      </c>
      <c r="AM48" s="7">
        <v>45</v>
      </c>
      <c r="AN48" s="7" t="str">
        <f t="shared" si="8"/>
        <v/>
      </c>
      <c r="AO48" s="7" t="str">
        <f t="shared" si="8"/>
        <v/>
      </c>
      <c r="AP48" s="7" t="str">
        <f t="shared" si="8"/>
        <v/>
      </c>
      <c r="AQ48" s="7" t="str">
        <f t="shared" si="8"/>
        <v/>
      </c>
      <c r="AR48" s="7" t="str">
        <f t="shared" si="8"/>
        <v/>
      </c>
      <c r="AS48" s="7" t="str">
        <f t="shared" si="8"/>
        <v/>
      </c>
      <c r="AT48" s="7" t="str">
        <f t="shared" si="8"/>
        <v/>
      </c>
      <c r="AU48" s="7" t="str">
        <f t="shared" si="8"/>
        <v/>
      </c>
      <c r="AV48" s="7" t="str">
        <f t="shared" si="8"/>
        <v/>
      </c>
      <c r="AW48" s="7" t="str">
        <f t="shared" si="8"/>
        <v/>
      </c>
      <c r="AX48" s="7" t="str">
        <f t="shared" si="9"/>
        <v/>
      </c>
      <c r="AY48" s="7" t="str">
        <f t="shared" si="9"/>
        <v/>
      </c>
      <c r="AZ48" s="7" t="str">
        <f t="shared" si="9"/>
        <v/>
      </c>
      <c r="BA48" s="7" t="str">
        <f t="shared" si="9"/>
        <v/>
      </c>
      <c r="BB48" s="7" t="str">
        <f t="shared" si="9"/>
        <v/>
      </c>
      <c r="BC48" s="7" t="str">
        <f t="shared" si="9"/>
        <v/>
      </c>
      <c r="BD48" s="7" t="str">
        <f t="shared" si="9"/>
        <v/>
      </c>
      <c r="BE48" s="7" t="str">
        <f t="shared" si="9"/>
        <v/>
      </c>
    </row>
    <row r="49" spans="1:57" x14ac:dyDescent="0.25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>CONCATENATE(A49,B49,C49,D49,E49,F49,G49,H49,I49,J49,K49,L49,M49,N49,O49,P49,Q49,R49,S49,T49,U49,V49,W49,X49,Y49,Z49,AA49,AB49,AC49,AD49,AE49,AF49,AG49,AH49)</f>
        <v>SIMSIMSIM190116112344761,875FNEL144761,87538748,916666666743970,87543326,875733923910GUXLHXRMX WXRVXLHX RUFXNX VXWXNTX LXMX000000AMIL46AMIL 400 QC NACIONAL COPART63377882,42633,77ATIVO</v>
      </c>
      <c r="AJ49">
        <f>IF(AI49=AI48,1,0)</f>
        <v>0</v>
      </c>
      <c r="AK49" s="47" t="s">
        <v>387</v>
      </c>
      <c r="AM49" s="8">
        <v>46</v>
      </c>
      <c r="AN49" s="8" t="str">
        <f t="shared" si="8"/>
        <v/>
      </c>
      <c r="AO49" s="8" t="str">
        <f t="shared" si="8"/>
        <v/>
      </c>
      <c r="AP49" s="8" t="str">
        <f t="shared" si="8"/>
        <v/>
      </c>
      <c r="AQ49" s="8" t="str">
        <f t="shared" si="8"/>
        <v/>
      </c>
      <c r="AR49" s="8" t="str">
        <f t="shared" si="8"/>
        <v/>
      </c>
      <c r="AS49" s="8" t="str">
        <f t="shared" si="8"/>
        <v/>
      </c>
      <c r="AT49" s="8" t="str">
        <f t="shared" si="8"/>
        <v/>
      </c>
      <c r="AU49" s="8" t="str">
        <f t="shared" si="8"/>
        <v/>
      </c>
      <c r="AV49" s="8" t="str">
        <f t="shared" si="8"/>
        <v/>
      </c>
      <c r="AW49" s="8" t="str">
        <f t="shared" si="8"/>
        <v/>
      </c>
      <c r="AX49" s="8" t="str">
        <f t="shared" si="9"/>
        <v/>
      </c>
      <c r="AY49" s="8" t="str">
        <f t="shared" si="9"/>
        <v/>
      </c>
      <c r="AZ49" s="8" t="str">
        <f t="shared" si="9"/>
        <v/>
      </c>
      <c r="BA49" s="8" t="str">
        <f t="shared" si="9"/>
        <v/>
      </c>
      <c r="BB49" s="8" t="str">
        <f t="shared" si="9"/>
        <v/>
      </c>
      <c r="BC49" s="8" t="str">
        <f t="shared" si="9"/>
        <v/>
      </c>
      <c r="BD49" s="8" t="str">
        <f t="shared" si="9"/>
        <v/>
      </c>
      <c r="BE49" s="8" t="str">
        <f t="shared" si="9"/>
        <v/>
      </c>
    </row>
    <row r="50" spans="1:57" x14ac:dyDescent="0.25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>CONCATENATE(A50,B50,C50,D50,E50,F50,G50,H50,I50,J50,K50,L50,M50,N50,O50,P50,Q50,R50,S50,T50,U50,V50,W50,X50,Y50,Z50,AA50,AB50,AC50,AD50,AE50,AF50,AG50,AH50)</f>
        <v>SIMSIMSIM190116112344761,875FNEL144761,87538748,916666666743970,87543326,875733923910GUXLHXRMX WXRVXLHX RUFXNX VXWXNTX LXMX000000AMIL46AMIL 400 QC NACIONAL COPART63377882,42633,77ATIVO</v>
      </c>
      <c r="AJ50">
        <f>IF(AI50=AI49,1,0)</f>
        <v>1</v>
      </c>
      <c r="AK50" s="47" t="s">
        <v>387</v>
      </c>
      <c r="AM50" s="7">
        <v>47</v>
      </c>
      <c r="AN50" s="7" t="str">
        <f t="shared" si="8"/>
        <v/>
      </c>
      <c r="AO50" s="7" t="str">
        <f t="shared" si="8"/>
        <v/>
      </c>
      <c r="AP50" s="7" t="str">
        <f t="shared" si="8"/>
        <v/>
      </c>
      <c r="AQ50" s="7" t="str">
        <f t="shared" si="8"/>
        <v/>
      </c>
      <c r="AR50" s="7" t="str">
        <f t="shared" si="8"/>
        <v/>
      </c>
      <c r="AS50" s="7" t="str">
        <f t="shared" si="8"/>
        <v/>
      </c>
      <c r="AT50" s="7" t="str">
        <f t="shared" si="8"/>
        <v/>
      </c>
      <c r="AU50" s="7" t="str">
        <f t="shared" si="8"/>
        <v/>
      </c>
      <c r="AV50" s="7" t="str">
        <f t="shared" si="8"/>
        <v/>
      </c>
      <c r="AW50" s="7" t="str">
        <f t="shared" si="8"/>
        <v/>
      </c>
      <c r="AX50" s="7" t="str">
        <f t="shared" si="9"/>
        <v/>
      </c>
      <c r="AY50" s="7" t="str">
        <f t="shared" si="9"/>
        <v/>
      </c>
      <c r="AZ50" s="7" t="str">
        <f t="shared" si="9"/>
        <v/>
      </c>
      <c r="BA50" s="7" t="str">
        <f t="shared" si="9"/>
        <v/>
      </c>
      <c r="BB50" s="7" t="str">
        <f t="shared" si="9"/>
        <v/>
      </c>
      <c r="BC50" s="7" t="str">
        <f t="shared" si="9"/>
        <v/>
      </c>
      <c r="BD50" s="7" t="str">
        <f t="shared" si="9"/>
        <v/>
      </c>
      <c r="BE50" s="7" t="str">
        <f t="shared" si="9"/>
        <v/>
      </c>
    </row>
    <row r="51" spans="1:57" x14ac:dyDescent="0.25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>CONCATENATE(A51,B51,C51,D51,E51,F51,G51,H51,I51,J51,K51,L51,M51,N51,O51,P51,Q51,R51,S51,T51,U51,V51,W51,X51,Y51,Z51,AA51,AB51,AC51,AD51,AE51,AF51,AG51,AH51)</f>
        <v>SIMSIMSIM190116112344761,875FNEL144761,87538748,916666666743970,87543326,875733923910GUXLHXRMX WXRVXLHX RUFXNX VXWXNTX LXMX000000AMIL46AMIL 400 QC NACIONAL COPART63377882,42633,77ATIVO</v>
      </c>
      <c r="AJ51">
        <f>IF(AI51=AI50,1,0)</f>
        <v>1</v>
      </c>
      <c r="AK51" s="47" t="s">
        <v>387</v>
      </c>
      <c r="AM51" s="8">
        <v>48</v>
      </c>
      <c r="AN51" s="8" t="str">
        <f t="shared" si="8"/>
        <v/>
      </c>
      <c r="AO51" s="8" t="str">
        <f t="shared" si="8"/>
        <v/>
      </c>
      <c r="AP51" s="8" t="str">
        <f t="shared" si="8"/>
        <v/>
      </c>
      <c r="AQ51" s="8" t="str">
        <f t="shared" si="8"/>
        <v/>
      </c>
      <c r="AR51" s="8" t="str">
        <f t="shared" si="8"/>
        <v/>
      </c>
      <c r="AS51" s="8" t="str">
        <f t="shared" si="8"/>
        <v/>
      </c>
      <c r="AT51" s="8" t="str">
        <f t="shared" si="8"/>
        <v/>
      </c>
      <c r="AU51" s="8" t="str">
        <f t="shared" si="8"/>
        <v/>
      </c>
      <c r="AV51" s="8" t="str">
        <f t="shared" si="8"/>
        <v/>
      </c>
      <c r="AW51" s="8" t="str">
        <f t="shared" si="8"/>
        <v/>
      </c>
      <c r="AX51" s="8" t="str">
        <f t="shared" si="9"/>
        <v/>
      </c>
      <c r="AY51" s="8" t="str">
        <f t="shared" si="9"/>
        <v/>
      </c>
      <c r="AZ51" s="8" t="str">
        <f t="shared" si="9"/>
        <v/>
      </c>
      <c r="BA51" s="8" t="str">
        <f t="shared" si="9"/>
        <v/>
      </c>
      <c r="BB51" s="8" t="str">
        <f t="shared" si="9"/>
        <v/>
      </c>
      <c r="BC51" s="8" t="str">
        <f t="shared" si="9"/>
        <v/>
      </c>
      <c r="BD51" s="8" t="str">
        <f t="shared" si="9"/>
        <v/>
      </c>
      <c r="BE51" s="8" t="str">
        <f t="shared" si="9"/>
        <v/>
      </c>
    </row>
    <row r="52" spans="1:57" x14ac:dyDescent="0.25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>CONCATENATE(A52,B52,C52,D52,E52,F52,G52,H52,I52,J52,K52,L52,M52,N52,O52,P52,Q52,R52,S52,T52,U52,V52,W52,X52,Y52,Z52,AA52,AB52,AC52,AD52,AE52,AF52,AG52,AH52)</f>
        <v>SIMSIMSIM570116100344761,875ANMEP044761,87531333,87543360,87543326,875733948441PRXWXLX DX XLVX LXPX000000AMIL46AMIL 500 QP NACIONAL2766232323,642766,23ATIVO</v>
      </c>
      <c r="AJ52">
        <f>IF(AI52=AI51,1,0)</f>
        <v>0</v>
      </c>
      <c r="AK52" s="47" t="s">
        <v>392</v>
      </c>
      <c r="AM52" s="7">
        <v>49</v>
      </c>
      <c r="AN52" s="7" t="str">
        <f t="shared" si="8"/>
        <v/>
      </c>
      <c r="AO52" s="7" t="str">
        <f t="shared" si="8"/>
        <v/>
      </c>
      <c r="AP52" s="7" t="str">
        <f t="shared" si="8"/>
        <v/>
      </c>
      <c r="AQ52" s="7" t="str">
        <f t="shared" si="8"/>
        <v/>
      </c>
      <c r="AR52" s="7" t="str">
        <f t="shared" si="8"/>
        <v/>
      </c>
      <c r="AS52" s="7" t="str">
        <f t="shared" si="8"/>
        <v/>
      </c>
      <c r="AT52" s="7" t="str">
        <f t="shared" si="8"/>
        <v/>
      </c>
      <c r="AU52" s="7" t="str">
        <f t="shared" si="8"/>
        <v/>
      </c>
      <c r="AV52" s="7" t="str">
        <f t="shared" si="8"/>
        <v/>
      </c>
      <c r="AW52" s="7" t="str">
        <f t="shared" si="8"/>
        <v/>
      </c>
      <c r="AX52" s="7" t="str">
        <f t="shared" si="9"/>
        <v/>
      </c>
      <c r="AY52" s="7" t="str">
        <f t="shared" si="9"/>
        <v/>
      </c>
      <c r="AZ52" s="7" t="str">
        <f t="shared" si="9"/>
        <v/>
      </c>
      <c r="BA52" s="7" t="str">
        <f t="shared" si="9"/>
        <v/>
      </c>
      <c r="BB52" s="7" t="str">
        <f t="shared" si="9"/>
        <v/>
      </c>
      <c r="BC52" s="7" t="str">
        <f t="shared" si="9"/>
        <v/>
      </c>
      <c r="BD52" s="7" t="str">
        <f t="shared" si="9"/>
        <v/>
      </c>
      <c r="BE52" s="7" t="str">
        <f t="shared" si="9"/>
        <v/>
      </c>
    </row>
    <row r="53" spans="1:57" x14ac:dyDescent="0.25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>CONCATENATE(A53,B53,C53,D53,E53,F53,G53,H53,I53,J53,K53,L53,M53,N53,O53,P53,Q53,R53,S53,T53,U53,V53,W53,X53,Y53,Z53,AA53,AB53,AC53,AD53,AE53,AF53,AG53,AH53)</f>
        <v>SIMSIMSIM570116100344761,875ANMEP044761,87531333,87543360,87543326,875733948441PRXWXLX DX XLVX LXPX000000AMIL46AMIL 500 QP NACIONAL2766232323,642766,23ATIVO</v>
      </c>
      <c r="AJ53">
        <f>IF(AI53=AI52,1,0)</f>
        <v>1</v>
      </c>
      <c r="AK53" s="47" t="s">
        <v>392</v>
      </c>
      <c r="AM53" s="8">
        <v>50</v>
      </c>
      <c r="AN53" s="8" t="str">
        <f t="shared" si="8"/>
        <v/>
      </c>
      <c r="AO53" s="8" t="str">
        <f t="shared" si="8"/>
        <v/>
      </c>
      <c r="AP53" s="8" t="str">
        <f t="shared" si="8"/>
        <v/>
      </c>
      <c r="AQ53" s="8" t="str">
        <f t="shared" si="8"/>
        <v/>
      </c>
      <c r="AR53" s="8" t="str">
        <f t="shared" si="8"/>
        <v/>
      </c>
      <c r="AS53" s="8" t="str">
        <f t="shared" si="8"/>
        <v/>
      </c>
      <c r="AT53" s="8" t="str">
        <f t="shared" si="8"/>
        <v/>
      </c>
      <c r="AU53" s="8" t="str">
        <f t="shared" si="8"/>
        <v/>
      </c>
      <c r="AV53" s="8" t="str">
        <f t="shared" si="8"/>
        <v/>
      </c>
      <c r="AW53" s="8" t="str">
        <f t="shared" si="8"/>
        <v/>
      </c>
      <c r="AX53" s="8" t="str">
        <f t="shared" si="9"/>
        <v/>
      </c>
      <c r="AY53" s="8" t="str">
        <f t="shared" si="9"/>
        <v/>
      </c>
      <c r="AZ53" s="8" t="str">
        <f t="shared" si="9"/>
        <v/>
      </c>
      <c r="BA53" s="8" t="str">
        <f t="shared" si="9"/>
        <v/>
      </c>
      <c r="BB53" s="8" t="str">
        <f t="shared" si="9"/>
        <v/>
      </c>
      <c r="BC53" s="8" t="str">
        <f t="shared" si="9"/>
        <v/>
      </c>
      <c r="BD53" s="8" t="str">
        <f t="shared" si="9"/>
        <v/>
      </c>
      <c r="BE53" s="8" t="str">
        <f t="shared" si="9"/>
        <v/>
      </c>
    </row>
    <row r="54" spans="1:57" x14ac:dyDescent="0.25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>CONCATENATE(A54,B54,C54,D54,E54,F54,G54,H54,I54,J54,K54,L54,M54,N54,O54,P54,Q54,R54,S54,T54,U54,V54,W54,X54,Y54,Z54,AA54,AB54,AC54,AD54,AE54,AF54,AG54,AH54)</f>
        <v>SIMSIMSIM570116100344761,875ANMEP044761,87531333,87543360,87543326,875733948441PRXWXLX DX XLVX LXPX000000AMIL46AMIL 500 QP NACIONAL2766232323,642766,23ATIVO</v>
      </c>
      <c r="AJ54">
        <f>IF(AI54=AI53,1,0)</f>
        <v>1</v>
      </c>
      <c r="AK54" s="47" t="s">
        <v>392</v>
      </c>
      <c r="AM54" s="7">
        <v>51</v>
      </c>
      <c r="AN54" s="7" t="str">
        <f t="shared" ref="AN54:AW63" si="10">IF(AN$3=$D54,$AM54,"")</f>
        <v/>
      </c>
      <c r="AO54" s="7" t="str">
        <f t="shared" si="10"/>
        <v/>
      </c>
      <c r="AP54" s="7" t="str">
        <f t="shared" si="10"/>
        <v/>
      </c>
      <c r="AQ54" s="7" t="str">
        <f t="shared" si="10"/>
        <v/>
      </c>
      <c r="AR54" s="7" t="str">
        <f t="shared" si="10"/>
        <v/>
      </c>
      <c r="AS54" s="7" t="str">
        <f t="shared" si="10"/>
        <v/>
      </c>
      <c r="AT54" s="7" t="str">
        <f t="shared" si="10"/>
        <v/>
      </c>
      <c r="AU54" s="7" t="str">
        <f t="shared" si="10"/>
        <v/>
      </c>
      <c r="AV54" s="7" t="str">
        <f t="shared" si="10"/>
        <v/>
      </c>
      <c r="AW54" s="7" t="str">
        <f t="shared" si="10"/>
        <v/>
      </c>
      <c r="AX54" s="7" t="str">
        <f t="shared" ref="AX54:BE63" si="11">IF(AX$3=$D54,$AM54,"")</f>
        <v/>
      </c>
      <c r="AY54" s="7" t="str">
        <f t="shared" si="11"/>
        <v/>
      </c>
      <c r="AZ54" s="7" t="str">
        <f t="shared" si="11"/>
        <v/>
      </c>
      <c r="BA54" s="7" t="str">
        <f t="shared" si="11"/>
        <v/>
      </c>
      <c r="BB54" s="7" t="str">
        <f t="shared" si="11"/>
        <v/>
      </c>
      <c r="BC54" s="7" t="str">
        <f t="shared" si="11"/>
        <v/>
      </c>
      <c r="BD54" s="7" t="str">
        <f t="shared" si="11"/>
        <v/>
      </c>
      <c r="BE54" s="7" t="str">
        <f t="shared" si="11"/>
        <v/>
      </c>
    </row>
    <row r="55" spans="1:57" x14ac:dyDescent="0.25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>CONCATENATE(A55,B55,C55,D55,E55,F55,G55,H55,I55,J55,K55,L55,M55,N55,O55,P55,Q55,R55,S55,T55,U55,V55,W55,X55,Y55,Z55,AA55,AB55,AC55,AD55,AE55,AF55,AG55,AH55)</f>
        <v>SIMSIMSIM190116113744761,875FNEL044761,87539329,87543586,87543569,87543326,875733949300LUXN VXNXWXU XNTXNX000000AMIL46AMIL 400 QC NACIONAL1235861038,111235,86ATIVO</v>
      </c>
      <c r="AJ55">
        <f>IF(AI55=AI54,1,0)</f>
        <v>0</v>
      </c>
      <c r="AK55" s="47" t="s">
        <v>387</v>
      </c>
      <c r="AM55" s="8">
        <v>52</v>
      </c>
      <c r="AN55" s="8" t="str">
        <f t="shared" si="10"/>
        <v/>
      </c>
      <c r="AO55" s="8" t="str">
        <f t="shared" si="10"/>
        <v/>
      </c>
      <c r="AP55" s="8" t="str">
        <f t="shared" si="10"/>
        <v/>
      </c>
      <c r="AQ55" s="8" t="str">
        <f t="shared" si="10"/>
        <v/>
      </c>
      <c r="AR55" s="8" t="str">
        <f t="shared" si="10"/>
        <v/>
      </c>
      <c r="AS55" s="8" t="str">
        <f t="shared" si="10"/>
        <v/>
      </c>
      <c r="AT55" s="8" t="str">
        <f t="shared" si="10"/>
        <v/>
      </c>
      <c r="AU55" s="8" t="str">
        <f t="shared" si="10"/>
        <v/>
      </c>
      <c r="AV55" s="8" t="str">
        <f t="shared" si="10"/>
        <v/>
      </c>
      <c r="AW55" s="8" t="str">
        <f t="shared" si="10"/>
        <v/>
      </c>
      <c r="AX55" s="8" t="str">
        <f t="shared" si="11"/>
        <v/>
      </c>
      <c r="AY55" s="8" t="str">
        <f t="shared" si="11"/>
        <v/>
      </c>
      <c r="AZ55" s="8" t="str">
        <f t="shared" si="11"/>
        <v/>
      </c>
      <c r="BA55" s="8" t="str">
        <f t="shared" si="11"/>
        <v/>
      </c>
      <c r="BB55" s="8" t="str">
        <f t="shared" si="11"/>
        <v/>
      </c>
      <c r="BC55" s="8" t="str">
        <f t="shared" si="11"/>
        <v/>
      </c>
      <c r="BD55" s="8" t="str">
        <f t="shared" si="11"/>
        <v/>
      </c>
      <c r="BE55" s="8" t="str">
        <f t="shared" si="11"/>
        <v/>
      </c>
    </row>
    <row r="56" spans="1:57" x14ac:dyDescent="0.25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>CONCATENATE(A56,B56,C56,D56,E56,F56,G56,H56,I56,J56,K56,L56,M56,N56,O56,P56,Q56,R56,S56,T56,U56,V56,W56,X56,Y56,Z56,AA56,AB56,AC56,AD56,AE56,AF56,AG56,AH56)</f>
        <v>SIMSIMSIM190116113744761,875FNEL044761,87539329,87543586,87543569,87543326,875733949300LUXN VXNXWXU XNTXNX000000AMIL46AMIL 400 QC NACIONAL1235861038,111235,86ATIVO</v>
      </c>
      <c r="AJ56">
        <f>IF(AI56=AI55,1,0)</f>
        <v>1</v>
      </c>
      <c r="AK56" s="47" t="s">
        <v>387</v>
      </c>
      <c r="AM56" s="7">
        <v>53</v>
      </c>
      <c r="AN56" s="7" t="str">
        <f t="shared" si="10"/>
        <v/>
      </c>
      <c r="AO56" s="7" t="str">
        <f t="shared" si="10"/>
        <v/>
      </c>
      <c r="AP56" s="7" t="str">
        <f t="shared" si="10"/>
        <v/>
      </c>
      <c r="AQ56" s="7" t="str">
        <f t="shared" si="10"/>
        <v/>
      </c>
      <c r="AR56" s="7" t="str">
        <f t="shared" si="10"/>
        <v/>
      </c>
      <c r="AS56" s="7" t="str">
        <f t="shared" si="10"/>
        <v/>
      </c>
      <c r="AT56" s="7" t="str">
        <f t="shared" si="10"/>
        <v/>
      </c>
      <c r="AU56" s="7" t="str">
        <f t="shared" si="10"/>
        <v/>
      </c>
      <c r="AV56" s="7" t="str">
        <f t="shared" si="10"/>
        <v/>
      </c>
      <c r="AW56" s="7" t="str">
        <f t="shared" si="10"/>
        <v/>
      </c>
      <c r="AX56" s="7" t="str">
        <f t="shared" si="11"/>
        <v/>
      </c>
      <c r="AY56" s="7" t="str">
        <f t="shared" si="11"/>
        <v/>
      </c>
      <c r="AZ56" s="7" t="str">
        <f t="shared" si="11"/>
        <v/>
      </c>
      <c r="BA56" s="7" t="str">
        <f t="shared" si="11"/>
        <v/>
      </c>
      <c r="BB56" s="7" t="str">
        <f t="shared" si="11"/>
        <v/>
      </c>
      <c r="BC56" s="7" t="str">
        <f t="shared" si="11"/>
        <v/>
      </c>
      <c r="BD56" s="7" t="str">
        <f t="shared" si="11"/>
        <v/>
      </c>
      <c r="BE56" s="7" t="str">
        <f t="shared" si="11"/>
        <v/>
      </c>
    </row>
    <row r="57" spans="1:57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>CONCATENATE(A57,B57,C57,D57,E57,F57,G57,H57,I57,J57,K57,L57,M57,N57,O57,P57,Q57,R57,S57,T57,U57,V57,W57,X57,Y57,Z57,AA57,AB57,AC57,AD57,AE57,AF57,AG57,AH57)</f>
        <v>SIMSIMSIM190116113744761,875FNEL044761,87539329,87543586,87543569,87543326,875733949300LUXN VXNXWXU XNTXNX000000AMIL46AMIL 400 QC NACIONAL1235861038,111235,86ATIVO</v>
      </c>
      <c r="AJ57">
        <f>IF(AI57=AI56,1,0)</f>
        <v>1</v>
      </c>
      <c r="AK57" s="47" t="s">
        <v>387</v>
      </c>
      <c r="AM57" s="8">
        <v>54</v>
      </c>
      <c r="AN57" s="8" t="str">
        <f t="shared" si="10"/>
        <v/>
      </c>
      <c r="AO57" s="8" t="str">
        <f t="shared" si="10"/>
        <v/>
      </c>
      <c r="AP57" s="8" t="str">
        <f t="shared" si="10"/>
        <v/>
      </c>
      <c r="AQ57" s="8" t="str">
        <f t="shared" si="10"/>
        <v/>
      </c>
      <c r="AR57" s="8" t="str">
        <f t="shared" si="10"/>
        <v/>
      </c>
      <c r="AS57" s="8" t="str">
        <f t="shared" si="10"/>
        <v/>
      </c>
      <c r="AT57" s="8" t="str">
        <f t="shared" si="10"/>
        <v/>
      </c>
      <c r="AU57" s="8" t="str">
        <f t="shared" si="10"/>
        <v/>
      </c>
      <c r="AV57" s="8" t="str">
        <f t="shared" si="10"/>
        <v/>
      </c>
      <c r="AW57" s="8" t="str">
        <f t="shared" si="10"/>
        <v/>
      </c>
      <c r="AX57" s="8" t="str">
        <f t="shared" si="11"/>
        <v/>
      </c>
      <c r="AY57" s="8" t="str">
        <f t="shared" si="11"/>
        <v/>
      </c>
      <c r="AZ57" s="8" t="str">
        <f t="shared" si="11"/>
        <v/>
      </c>
      <c r="BA57" s="8" t="str">
        <f t="shared" si="11"/>
        <v/>
      </c>
      <c r="BB57" s="8" t="str">
        <f t="shared" si="11"/>
        <v/>
      </c>
      <c r="BC57" s="8" t="str">
        <f t="shared" si="11"/>
        <v/>
      </c>
      <c r="BD57" s="8" t="str">
        <f t="shared" si="11"/>
        <v/>
      </c>
      <c r="BE57" s="8" t="str">
        <f t="shared" si="11"/>
        <v/>
      </c>
    </row>
    <row r="58" spans="1:57" x14ac:dyDescent="0.25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>CONCATENATE(A58,B58,C58,D58,E58,F58,G58,H58,I58,J58,K58,L58,M58,N58,O58,P58,Q58,R58,S58,T58,U58,V58,W58,X58,Y58,Z58,AA58,AB58,AC58,AD58,AE58,AF58,AG58,AH58)</f>
        <v>SIMSIMSIM570116105944761,875ANMEP044761,87526993,916666666744683,87544664,87543326,875733949390XDRXXNX LXMX BXLXGUXR000000AMIL46AMIL 500 QP NACIONAL COPART3233072715,793233,07ATIVO</v>
      </c>
      <c r="AJ58">
        <f>IF(AI58=AI57,1,0)</f>
        <v>0</v>
      </c>
      <c r="AK58" s="47" t="s">
        <v>392</v>
      </c>
      <c r="AM58" s="7">
        <v>55</v>
      </c>
      <c r="AN58" s="7" t="str">
        <f t="shared" si="10"/>
        <v/>
      </c>
      <c r="AO58" s="7" t="str">
        <f t="shared" si="10"/>
        <v/>
      </c>
      <c r="AP58" s="7" t="str">
        <f t="shared" si="10"/>
        <v/>
      </c>
      <c r="AQ58" s="7" t="str">
        <f t="shared" si="10"/>
        <v/>
      </c>
      <c r="AR58" s="7" t="str">
        <f t="shared" si="10"/>
        <v/>
      </c>
      <c r="AS58" s="7" t="str">
        <f t="shared" si="10"/>
        <v/>
      </c>
      <c r="AT58" s="7" t="str">
        <f t="shared" si="10"/>
        <v/>
      </c>
      <c r="AU58" s="7" t="str">
        <f t="shared" si="10"/>
        <v/>
      </c>
      <c r="AV58" s="7" t="str">
        <f t="shared" si="10"/>
        <v/>
      </c>
      <c r="AW58" s="7" t="str">
        <f t="shared" si="10"/>
        <v/>
      </c>
      <c r="AX58" s="7" t="str">
        <f t="shared" si="11"/>
        <v/>
      </c>
      <c r="AY58" s="7" t="str">
        <f t="shared" si="11"/>
        <v/>
      </c>
      <c r="AZ58" s="7" t="str">
        <f t="shared" si="11"/>
        <v/>
      </c>
      <c r="BA58" s="7" t="str">
        <f t="shared" si="11"/>
        <v/>
      </c>
      <c r="BB58" s="7" t="str">
        <f t="shared" si="11"/>
        <v/>
      </c>
      <c r="BC58" s="7" t="str">
        <f t="shared" si="11"/>
        <v/>
      </c>
      <c r="BD58" s="7" t="str">
        <f t="shared" si="11"/>
        <v/>
      </c>
      <c r="BE58" s="7" t="str">
        <f t="shared" si="11"/>
        <v/>
      </c>
    </row>
    <row r="59" spans="1:57" x14ac:dyDescent="0.25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>CONCATENATE(A59,B59,C59,D59,E59,F59,G59,H59,I59,J59,K59,L59,M59,N59,O59,P59,Q59,R59,S59,T59,U59,V59,W59,X59,Y59,Z59,AA59,AB59,AC59,AD59,AE59,AF59,AG59,AH59)</f>
        <v>SIMSIMSIM570116105944761,875ANMEP044761,87526993,916666666744683,87544664,87543326,875733949390XDRXXNX LXMX BXLXGUXR000000AMIL46AMIL 500 QP NACIONAL COPART3233072715,793233,07ATIVO</v>
      </c>
      <c r="AJ59">
        <f>IF(AI59=AI58,1,0)</f>
        <v>1</v>
      </c>
      <c r="AK59" s="47" t="s">
        <v>392</v>
      </c>
      <c r="AM59" s="8">
        <v>56</v>
      </c>
      <c r="AN59" s="8" t="str">
        <f t="shared" si="10"/>
        <v/>
      </c>
      <c r="AO59" s="8" t="str">
        <f t="shared" si="10"/>
        <v/>
      </c>
      <c r="AP59" s="8" t="str">
        <f t="shared" si="10"/>
        <v/>
      </c>
      <c r="AQ59" s="8" t="str">
        <f t="shared" si="10"/>
        <v/>
      </c>
      <c r="AR59" s="8" t="str">
        <f t="shared" si="10"/>
        <v/>
      </c>
      <c r="AS59" s="8" t="str">
        <f t="shared" si="10"/>
        <v/>
      </c>
      <c r="AT59" s="8" t="str">
        <f t="shared" si="10"/>
        <v/>
      </c>
      <c r="AU59" s="8" t="str">
        <f t="shared" si="10"/>
        <v/>
      </c>
      <c r="AV59" s="8" t="str">
        <f t="shared" si="10"/>
        <v/>
      </c>
      <c r="AW59" s="8" t="str">
        <f t="shared" si="10"/>
        <v/>
      </c>
      <c r="AX59" s="8" t="str">
        <f t="shared" si="11"/>
        <v/>
      </c>
      <c r="AY59" s="8" t="str">
        <f t="shared" si="11"/>
        <v/>
      </c>
      <c r="AZ59" s="8" t="str">
        <f t="shared" si="11"/>
        <v/>
      </c>
      <c r="BA59" s="8" t="str">
        <f t="shared" si="11"/>
        <v/>
      </c>
      <c r="BB59" s="8" t="str">
        <f t="shared" si="11"/>
        <v/>
      </c>
      <c r="BC59" s="8" t="str">
        <f t="shared" si="11"/>
        <v/>
      </c>
      <c r="BD59" s="8" t="str">
        <f t="shared" si="11"/>
        <v/>
      </c>
      <c r="BE59" s="8" t="str">
        <f t="shared" si="11"/>
        <v/>
      </c>
    </row>
    <row r="60" spans="1:57" x14ac:dyDescent="0.25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>CONCATENATE(A60,B60,C60,D60,E60,F60,G60,H60,I60,J60,K60,L60,M60,N60,O60,P60,Q60,R60,S60,T60,U60,V60,W60,X60,Y60,Z60,AA60,AB60,AC60,AD60,AE60,AF60,AG60,AH60)</f>
        <v>SIMSIMSIM570116105944761,875ANMEP044761,87526993,916666666744683,87544664,87543326,875733949390XDRXXNX LXMX BXLXGUXR000000AMIL46AMIL 500 QP NACIONAL COPART3233072715,793233,07ATIVO</v>
      </c>
      <c r="AJ60">
        <f>IF(AI60=AI59,1,0)</f>
        <v>1</v>
      </c>
      <c r="AK60" s="47" t="s">
        <v>392</v>
      </c>
      <c r="AM60" s="7">
        <v>57</v>
      </c>
      <c r="AN60" s="7" t="str">
        <f t="shared" si="10"/>
        <v/>
      </c>
      <c r="AO60" s="7" t="str">
        <f t="shared" si="10"/>
        <v/>
      </c>
      <c r="AP60" s="7" t="str">
        <f t="shared" si="10"/>
        <v/>
      </c>
      <c r="AQ60" s="7" t="str">
        <f t="shared" si="10"/>
        <v/>
      </c>
      <c r="AR60" s="7" t="str">
        <f t="shared" si="10"/>
        <v/>
      </c>
      <c r="AS60" s="7" t="str">
        <f t="shared" si="10"/>
        <v/>
      </c>
      <c r="AT60" s="7" t="str">
        <f t="shared" si="10"/>
        <v/>
      </c>
      <c r="AU60" s="7" t="str">
        <f t="shared" si="10"/>
        <v/>
      </c>
      <c r="AV60" s="7" t="str">
        <f t="shared" si="10"/>
        <v/>
      </c>
      <c r="AW60" s="7" t="str">
        <f t="shared" si="10"/>
        <v/>
      </c>
      <c r="AX60" s="7" t="str">
        <f t="shared" si="11"/>
        <v/>
      </c>
      <c r="AY60" s="7" t="str">
        <f t="shared" si="11"/>
        <v/>
      </c>
      <c r="AZ60" s="7" t="str">
        <f t="shared" si="11"/>
        <v/>
      </c>
      <c r="BA60" s="7" t="str">
        <f t="shared" si="11"/>
        <v/>
      </c>
      <c r="BB60" s="7" t="str">
        <f t="shared" si="11"/>
        <v/>
      </c>
      <c r="BC60" s="7" t="str">
        <f t="shared" si="11"/>
        <v/>
      </c>
      <c r="BD60" s="7" t="str">
        <f t="shared" si="11"/>
        <v/>
      </c>
      <c r="BE60" s="7" t="str">
        <f t="shared" si="11"/>
        <v/>
      </c>
    </row>
    <row r="61" spans="1:57" x14ac:dyDescent="0.25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>CONCATENATE(A61,B61,C61,D61,E61,F61,G61,H61,I61,J61,K61,L61,M61,N61,O61,P61,Q61,R61,S61,T61,U61,V61,W61,X61,Y61,Z61,AA61,AB61,AC61,AD61,AE61,AF61,AG61,AH61)</f>
        <v>SIMSIMNÃO0570116138144761,875ANMEP044718,87544761,87530085,87544718,87543326,875734120610MXRXNX PXLX LXBXNX000000AMIL46NEXT MUNICIPAL SÃO PAULO55295464,46552,95INATIVO</v>
      </c>
      <c r="AJ61">
        <f>IF(AI61=AI60,1,0)</f>
        <v>0</v>
      </c>
      <c r="AK61" s="47" t="s">
        <v>392</v>
      </c>
      <c r="AM61" s="8">
        <v>58</v>
      </c>
      <c r="AN61" s="8" t="str">
        <f t="shared" si="10"/>
        <v/>
      </c>
      <c r="AO61" s="8" t="str">
        <f t="shared" si="10"/>
        <v/>
      </c>
      <c r="AP61" s="8" t="str">
        <f t="shared" si="10"/>
        <v/>
      </c>
      <c r="AQ61" s="8" t="str">
        <f t="shared" si="10"/>
        <v/>
      </c>
      <c r="AR61" s="8" t="str">
        <f t="shared" si="10"/>
        <v/>
      </c>
      <c r="AS61" s="8" t="str">
        <f t="shared" si="10"/>
        <v/>
      </c>
      <c r="AT61" s="8" t="str">
        <f t="shared" si="10"/>
        <v/>
      </c>
      <c r="AU61" s="8" t="str">
        <f t="shared" si="10"/>
        <v/>
      </c>
      <c r="AV61" s="8" t="str">
        <f t="shared" si="10"/>
        <v/>
      </c>
      <c r="AW61" s="8" t="str">
        <f t="shared" si="10"/>
        <v/>
      </c>
      <c r="AX61" s="8" t="str">
        <f t="shared" si="11"/>
        <v/>
      </c>
      <c r="AY61" s="8" t="str">
        <f t="shared" si="11"/>
        <v/>
      </c>
      <c r="AZ61" s="8" t="str">
        <f t="shared" si="11"/>
        <v/>
      </c>
      <c r="BA61" s="8" t="str">
        <f t="shared" si="11"/>
        <v/>
      </c>
      <c r="BB61" s="8" t="str">
        <f t="shared" si="11"/>
        <v/>
      </c>
      <c r="BC61" s="8" t="str">
        <f t="shared" si="11"/>
        <v/>
      </c>
      <c r="BD61" s="8" t="str">
        <f t="shared" si="11"/>
        <v/>
      </c>
      <c r="BE61" s="8" t="str">
        <f t="shared" si="11"/>
        <v/>
      </c>
    </row>
    <row r="62" spans="1:57" x14ac:dyDescent="0.25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>CONCATENATE(A62,B62,C62,D62,E62,F62,G62,H62,I62,J62,K62,L62,M62,N62,O62,P62,Q62,R62,S62,T62,U62,V62,W62,X62,Y62,Z62,AA62,AB62,AC62,AD62,AE62,AF62,AG62,AH62)</f>
        <v>SIMSIMNÃO0570116138144761,875ANMEP044718,87544761,87530085,87544718,87543326,875734120610MXRXNX PXLX LXBXNX000000AMIL46NEXT MUNICIPAL SÃO PAULO55295464,46552,95INATIVO</v>
      </c>
      <c r="AJ62">
        <f>IF(AI62=AI61,1,0)</f>
        <v>1</v>
      </c>
      <c r="AK62" s="47" t="s">
        <v>392</v>
      </c>
      <c r="AM62" s="7">
        <v>59</v>
      </c>
      <c r="AN62" s="7" t="str">
        <f t="shared" si="10"/>
        <v/>
      </c>
      <c r="AO62" s="7" t="str">
        <f t="shared" si="10"/>
        <v/>
      </c>
      <c r="AP62" s="7" t="str">
        <f t="shared" si="10"/>
        <v/>
      </c>
      <c r="AQ62" s="7" t="str">
        <f t="shared" si="10"/>
        <v/>
      </c>
      <c r="AR62" s="7" t="str">
        <f t="shared" si="10"/>
        <v/>
      </c>
      <c r="AS62" s="7" t="str">
        <f t="shared" si="10"/>
        <v/>
      </c>
      <c r="AT62" s="7" t="str">
        <f t="shared" si="10"/>
        <v/>
      </c>
      <c r="AU62" s="7" t="str">
        <f t="shared" si="10"/>
        <v/>
      </c>
      <c r="AV62" s="7" t="str">
        <f t="shared" si="10"/>
        <v/>
      </c>
      <c r="AW62" s="7" t="str">
        <f t="shared" si="10"/>
        <v/>
      </c>
      <c r="AX62" s="7" t="str">
        <f t="shared" si="11"/>
        <v/>
      </c>
      <c r="AY62" s="7" t="str">
        <f t="shared" si="11"/>
        <v/>
      </c>
      <c r="AZ62" s="7" t="str">
        <f t="shared" si="11"/>
        <v/>
      </c>
      <c r="BA62" s="7" t="str">
        <f t="shared" si="11"/>
        <v/>
      </c>
      <c r="BB62" s="7" t="str">
        <f t="shared" si="11"/>
        <v/>
      </c>
      <c r="BC62" s="7" t="str">
        <f t="shared" si="11"/>
        <v/>
      </c>
      <c r="BD62" s="7" t="str">
        <f t="shared" si="11"/>
        <v/>
      </c>
      <c r="BE62" s="7" t="str">
        <f t="shared" si="11"/>
        <v/>
      </c>
    </row>
    <row r="63" spans="1:57" x14ac:dyDescent="0.25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>CONCATENATE(A63,B63,C63,D63,E63,F63,G63,H63,I63,J63,K63,L63,M63,N63,O63,P63,Q63,R63,S63,T63,U63,V63,W63,X63,Y63,Z63,AA63,AB63,AC63,AD63,AE63,AF63,AG63,AH63)</f>
        <v>SIMSIMNÃO0570116138144761,875ANMEP044718,87544761,87530085,87544718,87543326,875734120610MXRXNX PXLX LXBXNX000000AMIL46NEXT MUNICIPAL SÃO PAULO55295464,46552,95INATIVO</v>
      </c>
      <c r="AJ63">
        <f>IF(AI63=AI62,1,0)</f>
        <v>1</v>
      </c>
      <c r="AK63" s="47" t="s">
        <v>392</v>
      </c>
      <c r="AM63" s="8">
        <v>60</v>
      </c>
      <c r="AN63" s="8" t="str">
        <f t="shared" si="10"/>
        <v/>
      </c>
      <c r="AO63" s="8" t="str">
        <f t="shared" si="10"/>
        <v/>
      </c>
      <c r="AP63" s="8" t="str">
        <f t="shared" si="10"/>
        <v/>
      </c>
      <c r="AQ63" s="8" t="str">
        <f t="shared" si="10"/>
        <v/>
      </c>
      <c r="AR63" s="8" t="str">
        <f t="shared" si="10"/>
        <v/>
      </c>
      <c r="AS63" s="8" t="str">
        <f t="shared" si="10"/>
        <v/>
      </c>
      <c r="AT63" s="8" t="str">
        <f t="shared" si="10"/>
        <v/>
      </c>
      <c r="AU63" s="8" t="str">
        <f t="shared" si="10"/>
        <v/>
      </c>
      <c r="AV63" s="8" t="str">
        <f t="shared" si="10"/>
        <v/>
      </c>
      <c r="AW63" s="8" t="str">
        <f t="shared" si="10"/>
        <v/>
      </c>
      <c r="AX63" s="8" t="str">
        <f t="shared" si="11"/>
        <v/>
      </c>
      <c r="AY63" s="8" t="str">
        <f t="shared" si="11"/>
        <v/>
      </c>
      <c r="AZ63" s="8" t="str">
        <f t="shared" si="11"/>
        <v/>
      </c>
      <c r="BA63" s="8" t="str">
        <f t="shared" si="11"/>
        <v/>
      </c>
      <c r="BB63" s="8" t="str">
        <f t="shared" si="11"/>
        <v/>
      </c>
      <c r="BC63" s="8" t="str">
        <f t="shared" si="11"/>
        <v/>
      </c>
      <c r="BD63" s="8" t="str">
        <f t="shared" si="11"/>
        <v/>
      </c>
      <c r="BE63" s="8" t="str">
        <f t="shared" si="11"/>
        <v/>
      </c>
    </row>
    <row r="64" spans="1:57" x14ac:dyDescent="0.25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>CONCATENATE(A64,B64,C64,D64,E64,F64,G64,H64,I64,J64,K64,L64,M64,N64,O64,P64,Q64,R64,S64,T64,U64,V64,W64,X64,Y64,Z64,AA64,AB64,AC64,AD64,AE64,AF64,AG64,AH64)</f>
        <v>SIMSIMSIM2460116168944761,875ASCM SP - ASSOCIACAO DOS SERVIDORES DA CAMARA SP044761,87531664,87543331,87543326,875734222630DXXGX MXRXNXTTX000000AMIL46AMIL 500 QP NACIONAL2314621921,132314,62ATIVO</v>
      </c>
      <c r="AJ64">
        <f>IF(AI64=AI63,1,0)</f>
        <v>0</v>
      </c>
      <c r="AK64" s="47" t="s">
        <v>843</v>
      </c>
      <c r="AM64" s="7">
        <v>61</v>
      </c>
      <c r="AN64" s="7" t="str">
        <f t="shared" ref="AN64:AW73" si="12">IF(AN$3=$D64,$AM64,"")</f>
        <v/>
      </c>
      <c r="AO64" s="7" t="str">
        <f t="shared" si="12"/>
        <v/>
      </c>
      <c r="AP64" s="7" t="str">
        <f t="shared" si="12"/>
        <v/>
      </c>
      <c r="AQ64" s="7" t="str">
        <f t="shared" si="12"/>
        <v/>
      </c>
      <c r="AR64" s="7" t="str">
        <f t="shared" si="12"/>
        <v/>
      </c>
      <c r="AS64" s="7" t="str">
        <f t="shared" si="12"/>
        <v/>
      </c>
      <c r="AT64" s="7" t="str">
        <f t="shared" si="12"/>
        <v/>
      </c>
      <c r="AU64" s="7" t="str">
        <f t="shared" si="12"/>
        <v/>
      </c>
      <c r="AV64" s="7" t="str">
        <f t="shared" si="12"/>
        <v/>
      </c>
      <c r="AW64" s="7" t="str">
        <f t="shared" si="12"/>
        <v/>
      </c>
      <c r="AX64" s="7" t="str">
        <f t="shared" ref="AX64:BE73" si="13">IF(AX$3=$D64,$AM64,"")</f>
        <v/>
      </c>
      <c r="AY64" s="7" t="str">
        <f t="shared" si="13"/>
        <v/>
      </c>
      <c r="AZ64" s="7" t="str">
        <f t="shared" si="13"/>
        <v/>
      </c>
      <c r="BA64" s="7" t="str">
        <f t="shared" si="13"/>
        <v/>
      </c>
      <c r="BB64" s="7" t="str">
        <f t="shared" si="13"/>
        <v/>
      </c>
      <c r="BC64" s="7" t="str">
        <f t="shared" si="13"/>
        <v/>
      </c>
      <c r="BD64" s="7" t="str">
        <f t="shared" si="13"/>
        <v/>
      </c>
      <c r="BE64" s="7" t="str">
        <f t="shared" si="13"/>
        <v/>
      </c>
    </row>
    <row r="65" spans="1:57" x14ac:dyDescent="0.25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>CONCATENATE(A65,B65,C65,D65,E65,F65,G65,H65,I65,J65,K65,L65,M65,N65,O65,P65,Q65,R65,S65,T65,U65,V65,W65,X65,Y65,Z65,AA65,AB65,AC65,AD65,AE65,AF65,AG65,AH65)</f>
        <v>SIMSIMSIM2460116168944761,875ASCM SP - ASSOCIACAO DOS SERVIDORES DA CAMARA SP044761,87531664,87543331,87543326,875734222630DXXGX MXRXNXTTX000000AMIL46AMIL 500 QP NACIONAL2314621921,132314,62ATIVO</v>
      </c>
      <c r="AJ65">
        <f>IF(AI65=AI64,1,0)</f>
        <v>1</v>
      </c>
      <c r="AK65" s="47" t="s">
        <v>843</v>
      </c>
      <c r="AM65" s="8">
        <v>62</v>
      </c>
      <c r="AN65" s="8" t="str">
        <f t="shared" si="12"/>
        <v/>
      </c>
      <c r="AO65" s="8" t="str">
        <f t="shared" si="12"/>
        <v/>
      </c>
      <c r="AP65" s="8" t="str">
        <f t="shared" si="12"/>
        <v/>
      </c>
      <c r="AQ65" s="8" t="str">
        <f t="shared" si="12"/>
        <v/>
      </c>
      <c r="AR65" s="8" t="str">
        <f t="shared" si="12"/>
        <v/>
      </c>
      <c r="AS65" s="8" t="str">
        <f t="shared" si="12"/>
        <v/>
      </c>
      <c r="AT65" s="8" t="str">
        <f t="shared" si="12"/>
        <v/>
      </c>
      <c r="AU65" s="8" t="str">
        <f t="shared" si="12"/>
        <v/>
      </c>
      <c r="AV65" s="8" t="str">
        <f t="shared" si="12"/>
        <v/>
      </c>
      <c r="AW65" s="8" t="str">
        <f t="shared" si="12"/>
        <v/>
      </c>
      <c r="AX65" s="8" t="str">
        <f t="shared" si="13"/>
        <v/>
      </c>
      <c r="AY65" s="8" t="str">
        <f t="shared" si="13"/>
        <v/>
      </c>
      <c r="AZ65" s="8" t="str">
        <f t="shared" si="13"/>
        <v/>
      </c>
      <c r="BA65" s="8" t="str">
        <f t="shared" si="13"/>
        <v/>
      </c>
      <c r="BB65" s="8" t="str">
        <f t="shared" si="13"/>
        <v/>
      </c>
      <c r="BC65" s="8" t="str">
        <f t="shared" si="13"/>
        <v/>
      </c>
      <c r="BD65" s="8" t="str">
        <f t="shared" si="13"/>
        <v/>
      </c>
      <c r="BE65" s="8" t="str">
        <f t="shared" si="13"/>
        <v/>
      </c>
    </row>
    <row r="66" spans="1:57" x14ac:dyDescent="0.25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>CONCATENATE(A66,B66,C66,D66,E66,F66,G66,H66,I66,J66,K66,L66,M66,N66,O66,P66,Q66,R66,S66,T66,U66,V66,W66,X66,Y66,Z66,AA66,AB66,AC66,AD66,AE66,AF66,AG66,AH66)</f>
        <v>SIMSIMSIM2460116168944761,875ASCM SP - ASSOCIACAO DOS SERVIDORES DA CAMARA SP044761,87531664,87543331,87543326,875734222630DXXGX MXRXNXTTX000000AMIL46AMIL 500 QP NACIONAL2314621921,132314,62ATIVO</v>
      </c>
      <c r="AJ66">
        <f>IF(AI66=AI65,1,0)</f>
        <v>1</v>
      </c>
      <c r="AK66" s="47" t="s">
        <v>843</v>
      </c>
      <c r="AM66" s="7">
        <v>63</v>
      </c>
      <c r="AN66" s="7" t="str">
        <f t="shared" si="12"/>
        <v/>
      </c>
      <c r="AO66" s="7" t="str">
        <f t="shared" si="12"/>
        <v/>
      </c>
      <c r="AP66" s="7" t="str">
        <f t="shared" si="12"/>
        <v/>
      </c>
      <c r="AQ66" s="7" t="str">
        <f t="shared" si="12"/>
        <v/>
      </c>
      <c r="AR66" s="7" t="str">
        <f t="shared" si="12"/>
        <v/>
      </c>
      <c r="AS66" s="7" t="str">
        <f t="shared" si="12"/>
        <v/>
      </c>
      <c r="AT66" s="7" t="str">
        <f t="shared" si="12"/>
        <v/>
      </c>
      <c r="AU66" s="7" t="str">
        <f t="shared" si="12"/>
        <v/>
      </c>
      <c r="AV66" s="7" t="str">
        <f t="shared" si="12"/>
        <v/>
      </c>
      <c r="AW66" s="7" t="str">
        <f t="shared" si="12"/>
        <v/>
      </c>
      <c r="AX66" s="7" t="str">
        <f t="shared" si="13"/>
        <v/>
      </c>
      <c r="AY66" s="7" t="str">
        <f t="shared" si="13"/>
        <v/>
      </c>
      <c r="AZ66" s="7" t="str">
        <f t="shared" si="13"/>
        <v/>
      </c>
      <c r="BA66" s="7" t="str">
        <f t="shared" si="13"/>
        <v/>
      </c>
      <c r="BB66" s="7" t="str">
        <f t="shared" si="13"/>
        <v/>
      </c>
      <c r="BC66" s="7" t="str">
        <f t="shared" si="13"/>
        <v/>
      </c>
      <c r="BD66" s="7" t="str">
        <f t="shared" si="13"/>
        <v/>
      </c>
      <c r="BE66" s="7" t="str">
        <f t="shared" si="13"/>
        <v/>
      </c>
    </row>
    <row r="67" spans="1:57" x14ac:dyDescent="0.25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>CONCATENATE(A67,B67,C67,D67,E67,F67,G67,H67,I67,J67,K67,L67,M67,N67,O67,P67,Q67,R67,S67,T67,U67,V67,W67,X67,Y67,Z67,AA67,AB67,AC67,AD67,AE67,AF67,AG67,AH67)</f>
        <v>NÃONÃONÃO570116323644761,875ANMEP044761,87528144,916666666744635,87544605,87543326,875734732600BXRTX WXLMXN BXNXVXDX000000AMILAMIL 400 QP NACIONAL1197922928,851197,92ATIVO</v>
      </c>
      <c r="AJ67">
        <f>IF(AI67=AI66,1,0)</f>
        <v>0</v>
      </c>
      <c r="AK67" s="47" t="s">
        <v>392</v>
      </c>
      <c r="AM67" s="8">
        <v>64</v>
      </c>
      <c r="AN67" s="8" t="str">
        <f t="shared" si="12"/>
        <v/>
      </c>
      <c r="AO67" s="8" t="str">
        <f t="shared" si="12"/>
        <v/>
      </c>
      <c r="AP67" s="8" t="str">
        <f t="shared" si="12"/>
        <v/>
      </c>
      <c r="AQ67" s="8" t="str">
        <f t="shared" si="12"/>
        <v/>
      </c>
      <c r="AR67" s="8" t="str">
        <f t="shared" si="12"/>
        <v/>
      </c>
      <c r="AS67" s="8" t="str">
        <f t="shared" si="12"/>
        <v/>
      </c>
      <c r="AT67" s="8" t="str">
        <f t="shared" si="12"/>
        <v/>
      </c>
      <c r="AU67" s="8" t="str">
        <f t="shared" si="12"/>
        <v/>
      </c>
      <c r="AV67" s="8" t="str">
        <f t="shared" si="12"/>
        <v/>
      </c>
      <c r="AW67" s="8" t="str">
        <f t="shared" si="12"/>
        <v/>
      </c>
      <c r="AX67" s="8" t="str">
        <f t="shared" si="13"/>
        <v/>
      </c>
      <c r="AY67" s="8" t="str">
        <f t="shared" si="13"/>
        <v/>
      </c>
      <c r="AZ67" s="8" t="str">
        <f t="shared" si="13"/>
        <v/>
      </c>
      <c r="BA67" s="8" t="str">
        <f t="shared" si="13"/>
        <v/>
      </c>
      <c r="BB67" s="8" t="str">
        <f t="shared" si="13"/>
        <v/>
      </c>
      <c r="BC67" s="8" t="str">
        <f t="shared" si="13"/>
        <v/>
      </c>
      <c r="BD67" s="8" t="str">
        <f t="shared" si="13"/>
        <v/>
      </c>
      <c r="BE67" s="8" t="str">
        <f t="shared" si="13"/>
        <v/>
      </c>
    </row>
    <row r="68" spans="1:57" x14ac:dyDescent="0.25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>CONCATENATE(A68,B68,C68,D68,E68,F68,G68,H68,I68,J68,K68,L68,M68,N68,O68,P68,Q68,R68,S68,T68,U68,V68,W68,X68,Y68,Z68,AA68,AB68,AC68,AD68,AE68,AF68,AG68,AH68)</f>
        <v>NÃONÃONÃO570116323644761,875ANMEP044761,87528144,916666666744635,87544605,87543326,875734732600BXRTX WXLMXN BXNXVXDX000000AMILAMIL 400 QP NACIONAL1197922928,851197,92ATIVO</v>
      </c>
      <c r="AJ68">
        <f>IF(AI68=AI67,1,0)</f>
        <v>1</v>
      </c>
      <c r="AK68" s="47" t="s">
        <v>392</v>
      </c>
      <c r="AM68" s="7">
        <v>65</v>
      </c>
      <c r="AN68" s="7" t="str">
        <f t="shared" si="12"/>
        <v/>
      </c>
      <c r="AO68" s="7" t="str">
        <f t="shared" si="12"/>
        <v/>
      </c>
      <c r="AP68" s="7" t="str">
        <f t="shared" si="12"/>
        <v/>
      </c>
      <c r="AQ68" s="7" t="str">
        <f t="shared" si="12"/>
        <v/>
      </c>
      <c r="AR68" s="7" t="str">
        <f t="shared" si="12"/>
        <v/>
      </c>
      <c r="AS68" s="7" t="str">
        <f t="shared" si="12"/>
        <v/>
      </c>
      <c r="AT68" s="7" t="str">
        <f t="shared" si="12"/>
        <v/>
      </c>
      <c r="AU68" s="7" t="str">
        <f t="shared" si="12"/>
        <v/>
      </c>
      <c r="AV68" s="7" t="str">
        <f t="shared" si="12"/>
        <v/>
      </c>
      <c r="AW68" s="7" t="str">
        <f t="shared" si="12"/>
        <v/>
      </c>
      <c r="AX68" s="7" t="str">
        <f t="shared" si="13"/>
        <v/>
      </c>
      <c r="AY68" s="7" t="str">
        <f t="shared" si="13"/>
        <v/>
      </c>
      <c r="AZ68" s="7" t="str">
        <f t="shared" si="13"/>
        <v/>
      </c>
      <c r="BA68" s="7" t="str">
        <f t="shared" si="13"/>
        <v/>
      </c>
      <c r="BB68" s="7" t="str">
        <f t="shared" si="13"/>
        <v/>
      </c>
      <c r="BC68" s="7" t="str">
        <f t="shared" si="13"/>
        <v/>
      </c>
      <c r="BD68" s="7" t="str">
        <f t="shared" si="13"/>
        <v/>
      </c>
      <c r="BE68" s="7" t="str">
        <f t="shared" si="13"/>
        <v/>
      </c>
    </row>
    <row r="69" spans="1:57" x14ac:dyDescent="0.25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>CONCATENATE(A69,B69,C69,D69,E69,F69,G69,H69,I69,J69,K69,L69,M69,N69,O69,P69,Q69,R69,S69,T69,U69,V69,W69,X69,Y69,Z69,AA69,AB69,AC69,AD69,AE69,AF69,AG69,AH69)</f>
        <v>NÃONÃONÃO570116323644761,875ANMEP044761,87528144,916666666744635,87544605,87543326,875734732600BXRTX WXLMXN BXNXVXDX000000AMILAMIL 400 QP NACIONAL1197922928,851197,92ATIVO</v>
      </c>
      <c r="AJ69">
        <f>IF(AI69=AI68,1,0)</f>
        <v>1</v>
      </c>
      <c r="AK69" s="47" t="s">
        <v>392</v>
      </c>
      <c r="AM69" s="8">
        <v>66</v>
      </c>
      <c r="AN69" s="8" t="str">
        <f t="shared" si="12"/>
        <v/>
      </c>
      <c r="AO69" s="8" t="str">
        <f t="shared" si="12"/>
        <v/>
      </c>
      <c r="AP69" s="8" t="str">
        <f t="shared" si="12"/>
        <v/>
      </c>
      <c r="AQ69" s="8" t="str">
        <f t="shared" si="12"/>
        <v/>
      </c>
      <c r="AR69" s="8" t="str">
        <f t="shared" si="12"/>
        <v/>
      </c>
      <c r="AS69" s="8" t="str">
        <f t="shared" si="12"/>
        <v/>
      </c>
      <c r="AT69" s="8" t="str">
        <f t="shared" si="12"/>
        <v/>
      </c>
      <c r="AU69" s="8" t="str">
        <f t="shared" si="12"/>
        <v/>
      </c>
      <c r="AV69" s="8" t="str">
        <f t="shared" si="12"/>
        <v/>
      </c>
      <c r="AW69" s="8" t="str">
        <f t="shared" si="12"/>
        <v/>
      </c>
      <c r="AX69" s="8" t="str">
        <f t="shared" si="13"/>
        <v/>
      </c>
      <c r="AY69" s="8" t="str">
        <f t="shared" si="13"/>
        <v/>
      </c>
      <c r="AZ69" s="8" t="str">
        <f t="shared" si="13"/>
        <v/>
      </c>
      <c r="BA69" s="8" t="str">
        <f t="shared" si="13"/>
        <v/>
      </c>
      <c r="BB69" s="8" t="str">
        <f t="shared" si="13"/>
        <v/>
      </c>
      <c r="BC69" s="8" t="str">
        <f t="shared" si="13"/>
        <v/>
      </c>
      <c r="BD69" s="8" t="str">
        <f t="shared" si="13"/>
        <v/>
      </c>
      <c r="BE69" s="8" t="str">
        <f t="shared" si="13"/>
        <v/>
      </c>
    </row>
    <row r="70" spans="1:57" x14ac:dyDescent="0.25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>CONCATENATE(A70,B70,C70,D70,E70,F70,G70,H70,I70,J70,K70,L70,M70,N70,O70,P70,Q70,R70,S70,T70,U70,V70,W70,X70,Y70,Z70,AA70,AB70,AC70,AD70,AE70,AF70,AG70,AH70)</f>
        <v>NÃONÃONÃO570116323644761,875ANMEP144761,87542902,87544635,87543326,875734732610BXXTRXZ WXLMXN BXNXVXDX000000AMILAMIL 400 QP NACIONAL512981180,28512,98ATIVO</v>
      </c>
      <c r="AJ70">
        <f>IF(AI70=AI69,1,0)</f>
        <v>0</v>
      </c>
      <c r="AK70" s="47" t="s">
        <v>392</v>
      </c>
      <c r="AM70" s="7">
        <v>67</v>
      </c>
      <c r="AN70" s="7" t="str">
        <f t="shared" si="12"/>
        <v/>
      </c>
      <c r="AO70" s="7" t="str">
        <f t="shared" si="12"/>
        <v/>
      </c>
      <c r="AP70" s="7" t="str">
        <f t="shared" si="12"/>
        <v/>
      </c>
      <c r="AQ70" s="7" t="str">
        <f t="shared" si="12"/>
        <v/>
      </c>
      <c r="AR70" s="7" t="str">
        <f t="shared" si="12"/>
        <v/>
      </c>
      <c r="AS70" s="7" t="str">
        <f t="shared" si="12"/>
        <v/>
      </c>
      <c r="AT70" s="7" t="str">
        <f t="shared" si="12"/>
        <v/>
      </c>
      <c r="AU70" s="7" t="str">
        <f t="shared" si="12"/>
        <v/>
      </c>
      <c r="AV70" s="7" t="str">
        <f t="shared" si="12"/>
        <v/>
      </c>
      <c r="AW70" s="7" t="str">
        <f t="shared" si="12"/>
        <v/>
      </c>
      <c r="AX70" s="7" t="str">
        <f t="shared" si="13"/>
        <v/>
      </c>
      <c r="AY70" s="7" t="str">
        <f t="shared" si="13"/>
        <v/>
      </c>
      <c r="AZ70" s="7" t="str">
        <f t="shared" si="13"/>
        <v/>
      </c>
      <c r="BA70" s="7" t="str">
        <f t="shared" si="13"/>
        <v/>
      </c>
      <c r="BB70" s="7" t="str">
        <f t="shared" si="13"/>
        <v/>
      </c>
      <c r="BC70" s="7" t="str">
        <f t="shared" si="13"/>
        <v/>
      </c>
      <c r="BD70" s="7" t="str">
        <f t="shared" si="13"/>
        <v/>
      </c>
      <c r="BE70" s="7" t="str">
        <f t="shared" si="13"/>
        <v/>
      </c>
    </row>
    <row r="71" spans="1:57" x14ac:dyDescent="0.25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>CONCATENATE(A71,B71,C71,D71,E71,F71,G71,H71,I71,J71,K71,L71,M71,N71,O71,P71,Q71,R71,S71,T71,U71,V71,W71,X71,Y71,Z71,AA71,AB71,AC71,AD71,AE71,AF71,AG71,AH71)</f>
        <v>NÃONÃONÃO570116323644761,875ANMEP144761,87542902,87544635,87543326,875734732610BXXTRXZ WXLMXN BXNXVXDX000000AMILAMIL 400 QP NACIONAL512981180,28512,98ATIVO</v>
      </c>
      <c r="AJ71">
        <f>IF(AI71=AI70,1,0)</f>
        <v>1</v>
      </c>
      <c r="AK71" s="47" t="s">
        <v>392</v>
      </c>
      <c r="AM71" s="8">
        <v>68</v>
      </c>
      <c r="AN71" s="8" t="str">
        <f t="shared" si="12"/>
        <v/>
      </c>
      <c r="AO71" s="8" t="str">
        <f t="shared" si="12"/>
        <v/>
      </c>
      <c r="AP71" s="8" t="str">
        <f t="shared" si="12"/>
        <v/>
      </c>
      <c r="AQ71" s="8" t="str">
        <f t="shared" si="12"/>
        <v/>
      </c>
      <c r="AR71" s="8" t="str">
        <f t="shared" si="12"/>
        <v/>
      </c>
      <c r="AS71" s="8" t="str">
        <f t="shared" si="12"/>
        <v/>
      </c>
      <c r="AT71" s="8" t="str">
        <f t="shared" si="12"/>
        <v/>
      </c>
      <c r="AU71" s="8" t="str">
        <f t="shared" si="12"/>
        <v/>
      </c>
      <c r="AV71" s="8" t="str">
        <f t="shared" si="12"/>
        <v/>
      </c>
      <c r="AW71" s="8" t="str">
        <f t="shared" si="12"/>
        <v/>
      </c>
      <c r="AX71" s="8" t="str">
        <f t="shared" si="13"/>
        <v/>
      </c>
      <c r="AY71" s="8" t="str">
        <f t="shared" si="13"/>
        <v/>
      </c>
      <c r="AZ71" s="8" t="str">
        <f t="shared" si="13"/>
        <v/>
      </c>
      <c r="BA71" s="8" t="str">
        <f t="shared" si="13"/>
        <v/>
      </c>
      <c r="BB71" s="8" t="str">
        <f t="shared" si="13"/>
        <v/>
      </c>
      <c r="BC71" s="8" t="str">
        <f t="shared" si="13"/>
        <v/>
      </c>
      <c r="BD71" s="8" t="str">
        <f t="shared" si="13"/>
        <v/>
      </c>
      <c r="BE71" s="8" t="str">
        <f t="shared" si="13"/>
        <v/>
      </c>
    </row>
    <row r="72" spans="1:57" x14ac:dyDescent="0.25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>CONCATENATE(A72,B72,C72,D72,E72,F72,G72,H72,I72,J72,K72,L72,M72,N72,O72,P72,Q72,R72,S72,T72,U72,V72,W72,X72,Y72,Z72,AA72,AB72,AC72,AD72,AE72,AF72,AG72,AH72)</f>
        <v>NÃONÃONÃO570116323644761,875ANMEP144761,87542902,87544635,87543326,875734732610BXXTRXZ WXLMXN BXNXVXDX000000AMILAMIL 400 QP NACIONAL512981180,28512,98ATIVO</v>
      </c>
      <c r="AJ72">
        <f>IF(AI72=AI71,1,0)</f>
        <v>1</v>
      </c>
      <c r="AK72" s="47" t="s">
        <v>392</v>
      </c>
      <c r="AM72" s="7">
        <v>69</v>
      </c>
      <c r="AN72" s="7" t="str">
        <f t="shared" si="12"/>
        <v/>
      </c>
      <c r="AO72" s="7" t="str">
        <f t="shared" si="12"/>
        <v/>
      </c>
      <c r="AP72" s="7" t="str">
        <f t="shared" si="12"/>
        <v/>
      </c>
      <c r="AQ72" s="7" t="str">
        <f t="shared" si="12"/>
        <v/>
      </c>
      <c r="AR72" s="7" t="str">
        <f t="shared" si="12"/>
        <v/>
      </c>
      <c r="AS72" s="7" t="str">
        <f t="shared" si="12"/>
        <v/>
      </c>
      <c r="AT72" s="7" t="str">
        <f t="shared" si="12"/>
        <v/>
      </c>
      <c r="AU72" s="7" t="str">
        <f t="shared" si="12"/>
        <v/>
      </c>
      <c r="AV72" s="7" t="str">
        <f t="shared" si="12"/>
        <v/>
      </c>
      <c r="AW72" s="7" t="str">
        <f t="shared" si="12"/>
        <v/>
      </c>
      <c r="AX72" s="7" t="str">
        <f t="shared" si="13"/>
        <v/>
      </c>
      <c r="AY72" s="7" t="str">
        <f t="shared" si="13"/>
        <v/>
      </c>
      <c r="AZ72" s="7" t="str">
        <f t="shared" si="13"/>
        <v/>
      </c>
      <c r="BA72" s="7" t="str">
        <f t="shared" si="13"/>
        <v/>
      </c>
      <c r="BB72" s="7" t="str">
        <f t="shared" si="13"/>
        <v/>
      </c>
      <c r="BC72" s="7" t="str">
        <f t="shared" si="13"/>
        <v/>
      </c>
      <c r="BD72" s="7" t="str">
        <f t="shared" si="13"/>
        <v/>
      </c>
      <c r="BE72" s="7" t="str">
        <f t="shared" si="13"/>
        <v/>
      </c>
    </row>
    <row r="73" spans="1:57" x14ac:dyDescent="0.25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>CONCATENATE(A73,B73,C73,D73,E73,F73,G73,H73,I73,J73,K73,L73,M73,N73,O73,P73,Q73,R73,S73,T73,U73,V73,W73,X73,Y73,Z73,AA73,AB73,AC73,AD73,AE73,AF73,AG73,AH73)</f>
        <v>SIMSIMSIM190116413844761,875FNEL044755,87544761,87536366,87544755,87543357,875735996560HUGX DX XLXNWXR RXBXXRX000000AMIL45NEXT PLUS RM RJ60547508,58605,47INATIVO</v>
      </c>
      <c r="AJ73">
        <f>IF(AI73=AI72,1,0)</f>
        <v>0</v>
      </c>
      <c r="AK73" s="47" t="s">
        <v>387</v>
      </c>
      <c r="AM73" s="8">
        <v>70</v>
      </c>
      <c r="AN73" s="8" t="str">
        <f t="shared" si="12"/>
        <v/>
      </c>
      <c r="AO73" s="8" t="str">
        <f t="shared" si="12"/>
        <v/>
      </c>
      <c r="AP73" s="8" t="str">
        <f t="shared" si="12"/>
        <v/>
      </c>
      <c r="AQ73" s="8" t="str">
        <f t="shared" si="12"/>
        <v/>
      </c>
      <c r="AR73" s="8" t="str">
        <f t="shared" si="12"/>
        <v/>
      </c>
      <c r="AS73" s="8" t="str">
        <f t="shared" si="12"/>
        <v/>
      </c>
      <c r="AT73" s="8" t="str">
        <f t="shared" si="12"/>
        <v/>
      </c>
      <c r="AU73" s="8" t="str">
        <f t="shared" si="12"/>
        <v/>
      </c>
      <c r="AV73" s="8" t="str">
        <f t="shared" si="12"/>
        <v/>
      </c>
      <c r="AW73" s="8" t="str">
        <f t="shared" si="12"/>
        <v/>
      </c>
      <c r="AX73" s="8" t="str">
        <f t="shared" si="13"/>
        <v/>
      </c>
      <c r="AY73" s="8" t="str">
        <f t="shared" si="13"/>
        <v/>
      </c>
      <c r="AZ73" s="8" t="str">
        <f t="shared" si="13"/>
        <v/>
      </c>
      <c r="BA73" s="8" t="str">
        <f t="shared" si="13"/>
        <v/>
      </c>
      <c r="BB73" s="8" t="str">
        <f t="shared" si="13"/>
        <v/>
      </c>
      <c r="BC73" s="8" t="str">
        <f t="shared" si="13"/>
        <v/>
      </c>
      <c r="BD73" s="8" t="str">
        <f t="shared" si="13"/>
        <v/>
      </c>
      <c r="BE73" s="8" t="str">
        <f t="shared" si="13"/>
        <v/>
      </c>
    </row>
    <row r="74" spans="1:57" x14ac:dyDescent="0.25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>CONCATENATE(A74,B74,C74,D74,E74,F74,G74,H74,I74,J74,K74,L74,M74,N74,O74,P74,Q74,R74,S74,T74,U74,V74,W74,X74,Y74,Z74,AA74,AB74,AC74,AD74,AE74,AF74,AG74,AH74)</f>
        <v>SIMSIMSIM190116413844761,875FNEL044755,87544761,87536366,87544755,87543357,875735996560HUGX DX XLXNWXR RXBXXRX000000AMIL45NEXT PLUS RM RJ60547508,58605,47INATIVO</v>
      </c>
      <c r="AJ74">
        <f>IF(AI74=AI73,1,0)</f>
        <v>1</v>
      </c>
      <c r="AK74" s="47" t="s">
        <v>387</v>
      </c>
      <c r="AM74" s="7">
        <v>71</v>
      </c>
      <c r="AN74" s="7" t="str">
        <f t="shared" ref="AN74:AW83" si="14">IF(AN$3=$D74,$AM74,"")</f>
        <v/>
      </c>
      <c r="AO74" s="7" t="str">
        <f t="shared" si="14"/>
        <v/>
      </c>
      <c r="AP74" s="7" t="str">
        <f t="shared" si="14"/>
        <v/>
      </c>
      <c r="AQ74" s="7" t="str">
        <f t="shared" si="14"/>
        <v/>
      </c>
      <c r="AR74" s="7" t="str">
        <f t="shared" si="14"/>
        <v/>
      </c>
      <c r="AS74" s="7" t="str">
        <f t="shared" si="14"/>
        <v/>
      </c>
      <c r="AT74" s="7" t="str">
        <f t="shared" si="14"/>
        <v/>
      </c>
      <c r="AU74" s="7" t="str">
        <f t="shared" si="14"/>
        <v/>
      </c>
      <c r="AV74" s="7" t="str">
        <f t="shared" si="14"/>
        <v/>
      </c>
      <c r="AW74" s="7" t="str">
        <f t="shared" si="14"/>
        <v/>
      </c>
      <c r="AX74" s="7" t="str">
        <f t="shared" ref="AX74:BE83" si="15">IF(AX$3=$D74,$AM74,"")</f>
        <v/>
      </c>
      <c r="AY74" s="7" t="str">
        <f t="shared" si="15"/>
        <v/>
      </c>
      <c r="AZ74" s="7" t="str">
        <f t="shared" si="15"/>
        <v/>
      </c>
      <c r="BA74" s="7" t="str">
        <f t="shared" si="15"/>
        <v/>
      </c>
      <c r="BB74" s="7" t="str">
        <f t="shared" si="15"/>
        <v/>
      </c>
      <c r="BC74" s="7" t="str">
        <f t="shared" si="15"/>
        <v/>
      </c>
      <c r="BD74" s="7" t="str">
        <f t="shared" si="15"/>
        <v/>
      </c>
      <c r="BE74" s="7" t="str">
        <f t="shared" si="15"/>
        <v/>
      </c>
    </row>
    <row r="75" spans="1:57" x14ac:dyDescent="0.25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>CONCATENATE(A75,B75,C75,D75,E75,F75,G75,H75,I75,J75,K75,L75,M75,N75,O75,P75,Q75,R75,S75,T75,U75,V75,W75,X75,Y75,Z75,AA75,AB75,AC75,AD75,AE75,AF75,AG75,AH75)</f>
        <v>SIMSIMSIM190116413844761,875FNEL044755,87544761,87536366,87544755,87543357,875735996560HUGX DX XLXNWXR RXBXXRX000000AMIL45NEXT PLUS RM RJ60547508,58605,47INATIVO</v>
      </c>
      <c r="AJ75">
        <f>IF(AI75=AI74,1,0)</f>
        <v>1</v>
      </c>
      <c r="AK75" s="47" t="s">
        <v>387</v>
      </c>
      <c r="AM75" s="8">
        <v>72</v>
      </c>
      <c r="AN75" s="8" t="str">
        <f t="shared" si="14"/>
        <v/>
      </c>
      <c r="AO75" s="8" t="str">
        <f t="shared" si="14"/>
        <v/>
      </c>
      <c r="AP75" s="8" t="str">
        <f t="shared" si="14"/>
        <v/>
      </c>
      <c r="AQ75" s="8" t="str">
        <f t="shared" si="14"/>
        <v/>
      </c>
      <c r="AR75" s="8" t="str">
        <f t="shared" si="14"/>
        <v/>
      </c>
      <c r="AS75" s="8" t="str">
        <f t="shared" si="14"/>
        <v/>
      </c>
      <c r="AT75" s="8" t="str">
        <f t="shared" si="14"/>
        <v/>
      </c>
      <c r="AU75" s="8" t="str">
        <f t="shared" si="14"/>
        <v/>
      </c>
      <c r="AV75" s="8" t="str">
        <f t="shared" si="14"/>
        <v/>
      </c>
      <c r="AW75" s="8" t="str">
        <f t="shared" si="14"/>
        <v/>
      </c>
      <c r="AX75" s="8" t="str">
        <f t="shared" si="15"/>
        <v/>
      </c>
      <c r="AY75" s="8" t="str">
        <f t="shared" si="15"/>
        <v/>
      </c>
      <c r="AZ75" s="8" t="str">
        <f t="shared" si="15"/>
        <v/>
      </c>
      <c r="BA75" s="8" t="str">
        <f t="shared" si="15"/>
        <v/>
      </c>
      <c r="BB75" s="8" t="str">
        <f t="shared" si="15"/>
        <v/>
      </c>
      <c r="BC75" s="8" t="str">
        <f t="shared" si="15"/>
        <v/>
      </c>
      <c r="BD75" s="8" t="str">
        <f t="shared" si="15"/>
        <v/>
      </c>
      <c r="BE75" s="8" t="str">
        <f t="shared" si="15"/>
        <v/>
      </c>
    </row>
    <row r="76" spans="1:57" x14ac:dyDescent="0.25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>CONCATENATE(A76,B76,C76,D76,E76,F76,G76,H76,I76,J76,K76,L76,M76,N76,O76,P76,Q76,R76,S76,T76,U76,V76,W76,X76,Y76,Z76,AA76,AB76,AC76,AD76,AE76,AF76,AG76,AH76)</f>
        <v>NÃONÃONÃO190116409944761,875FNEL044655,87544761,87536978,87544655,87544605,87543357,875735997070YURX DXVXLLX DXLMXGRX000000AMILNEXT MUNICIPAL SÃO PAULO42168354,2421,68INATIVO</v>
      </c>
      <c r="AJ76">
        <f>IF(AI76=AI75,1,0)</f>
        <v>0</v>
      </c>
      <c r="AK76" s="47" t="s">
        <v>387</v>
      </c>
      <c r="AM76" s="7">
        <v>73</v>
      </c>
      <c r="AN76" s="7" t="str">
        <f t="shared" si="14"/>
        <v/>
      </c>
      <c r="AO76" s="7" t="str">
        <f t="shared" si="14"/>
        <v/>
      </c>
      <c r="AP76" s="7" t="str">
        <f t="shared" si="14"/>
        <v/>
      </c>
      <c r="AQ76" s="7" t="str">
        <f t="shared" si="14"/>
        <v/>
      </c>
      <c r="AR76" s="7" t="str">
        <f t="shared" si="14"/>
        <v/>
      </c>
      <c r="AS76" s="7" t="str">
        <f t="shared" si="14"/>
        <v/>
      </c>
      <c r="AT76" s="7" t="str">
        <f t="shared" si="14"/>
        <v/>
      </c>
      <c r="AU76" s="7" t="str">
        <f t="shared" si="14"/>
        <v/>
      </c>
      <c r="AV76" s="7" t="str">
        <f t="shared" si="14"/>
        <v/>
      </c>
      <c r="AW76" s="7" t="str">
        <f t="shared" si="14"/>
        <v/>
      </c>
      <c r="AX76" s="7" t="str">
        <f t="shared" si="15"/>
        <v/>
      </c>
      <c r="AY76" s="7" t="str">
        <f t="shared" si="15"/>
        <v/>
      </c>
      <c r="AZ76" s="7" t="str">
        <f t="shared" si="15"/>
        <v/>
      </c>
      <c r="BA76" s="7" t="str">
        <f t="shared" si="15"/>
        <v/>
      </c>
      <c r="BB76" s="7" t="str">
        <f t="shared" si="15"/>
        <v/>
      </c>
      <c r="BC76" s="7" t="str">
        <f t="shared" si="15"/>
        <v/>
      </c>
      <c r="BD76" s="7" t="str">
        <f t="shared" si="15"/>
        <v/>
      </c>
      <c r="BE76" s="7" t="str">
        <f t="shared" si="15"/>
        <v/>
      </c>
    </row>
    <row r="77" spans="1:57" x14ac:dyDescent="0.25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>CONCATENATE(A77,B77,C77,D77,E77,F77,G77,H77,I77,J77,K77,L77,M77,N77,O77,P77,Q77,R77,S77,T77,U77,V77,W77,X77,Y77,Z77,AA77,AB77,AC77,AD77,AE77,AF77,AG77,AH77)</f>
        <v>NÃONÃONÃO190116409944761,875FNEL044655,87544761,87536978,87544655,87544605,87543357,875735997070YURX DXVXLLX DXLMXGRX000000AMILNEXT MUNICIPAL SÃO PAULO42168354,2421,68INATIVO</v>
      </c>
      <c r="AJ77">
        <f>IF(AI77=AI76,1,0)</f>
        <v>1</v>
      </c>
      <c r="AK77" s="47" t="s">
        <v>387</v>
      </c>
      <c r="AM77" s="8">
        <v>74</v>
      </c>
      <c r="AN77" s="8" t="str">
        <f t="shared" si="14"/>
        <v/>
      </c>
      <c r="AO77" s="8" t="str">
        <f t="shared" si="14"/>
        <v/>
      </c>
      <c r="AP77" s="8" t="str">
        <f t="shared" si="14"/>
        <v/>
      </c>
      <c r="AQ77" s="8" t="str">
        <f t="shared" si="14"/>
        <v/>
      </c>
      <c r="AR77" s="8" t="str">
        <f t="shared" si="14"/>
        <v/>
      </c>
      <c r="AS77" s="8" t="str">
        <f t="shared" si="14"/>
        <v/>
      </c>
      <c r="AT77" s="8" t="str">
        <f t="shared" si="14"/>
        <v/>
      </c>
      <c r="AU77" s="8" t="str">
        <f t="shared" si="14"/>
        <v/>
      </c>
      <c r="AV77" s="8" t="str">
        <f t="shared" si="14"/>
        <v/>
      </c>
      <c r="AW77" s="8" t="str">
        <f t="shared" si="14"/>
        <v/>
      </c>
      <c r="AX77" s="8" t="str">
        <f t="shared" si="15"/>
        <v/>
      </c>
      <c r="AY77" s="8" t="str">
        <f t="shared" si="15"/>
        <v/>
      </c>
      <c r="AZ77" s="8" t="str">
        <f t="shared" si="15"/>
        <v/>
      </c>
      <c r="BA77" s="8" t="str">
        <f t="shared" si="15"/>
        <v/>
      </c>
      <c r="BB77" s="8" t="str">
        <f t="shared" si="15"/>
        <v/>
      </c>
      <c r="BC77" s="8" t="str">
        <f t="shared" si="15"/>
        <v/>
      </c>
      <c r="BD77" s="8" t="str">
        <f t="shared" si="15"/>
        <v/>
      </c>
      <c r="BE77" s="8" t="str">
        <f t="shared" si="15"/>
        <v/>
      </c>
    </row>
    <row r="78" spans="1:57" x14ac:dyDescent="0.25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>CONCATENATE(A78,B78,C78,D78,E78,F78,G78,H78,I78,J78,K78,L78,M78,N78,O78,P78,Q78,R78,S78,T78,U78,V78,W78,X78,Y78,Z78,AA78,AB78,AC78,AD78,AE78,AF78,AG78,AH78)</f>
        <v>NÃONÃONÃO190116409944761,875FNEL044655,87544761,87536978,87544655,87544605,87543357,875735997070YURX DXVXLLX DXLMXGRX000000AMILNEXT MUNICIPAL SÃO PAULO42168354,2421,68INATIVO</v>
      </c>
      <c r="AJ78">
        <f>IF(AI78=AI77,1,0)</f>
        <v>1</v>
      </c>
      <c r="AK78" s="47" t="s">
        <v>387</v>
      </c>
      <c r="AM78" s="7">
        <v>75</v>
      </c>
      <c r="AN78" s="7" t="str">
        <f t="shared" si="14"/>
        <v/>
      </c>
      <c r="AO78" s="7" t="str">
        <f t="shared" si="14"/>
        <v/>
      </c>
      <c r="AP78" s="7" t="str">
        <f t="shared" si="14"/>
        <v/>
      </c>
      <c r="AQ78" s="7" t="str">
        <f t="shared" si="14"/>
        <v/>
      </c>
      <c r="AR78" s="7" t="str">
        <f t="shared" si="14"/>
        <v/>
      </c>
      <c r="AS78" s="7" t="str">
        <f t="shared" si="14"/>
        <v/>
      </c>
      <c r="AT78" s="7" t="str">
        <f t="shared" si="14"/>
        <v/>
      </c>
      <c r="AU78" s="7" t="str">
        <f t="shared" si="14"/>
        <v/>
      </c>
      <c r="AV78" s="7" t="str">
        <f t="shared" si="14"/>
        <v/>
      </c>
      <c r="AW78" s="7" t="str">
        <f t="shared" si="14"/>
        <v/>
      </c>
      <c r="AX78" s="7" t="str">
        <f t="shared" si="15"/>
        <v/>
      </c>
      <c r="AY78" s="7" t="str">
        <f t="shared" si="15"/>
        <v/>
      </c>
      <c r="AZ78" s="7" t="str">
        <f t="shared" si="15"/>
        <v/>
      </c>
      <c r="BA78" s="7" t="str">
        <f t="shared" si="15"/>
        <v/>
      </c>
      <c r="BB78" s="7" t="str">
        <f t="shared" si="15"/>
        <v/>
      </c>
      <c r="BC78" s="7" t="str">
        <f t="shared" si="15"/>
        <v/>
      </c>
      <c r="BD78" s="7" t="str">
        <f t="shared" si="15"/>
        <v/>
      </c>
      <c r="BE78" s="7" t="str">
        <f t="shared" si="15"/>
        <v/>
      </c>
    </row>
    <row r="79" spans="1:57" x14ac:dyDescent="0.25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>CONCATENATE(A79,B79,C79,D79,E79,F79,G79,H79,I79,J79,K79,L79,M79,N79,O79,P79,Q79,R79,S79,T79,U79,V79,W79,X79,Y79,Z79,AA79,AB79,AC79,AD79,AE79,AF79,AG79,AH79)</f>
        <v>SIMSIMSIM0570116449144761,875ANMEP044752,87544761,87530438,87544752,87544209,87543357,875735997170XLXKXLY XLVX NXWXMXNTX000000AMIL45NEXT MUNICIPAL SÃO PAULO88361742,21883,61INATIVO</v>
      </c>
      <c r="AJ79">
        <f>IF(AI79=AI78,1,0)</f>
        <v>0</v>
      </c>
      <c r="AK79" s="47" t="s">
        <v>392</v>
      </c>
      <c r="AM79" s="8">
        <v>76</v>
      </c>
      <c r="AN79" s="8" t="str">
        <f t="shared" si="14"/>
        <v/>
      </c>
      <c r="AO79" s="8" t="str">
        <f t="shared" si="14"/>
        <v/>
      </c>
      <c r="AP79" s="8" t="str">
        <f t="shared" si="14"/>
        <v/>
      </c>
      <c r="AQ79" s="8" t="str">
        <f t="shared" si="14"/>
        <v/>
      </c>
      <c r="AR79" s="8" t="str">
        <f t="shared" si="14"/>
        <v/>
      </c>
      <c r="AS79" s="8" t="str">
        <f t="shared" si="14"/>
        <v/>
      </c>
      <c r="AT79" s="8" t="str">
        <f t="shared" si="14"/>
        <v/>
      </c>
      <c r="AU79" s="8" t="str">
        <f t="shared" si="14"/>
        <v/>
      </c>
      <c r="AV79" s="8" t="str">
        <f t="shared" si="14"/>
        <v/>
      </c>
      <c r="AW79" s="8" t="str">
        <f t="shared" si="14"/>
        <v/>
      </c>
      <c r="AX79" s="8" t="str">
        <f t="shared" si="15"/>
        <v/>
      </c>
      <c r="AY79" s="8" t="str">
        <f t="shared" si="15"/>
        <v/>
      </c>
      <c r="AZ79" s="8" t="str">
        <f t="shared" si="15"/>
        <v/>
      </c>
      <c r="BA79" s="8" t="str">
        <f t="shared" si="15"/>
        <v/>
      </c>
      <c r="BB79" s="8" t="str">
        <f t="shared" si="15"/>
        <v/>
      </c>
      <c r="BC79" s="8" t="str">
        <f t="shared" si="15"/>
        <v/>
      </c>
      <c r="BD79" s="8" t="str">
        <f t="shared" si="15"/>
        <v/>
      </c>
      <c r="BE79" s="8" t="str">
        <f t="shared" si="15"/>
        <v/>
      </c>
    </row>
    <row r="80" spans="1:57" x14ac:dyDescent="0.25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>CONCATENATE(A80,B80,C80,D80,E80,F80,G80,H80,I80,J80,K80,L80,M80,N80,O80,P80,Q80,R80,S80,T80,U80,V80,W80,X80,Y80,Z80,AA80,AB80,AC80,AD80,AE80,AF80,AG80,AH80)</f>
        <v>SIMSIMSIM0570116449144761,875ANMEP044752,87544761,87530438,87544752,87544209,87543357,875735997170XLXKXLY XLVX NXWXMXNTX000000AMIL45NEXT MUNICIPAL SÃO PAULO88361742,21883,61INATIVO</v>
      </c>
      <c r="AJ80">
        <f>IF(AI80=AI79,1,0)</f>
        <v>1</v>
      </c>
      <c r="AK80" s="47" t="s">
        <v>392</v>
      </c>
      <c r="AM80" s="7">
        <v>77</v>
      </c>
      <c r="AN80" s="7" t="str">
        <f t="shared" si="14"/>
        <v/>
      </c>
      <c r="AO80" s="7" t="str">
        <f t="shared" si="14"/>
        <v/>
      </c>
      <c r="AP80" s="7" t="str">
        <f t="shared" si="14"/>
        <v/>
      </c>
      <c r="AQ80" s="7" t="str">
        <f t="shared" si="14"/>
        <v/>
      </c>
      <c r="AR80" s="7" t="str">
        <f t="shared" si="14"/>
        <v/>
      </c>
      <c r="AS80" s="7" t="str">
        <f t="shared" si="14"/>
        <v/>
      </c>
      <c r="AT80" s="7" t="str">
        <f t="shared" si="14"/>
        <v/>
      </c>
      <c r="AU80" s="7" t="str">
        <f t="shared" si="14"/>
        <v/>
      </c>
      <c r="AV80" s="7" t="str">
        <f t="shared" si="14"/>
        <v/>
      </c>
      <c r="AW80" s="7" t="str">
        <f t="shared" si="14"/>
        <v/>
      </c>
      <c r="AX80" s="7" t="str">
        <f t="shared" si="15"/>
        <v/>
      </c>
      <c r="AY80" s="7" t="str">
        <f t="shared" si="15"/>
        <v/>
      </c>
      <c r="AZ80" s="7" t="str">
        <f t="shared" si="15"/>
        <v/>
      </c>
      <c r="BA80" s="7" t="str">
        <f t="shared" si="15"/>
        <v/>
      </c>
      <c r="BB80" s="7" t="str">
        <f t="shared" si="15"/>
        <v/>
      </c>
      <c r="BC80" s="7" t="str">
        <f t="shared" si="15"/>
        <v/>
      </c>
      <c r="BD80" s="7" t="str">
        <f t="shared" si="15"/>
        <v/>
      </c>
      <c r="BE80" s="7" t="str">
        <f t="shared" si="15"/>
        <v/>
      </c>
    </row>
    <row r="81" spans="1:57" x14ac:dyDescent="0.25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>CONCATENATE(A81,B81,C81,D81,E81,F81,G81,H81,I81,J81,K81,L81,M81,N81,O81,P81,Q81,R81,S81,T81,U81,V81,W81,X81,Y81,Z81,AA81,AB81,AC81,AD81,AE81,AF81,AG81,AH81)</f>
        <v>SIMSIMSIM0570116449144761,875ANMEP044752,87544761,87530438,87544752,87544209,87543357,875735997170XLXKXLY XLVX NXWXMXNTX000000AMIL45NEXT MUNICIPAL SÃO PAULO88361742,21883,61INATIVO</v>
      </c>
      <c r="AJ81">
        <f>IF(AI81=AI80,1,0)</f>
        <v>1</v>
      </c>
      <c r="AK81" s="47" t="s">
        <v>392</v>
      </c>
      <c r="AM81" s="8">
        <v>78</v>
      </c>
      <c r="AN81" s="8" t="str">
        <f t="shared" si="14"/>
        <v/>
      </c>
      <c r="AO81" s="8" t="str">
        <f t="shared" si="14"/>
        <v/>
      </c>
      <c r="AP81" s="8" t="str">
        <f t="shared" si="14"/>
        <v/>
      </c>
      <c r="AQ81" s="8" t="str">
        <f t="shared" si="14"/>
        <v/>
      </c>
      <c r="AR81" s="8" t="str">
        <f t="shared" si="14"/>
        <v/>
      </c>
      <c r="AS81" s="8" t="str">
        <f t="shared" si="14"/>
        <v/>
      </c>
      <c r="AT81" s="8" t="str">
        <f t="shared" si="14"/>
        <v/>
      </c>
      <c r="AU81" s="8" t="str">
        <f t="shared" si="14"/>
        <v/>
      </c>
      <c r="AV81" s="8" t="str">
        <f t="shared" si="14"/>
        <v/>
      </c>
      <c r="AW81" s="8" t="str">
        <f t="shared" si="14"/>
        <v/>
      </c>
      <c r="AX81" s="8" t="str">
        <f t="shared" si="15"/>
        <v/>
      </c>
      <c r="AY81" s="8" t="str">
        <f t="shared" si="15"/>
        <v/>
      </c>
      <c r="AZ81" s="8" t="str">
        <f t="shared" si="15"/>
        <v/>
      </c>
      <c r="BA81" s="8" t="str">
        <f t="shared" si="15"/>
        <v/>
      </c>
      <c r="BB81" s="8" t="str">
        <f t="shared" si="15"/>
        <v/>
      </c>
      <c r="BC81" s="8" t="str">
        <f t="shared" si="15"/>
        <v/>
      </c>
      <c r="BD81" s="8" t="str">
        <f t="shared" si="15"/>
        <v/>
      </c>
      <c r="BE81" s="8" t="str">
        <f t="shared" si="15"/>
        <v/>
      </c>
    </row>
    <row r="82" spans="1:57" x14ac:dyDescent="0.25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>CONCATENATE(A82,B82,C82,D82,E82,F82,G82,H82,I82,J82,K82,L82,M82,N82,O82,P82,Q82,R82,S82,T82,U82,V82,W82,X82,Y82,Z82,AA82,AB82,AC82,AD82,AE82,AF82,AG82,AH82)</f>
        <v>SIMSIMSIM190116451244761,875FNEL044761,87538334,916666666744628,87544605,87543357,875735997520LUXX LXMX DX XLXVXXRX VXLVXRDX000000AMIL45AMIL 400 QC NACIONAL1235861038,111235,86ATIVO</v>
      </c>
      <c r="AJ82">
        <f>IF(AI82=AI81,1,0)</f>
        <v>0</v>
      </c>
      <c r="AK82" s="47" t="s">
        <v>387</v>
      </c>
      <c r="AM82" s="7">
        <v>79</v>
      </c>
      <c r="AN82" s="7" t="str">
        <f t="shared" si="14"/>
        <v/>
      </c>
      <c r="AO82" s="7" t="str">
        <f t="shared" si="14"/>
        <v/>
      </c>
      <c r="AP82" s="7" t="str">
        <f t="shared" si="14"/>
        <v/>
      </c>
      <c r="AQ82" s="7" t="str">
        <f t="shared" si="14"/>
        <v/>
      </c>
      <c r="AR82" s="7" t="str">
        <f t="shared" si="14"/>
        <v/>
      </c>
      <c r="AS82" s="7" t="str">
        <f t="shared" si="14"/>
        <v/>
      </c>
      <c r="AT82" s="7" t="str">
        <f t="shared" si="14"/>
        <v/>
      </c>
      <c r="AU82" s="7" t="str">
        <f t="shared" si="14"/>
        <v/>
      </c>
      <c r="AV82" s="7" t="str">
        <f t="shared" si="14"/>
        <v/>
      </c>
      <c r="AW82" s="7" t="str">
        <f t="shared" si="14"/>
        <v/>
      </c>
      <c r="AX82" s="7" t="str">
        <f t="shared" si="15"/>
        <v/>
      </c>
      <c r="AY82" s="7" t="str">
        <f t="shared" si="15"/>
        <v/>
      </c>
      <c r="AZ82" s="7" t="str">
        <f t="shared" si="15"/>
        <v/>
      </c>
      <c r="BA82" s="7" t="str">
        <f t="shared" si="15"/>
        <v/>
      </c>
      <c r="BB82" s="7" t="str">
        <f t="shared" si="15"/>
        <v/>
      </c>
      <c r="BC82" s="7" t="str">
        <f t="shared" si="15"/>
        <v/>
      </c>
      <c r="BD82" s="7" t="str">
        <f t="shared" si="15"/>
        <v/>
      </c>
      <c r="BE82" s="7" t="str">
        <f t="shared" si="15"/>
        <v/>
      </c>
    </row>
    <row r="83" spans="1:57" x14ac:dyDescent="0.25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>CONCATENATE(A83,B83,C83,D83,E83,F83,G83,H83,I83,J83,K83,L83,M83,N83,O83,P83,Q83,R83,S83,T83,U83,V83,W83,X83,Y83,Z83,AA83,AB83,AC83,AD83,AE83,AF83,AG83,AH83)</f>
        <v>SIMSIMSIM190116451244761,875FNEL044761,87538334,916666666744628,87544605,87543357,875735997520LUXX LXMX DX XLXVXXRX VXLVXRDX000000AMIL45AMIL 400 QC NACIONAL1235861038,111235,86ATIVO</v>
      </c>
      <c r="AJ83">
        <f>IF(AI83=AI82,1,0)</f>
        <v>1</v>
      </c>
      <c r="AK83" s="47" t="s">
        <v>387</v>
      </c>
      <c r="AM83" s="8">
        <v>80</v>
      </c>
      <c r="AN83" s="8" t="str">
        <f t="shared" si="14"/>
        <v/>
      </c>
      <c r="AO83" s="8" t="str">
        <f t="shared" si="14"/>
        <v/>
      </c>
      <c r="AP83" s="8" t="str">
        <f t="shared" si="14"/>
        <v/>
      </c>
      <c r="AQ83" s="8" t="str">
        <f t="shared" si="14"/>
        <v/>
      </c>
      <c r="AR83" s="8" t="str">
        <f t="shared" si="14"/>
        <v/>
      </c>
      <c r="AS83" s="8" t="str">
        <f t="shared" si="14"/>
        <v/>
      </c>
      <c r="AT83" s="8" t="str">
        <f t="shared" si="14"/>
        <v/>
      </c>
      <c r="AU83" s="8" t="str">
        <f t="shared" si="14"/>
        <v/>
      </c>
      <c r="AV83" s="8" t="str">
        <f t="shared" si="14"/>
        <v/>
      </c>
      <c r="AW83" s="8" t="str">
        <f t="shared" si="14"/>
        <v/>
      </c>
      <c r="AX83" s="8" t="str">
        <f t="shared" si="15"/>
        <v/>
      </c>
      <c r="AY83" s="8" t="str">
        <f t="shared" si="15"/>
        <v/>
      </c>
      <c r="AZ83" s="8" t="str">
        <f t="shared" si="15"/>
        <v/>
      </c>
      <c r="BA83" s="8" t="str">
        <f t="shared" si="15"/>
        <v/>
      </c>
      <c r="BB83" s="8" t="str">
        <f t="shared" si="15"/>
        <v/>
      </c>
      <c r="BC83" s="8" t="str">
        <f t="shared" si="15"/>
        <v/>
      </c>
      <c r="BD83" s="8" t="str">
        <f t="shared" si="15"/>
        <v/>
      </c>
      <c r="BE83" s="8" t="str">
        <f t="shared" si="15"/>
        <v/>
      </c>
    </row>
    <row r="84" spans="1:57" x14ac:dyDescent="0.25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>CONCATENATE(A84,B84,C84,D84,E84,F84,G84,H84,I84,J84,K84,L84,M84,N84,O84,P84,Q84,R84,S84,T84,U84,V84,W84,X84,Y84,Z84,AA84,AB84,AC84,AD84,AE84,AF84,AG84,AH84)</f>
        <v>SIMSIMSIM190116451244761,875FNEL044761,87538334,916666666744628,87544605,87543357,875735997520LUXX LXMX DX XLXVXXRX VXLVXRDX000000AMIL45AMIL 400 QC NACIONAL1235861038,111235,86ATIVO</v>
      </c>
      <c r="AJ84">
        <f>IF(AI84=AI83,1,0)</f>
        <v>1</v>
      </c>
      <c r="AK84" s="47" t="s">
        <v>387</v>
      </c>
      <c r="AM84" s="7">
        <v>81</v>
      </c>
      <c r="AN84" s="7" t="str">
        <f t="shared" ref="AN84:AW93" si="16">IF(AN$3=$D84,$AM84,"")</f>
        <v/>
      </c>
      <c r="AO84" s="7" t="str">
        <f t="shared" si="16"/>
        <v/>
      </c>
      <c r="AP84" s="7" t="str">
        <f t="shared" si="16"/>
        <v/>
      </c>
      <c r="AQ84" s="7" t="str">
        <f t="shared" si="16"/>
        <v/>
      </c>
      <c r="AR84" s="7" t="str">
        <f t="shared" si="16"/>
        <v/>
      </c>
      <c r="AS84" s="7" t="str">
        <f t="shared" si="16"/>
        <v/>
      </c>
      <c r="AT84" s="7" t="str">
        <f t="shared" si="16"/>
        <v/>
      </c>
      <c r="AU84" s="7" t="str">
        <f t="shared" si="16"/>
        <v/>
      </c>
      <c r="AV84" s="7" t="str">
        <f t="shared" si="16"/>
        <v/>
      </c>
      <c r="AW84" s="7" t="str">
        <f t="shared" si="16"/>
        <v/>
      </c>
      <c r="AX84" s="7" t="str">
        <f t="shared" ref="AX84:BE93" si="17">IF(AX$3=$D84,$AM84,"")</f>
        <v/>
      </c>
      <c r="AY84" s="7" t="str">
        <f t="shared" si="17"/>
        <v/>
      </c>
      <c r="AZ84" s="7" t="str">
        <f t="shared" si="17"/>
        <v/>
      </c>
      <c r="BA84" s="7" t="str">
        <f t="shared" si="17"/>
        <v/>
      </c>
      <c r="BB84" s="7" t="str">
        <f t="shared" si="17"/>
        <v/>
      </c>
      <c r="BC84" s="7" t="str">
        <f t="shared" si="17"/>
        <v/>
      </c>
      <c r="BD84" s="7" t="str">
        <f t="shared" si="17"/>
        <v/>
      </c>
      <c r="BE84" s="7" t="str">
        <f t="shared" si="17"/>
        <v/>
      </c>
    </row>
    <row r="85" spans="1:57" x14ac:dyDescent="0.25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>CONCATENATE(A85,B85,C85,D85,E85,F85,G85,H85,I85,J85,K85,L85,M85,N85,O85,P85,Q85,R85,S85,T85,U85,V85,W85,X85,Y85,Z85,AA85,AB85,AC85,AD85,AE85,AF85,AG85,AH85)</f>
        <v>SIMSIMSIM190116457144761,875FNEL044761,87534868,87543353,87543357,875735997700RXNXLD TXXGX XXDL000000AMIL45AMIL 400 QC NACIONAL1931021622,051931,02ATIVO</v>
      </c>
      <c r="AJ85">
        <f>IF(AI85=AI84,1,0)</f>
        <v>0</v>
      </c>
      <c r="AK85" s="47" t="s">
        <v>387</v>
      </c>
      <c r="AM85" s="8">
        <v>82</v>
      </c>
      <c r="AN85" s="8" t="str">
        <f t="shared" si="16"/>
        <v/>
      </c>
      <c r="AO85" s="8" t="str">
        <f t="shared" si="16"/>
        <v/>
      </c>
      <c r="AP85" s="8" t="str">
        <f t="shared" si="16"/>
        <v/>
      </c>
      <c r="AQ85" s="8" t="str">
        <f t="shared" si="16"/>
        <v/>
      </c>
      <c r="AR85" s="8" t="str">
        <f t="shared" si="16"/>
        <v/>
      </c>
      <c r="AS85" s="8" t="str">
        <f t="shared" si="16"/>
        <v/>
      </c>
      <c r="AT85" s="8" t="str">
        <f t="shared" si="16"/>
        <v/>
      </c>
      <c r="AU85" s="8" t="str">
        <f t="shared" si="16"/>
        <v/>
      </c>
      <c r="AV85" s="8" t="str">
        <f t="shared" si="16"/>
        <v/>
      </c>
      <c r="AW85" s="8" t="str">
        <f t="shared" si="16"/>
        <v/>
      </c>
      <c r="AX85" s="8" t="str">
        <f t="shared" si="17"/>
        <v/>
      </c>
      <c r="AY85" s="8" t="str">
        <f t="shared" si="17"/>
        <v/>
      </c>
      <c r="AZ85" s="8" t="str">
        <f t="shared" si="17"/>
        <v/>
      </c>
      <c r="BA85" s="8" t="str">
        <f t="shared" si="17"/>
        <v/>
      </c>
      <c r="BB85" s="8" t="str">
        <f t="shared" si="17"/>
        <v/>
      </c>
      <c r="BC85" s="8" t="str">
        <f t="shared" si="17"/>
        <v/>
      </c>
      <c r="BD85" s="8" t="str">
        <f t="shared" si="17"/>
        <v/>
      </c>
      <c r="BE85" s="8" t="str">
        <f t="shared" si="17"/>
        <v/>
      </c>
    </row>
    <row r="86" spans="1:57" x14ac:dyDescent="0.25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>CONCATENATE(A86,B86,C86,D86,E86,F86,G86,H86,I86,J86,K86,L86,M86,N86,O86,P86,Q86,R86,S86,T86,U86,V86,W86,X86,Y86,Z86,AA86,AB86,AC86,AD86,AE86,AF86,AG86,AH86)</f>
        <v>SIMSIMSIM190116457144761,875FNEL044761,87534868,87543353,87543357,875735997700RXNXLD TXXGX XXDL000000AMIL45AMIL 400 QC NACIONAL1931021622,051931,02ATIVO</v>
      </c>
      <c r="AJ86">
        <f>IF(AI86=AI85,1,0)</f>
        <v>1</v>
      </c>
      <c r="AK86" s="47" t="s">
        <v>387</v>
      </c>
      <c r="AM86" s="7">
        <v>83</v>
      </c>
      <c r="AN86" s="7" t="str">
        <f t="shared" si="16"/>
        <v/>
      </c>
      <c r="AO86" s="7" t="str">
        <f t="shared" si="16"/>
        <v/>
      </c>
      <c r="AP86" s="7" t="str">
        <f t="shared" si="16"/>
        <v/>
      </c>
      <c r="AQ86" s="7" t="str">
        <f t="shared" si="16"/>
        <v/>
      </c>
      <c r="AR86" s="7" t="str">
        <f t="shared" si="16"/>
        <v/>
      </c>
      <c r="AS86" s="7" t="str">
        <f t="shared" si="16"/>
        <v/>
      </c>
      <c r="AT86" s="7" t="str">
        <f t="shared" si="16"/>
        <v/>
      </c>
      <c r="AU86" s="7" t="str">
        <f t="shared" si="16"/>
        <v/>
      </c>
      <c r="AV86" s="7" t="str">
        <f t="shared" si="16"/>
        <v/>
      </c>
      <c r="AW86" s="7" t="str">
        <f t="shared" si="16"/>
        <v/>
      </c>
      <c r="AX86" s="7" t="str">
        <f t="shared" si="17"/>
        <v/>
      </c>
      <c r="AY86" s="7" t="str">
        <f t="shared" si="17"/>
        <v/>
      </c>
      <c r="AZ86" s="7" t="str">
        <f t="shared" si="17"/>
        <v/>
      </c>
      <c r="BA86" s="7" t="str">
        <f t="shared" si="17"/>
        <v/>
      </c>
      <c r="BB86" s="7" t="str">
        <f t="shared" si="17"/>
        <v/>
      </c>
      <c r="BC86" s="7" t="str">
        <f t="shared" si="17"/>
        <v/>
      </c>
      <c r="BD86" s="7" t="str">
        <f t="shared" si="17"/>
        <v/>
      </c>
      <c r="BE86" s="7" t="str">
        <f t="shared" si="17"/>
        <v/>
      </c>
    </row>
    <row r="87" spans="1:57" x14ac:dyDescent="0.25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>CONCATENATE(A87,B87,C87,D87,E87,F87,G87,H87,I87,J87,K87,L87,M87,N87,O87,P87,Q87,R87,S87,T87,U87,V87,W87,X87,Y87,Z87,AA87,AB87,AC87,AD87,AE87,AF87,AG87,AH87)</f>
        <v>SIMSIMSIM190116457144761,875FNEL044761,87534868,87543353,87543357,875735997700RXNXLD TXXGX XXDL000000AMIL45AMIL 400 QC NACIONAL1931021622,051931,02ATIVO</v>
      </c>
      <c r="AJ87">
        <f>IF(AI87=AI86,1,0)</f>
        <v>1</v>
      </c>
      <c r="AK87" s="47" t="s">
        <v>387</v>
      </c>
      <c r="AM87" s="8">
        <v>84</v>
      </c>
      <c r="AN87" s="8" t="str">
        <f t="shared" si="16"/>
        <v/>
      </c>
      <c r="AO87" s="8" t="str">
        <f t="shared" si="16"/>
        <v/>
      </c>
      <c r="AP87" s="8" t="str">
        <f t="shared" si="16"/>
        <v/>
      </c>
      <c r="AQ87" s="8" t="str">
        <f t="shared" si="16"/>
        <v/>
      </c>
      <c r="AR87" s="8" t="str">
        <f t="shared" si="16"/>
        <v/>
      </c>
      <c r="AS87" s="8" t="str">
        <f t="shared" si="16"/>
        <v/>
      </c>
      <c r="AT87" s="8" t="str">
        <f t="shared" si="16"/>
        <v/>
      </c>
      <c r="AU87" s="8" t="str">
        <f t="shared" si="16"/>
        <v/>
      </c>
      <c r="AV87" s="8" t="str">
        <f t="shared" si="16"/>
        <v/>
      </c>
      <c r="AW87" s="8" t="str">
        <f t="shared" si="16"/>
        <v/>
      </c>
      <c r="AX87" s="8" t="str">
        <f t="shared" si="17"/>
        <v/>
      </c>
      <c r="AY87" s="8" t="str">
        <f t="shared" si="17"/>
        <v/>
      </c>
      <c r="AZ87" s="8" t="str">
        <f t="shared" si="17"/>
        <v/>
      </c>
      <c r="BA87" s="8" t="str">
        <f t="shared" si="17"/>
        <v/>
      </c>
      <c r="BB87" s="8" t="str">
        <f t="shared" si="17"/>
        <v/>
      </c>
      <c r="BC87" s="8" t="str">
        <f t="shared" si="17"/>
        <v/>
      </c>
      <c r="BD87" s="8" t="str">
        <f t="shared" si="17"/>
        <v/>
      </c>
      <c r="BE87" s="8" t="str">
        <f t="shared" si="17"/>
        <v/>
      </c>
    </row>
    <row r="88" spans="1:57" x14ac:dyDescent="0.25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>CONCATENATE(A88,B88,C88,D88,E88,F88,G88,H88,I88,J88,K88,L88,M88,N88,O88,P88,Q88,R88,S88,T88,U88,V88,W88,X88,Y88,Z88,AA88,AB88,AC88,AD88,AE88,AF88,AG88,AH88)</f>
        <v>SIMSIMSIM190116458244761,875FNEL044761,87535984,87543353,87543357,875735997770MXTHXU TXVXRX TXRRX000000AMIL45AMIL 700 QP NACIONAL241212026,22412,1ATIVO</v>
      </c>
      <c r="AJ88">
        <f>IF(AI88=AI87,1,0)</f>
        <v>0</v>
      </c>
      <c r="AK88" s="47" t="s">
        <v>387</v>
      </c>
      <c r="AM88" s="7">
        <v>85</v>
      </c>
      <c r="AN88" s="7" t="str">
        <f t="shared" si="16"/>
        <v/>
      </c>
      <c r="AO88" s="7" t="str">
        <f t="shared" si="16"/>
        <v/>
      </c>
      <c r="AP88" s="7" t="str">
        <f t="shared" si="16"/>
        <v/>
      </c>
      <c r="AQ88" s="7" t="str">
        <f t="shared" si="16"/>
        <v/>
      </c>
      <c r="AR88" s="7" t="str">
        <f t="shared" si="16"/>
        <v/>
      </c>
      <c r="AS88" s="7" t="str">
        <f t="shared" si="16"/>
        <v/>
      </c>
      <c r="AT88" s="7" t="str">
        <f t="shared" si="16"/>
        <v/>
      </c>
      <c r="AU88" s="7" t="str">
        <f t="shared" si="16"/>
        <v/>
      </c>
      <c r="AV88" s="7" t="str">
        <f t="shared" si="16"/>
        <v/>
      </c>
      <c r="AW88" s="7" t="str">
        <f t="shared" si="16"/>
        <v/>
      </c>
      <c r="AX88" s="7" t="str">
        <f t="shared" si="17"/>
        <v/>
      </c>
      <c r="AY88" s="7" t="str">
        <f t="shared" si="17"/>
        <v/>
      </c>
      <c r="AZ88" s="7" t="str">
        <f t="shared" si="17"/>
        <v/>
      </c>
      <c r="BA88" s="7" t="str">
        <f t="shared" si="17"/>
        <v/>
      </c>
      <c r="BB88" s="7" t="str">
        <f t="shared" si="17"/>
        <v/>
      </c>
      <c r="BC88" s="7" t="str">
        <f t="shared" si="17"/>
        <v/>
      </c>
      <c r="BD88" s="7" t="str">
        <f t="shared" si="17"/>
        <v/>
      </c>
      <c r="BE88" s="7" t="str">
        <f t="shared" si="17"/>
        <v/>
      </c>
    </row>
    <row r="89" spans="1:57" x14ac:dyDescent="0.25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>CONCATENATE(A89,B89,C89,D89,E89,F89,G89,H89,I89,J89,K89,L89,M89,N89,O89,P89,Q89,R89,S89,T89,U89,V89,W89,X89,Y89,Z89,AA89,AB89,AC89,AD89,AE89,AF89,AG89,AH89)</f>
        <v>SIMSIMSIM190116458244761,875FNEL044761,87535984,87543353,87543357,875735997770MXTHXU TXVXRX TXRRX000000AMIL45AMIL 700 QP NACIONAL241212026,22412,1ATIVO</v>
      </c>
      <c r="AJ89">
        <f>IF(AI89=AI88,1,0)</f>
        <v>1</v>
      </c>
      <c r="AK89" s="47" t="s">
        <v>387</v>
      </c>
      <c r="AM89" s="8">
        <v>86</v>
      </c>
      <c r="AN89" s="8" t="str">
        <f t="shared" si="16"/>
        <v/>
      </c>
      <c r="AO89" s="8" t="str">
        <f t="shared" si="16"/>
        <v/>
      </c>
      <c r="AP89" s="8" t="str">
        <f t="shared" si="16"/>
        <v/>
      </c>
      <c r="AQ89" s="8" t="str">
        <f t="shared" si="16"/>
        <v/>
      </c>
      <c r="AR89" s="8" t="str">
        <f t="shared" si="16"/>
        <v/>
      </c>
      <c r="AS89" s="8" t="str">
        <f t="shared" si="16"/>
        <v/>
      </c>
      <c r="AT89" s="8" t="str">
        <f t="shared" si="16"/>
        <v/>
      </c>
      <c r="AU89" s="8" t="str">
        <f t="shared" si="16"/>
        <v/>
      </c>
      <c r="AV89" s="8" t="str">
        <f t="shared" si="16"/>
        <v/>
      </c>
      <c r="AW89" s="8" t="str">
        <f t="shared" si="16"/>
        <v/>
      </c>
      <c r="AX89" s="8" t="str">
        <f t="shared" si="17"/>
        <v/>
      </c>
      <c r="AY89" s="8" t="str">
        <f t="shared" si="17"/>
        <v/>
      </c>
      <c r="AZ89" s="8" t="str">
        <f t="shared" si="17"/>
        <v/>
      </c>
      <c r="BA89" s="8" t="str">
        <f t="shared" si="17"/>
        <v/>
      </c>
      <c r="BB89" s="8" t="str">
        <f t="shared" si="17"/>
        <v/>
      </c>
      <c r="BC89" s="8" t="str">
        <f t="shared" si="17"/>
        <v/>
      </c>
      <c r="BD89" s="8" t="str">
        <f t="shared" si="17"/>
        <v/>
      </c>
      <c r="BE89" s="8" t="str">
        <f t="shared" si="17"/>
        <v/>
      </c>
    </row>
    <row r="90" spans="1:57" x14ac:dyDescent="0.25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>CONCATENATE(A90,B90,C90,D90,E90,F90,G90,H90,I90,J90,K90,L90,M90,N90,O90,P90,Q90,R90,S90,T90,U90,V90,W90,X90,Y90,Z90,AA90,AB90,AC90,AD90,AE90,AF90,AG90,AH90)</f>
        <v>SIMSIMSIM190116458244761,875FNEL044761,87535984,87543353,87543357,875735997770MXTHXU TXVXRX TXRRX000000AMIL45AMIL 700 QP NACIONAL241212026,22412,1ATIVO</v>
      </c>
      <c r="AJ90">
        <f>IF(AI90=AI89,1,0)</f>
        <v>1</v>
      </c>
      <c r="AK90" s="47" t="s">
        <v>387</v>
      </c>
      <c r="AM90" s="7">
        <v>87</v>
      </c>
      <c r="AN90" s="7" t="str">
        <f t="shared" si="16"/>
        <v/>
      </c>
      <c r="AO90" s="7" t="str">
        <f t="shared" si="16"/>
        <v/>
      </c>
      <c r="AP90" s="7" t="str">
        <f t="shared" si="16"/>
        <v/>
      </c>
      <c r="AQ90" s="7" t="str">
        <f t="shared" si="16"/>
        <v/>
      </c>
      <c r="AR90" s="7" t="str">
        <f t="shared" si="16"/>
        <v/>
      </c>
      <c r="AS90" s="7" t="str">
        <f t="shared" si="16"/>
        <v/>
      </c>
      <c r="AT90" s="7" t="str">
        <f t="shared" si="16"/>
        <v/>
      </c>
      <c r="AU90" s="7" t="str">
        <f t="shared" si="16"/>
        <v/>
      </c>
      <c r="AV90" s="7" t="str">
        <f t="shared" si="16"/>
        <v/>
      </c>
      <c r="AW90" s="7" t="str">
        <f t="shared" si="16"/>
        <v/>
      </c>
      <c r="AX90" s="7" t="str">
        <f t="shared" si="17"/>
        <v/>
      </c>
      <c r="AY90" s="7" t="str">
        <f t="shared" si="17"/>
        <v/>
      </c>
      <c r="AZ90" s="7" t="str">
        <f t="shared" si="17"/>
        <v/>
      </c>
      <c r="BA90" s="7" t="str">
        <f t="shared" si="17"/>
        <v/>
      </c>
      <c r="BB90" s="7" t="str">
        <f t="shared" si="17"/>
        <v/>
      </c>
      <c r="BC90" s="7" t="str">
        <f t="shared" si="17"/>
        <v/>
      </c>
      <c r="BD90" s="7" t="str">
        <f t="shared" si="17"/>
        <v/>
      </c>
      <c r="BE90" s="7" t="str">
        <f t="shared" si="17"/>
        <v/>
      </c>
    </row>
    <row r="91" spans="1:57" x14ac:dyDescent="0.25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>CONCATENATE(A91,B91,C91,D91,E91,F91,G91,H91,I91,J91,K91,L91,M91,N91,O91,P91,Q91,R91,S91,T91,U91,V91,W91,X91,Y91,Z91,AA91,AB91,AC91,AD91,AE91,AF91,AG91,AH91)</f>
        <v>NÃONÃONÃO190116469944761,875FNEL044761,87537433,87544633,87544605,87543357,875735997950TXWXN THXXRRY DX XNTX PXLMX000000AMILAMIL 400 QC NACIONAL887551297,66887,55ATIVO</v>
      </c>
      <c r="AJ91">
        <f>IF(AI91=AI90,1,0)</f>
        <v>0</v>
      </c>
      <c r="AK91" s="47" t="s">
        <v>387</v>
      </c>
      <c r="AM91" s="8">
        <v>88</v>
      </c>
      <c r="AN91" s="8" t="str">
        <f t="shared" si="16"/>
        <v/>
      </c>
      <c r="AO91" s="8" t="str">
        <f t="shared" si="16"/>
        <v/>
      </c>
      <c r="AP91" s="8" t="str">
        <f t="shared" si="16"/>
        <v/>
      </c>
      <c r="AQ91" s="8" t="str">
        <f t="shared" si="16"/>
        <v/>
      </c>
      <c r="AR91" s="8" t="str">
        <f t="shared" si="16"/>
        <v/>
      </c>
      <c r="AS91" s="8" t="str">
        <f t="shared" si="16"/>
        <v/>
      </c>
      <c r="AT91" s="8" t="str">
        <f t="shared" si="16"/>
        <v/>
      </c>
      <c r="AU91" s="8" t="str">
        <f t="shared" si="16"/>
        <v/>
      </c>
      <c r="AV91" s="8" t="str">
        <f t="shared" si="16"/>
        <v/>
      </c>
      <c r="AW91" s="8" t="str">
        <f t="shared" si="16"/>
        <v/>
      </c>
      <c r="AX91" s="8" t="str">
        <f t="shared" si="17"/>
        <v/>
      </c>
      <c r="AY91" s="8" t="str">
        <f t="shared" si="17"/>
        <v/>
      </c>
      <c r="AZ91" s="8" t="str">
        <f t="shared" si="17"/>
        <v/>
      </c>
      <c r="BA91" s="8" t="str">
        <f t="shared" si="17"/>
        <v/>
      </c>
      <c r="BB91" s="8" t="str">
        <f t="shared" si="17"/>
        <v/>
      </c>
      <c r="BC91" s="8" t="str">
        <f t="shared" si="17"/>
        <v/>
      </c>
      <c r="BD91" s="8" t="str">
        <f t="shared" si="17"/>
        <v/>
      </c>
      <c r="BE91" s="8" t="str">
        <f t="shared" si="17"/>
        <v/>
      </c>
    </row>
    <row r="92" spans="1:57" x14ac:dyDescent="0.25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>CONCATENATE(A92,B92,C92,D92,E92,F92,G92,H92,I92,J92,K92,L92,M92,N92,O92,P92,Q92,R92,S92,T92,U92,V92,W92,X92,Y92,Z92,AA92,AB92,AC92,AD92,AE92,AF92,AG92,AH92)</f>
        <v>NÃONÃONÃO190116469944761,875FNEL044761,87537433,87544633,87544605,87543357,875735997950TXWXN THXXRRY DX XNTX PXLMX000000AMILAMIL 400 QC NACIONAL887551297,66887,55ATIVO</v>
      </c>
      <c r="AJ92">
        <f>IF(AI92=AI91,1,0)</f>
        <v>1</v>
      </c>
      <c r="AK92" s="47" t="s">
        <v>387</v>
      </c>
      <c r="AM92" s="7">
        <v>89</v>
      </c>
      <c r="AN92" s="7" t="str">
        <f t="shared" si="16"/>
        <v/>
      </c>
      <c r="AO92" s="7" t="str">
        <f t="shared" si="16"/>
        <v/>
      </c>
      <c r="AP92" s="7" t="str">
        <f t="shared" si="16"/>
        <v/>
      </c>
      <c r="AQ92" s="7" t="str">
        <f t="shared" si="16"/>
        <v/>
      </c>
      <c r="AR92" s="7" t="str">
        <f t="shared" si="16"/>
        <v/>
      </c>
      <c r="AS92" s="7" t="str">
        <f t="shared" si="16"/>
        <v/>
      </c>
      <c r="AT92" s="7" t="str">
        <f t="shared" si="16"/>
        <v/>
      </c>
      <c r="AU92" s="7" t="str">
        <f t="shared" si="16"/>
        <v/>
      </c>
      <c r="AV92" s="7" t="str">
        <f t="shared" si="16"/>
        <v/>
      </c>
      <c r="AW92" s="7" t="str">
        <f t="shared" si="16"/>
        <v/>
      </c>
      <c r="AX92" s="7" t="str">
        <f t="shared" si="17"/>
        <v/>
      </c>
      <c r="AY92" s="7" t="str">
        <f t="shared" si="17"/>
        <v/>
      </c>
      <c r="AZ92" s="7" t="str">
        <f t="shared" si="17"/>
        <v/>
      </c>
      <c r="BA92" s="7" t="str">
        <f t="shared" si="17"/>
        <v/>
      </c>
      <c r="BB92" s="7" t="str">
        <f t="shared" si="17"/>
        <v/>
      </c>
      <c r="BC92" s="7" t="str">
        <f t="shared" si="17"/>
        <v/>
      </c>
      <c r="BD92" s="7" t="str">
        <f t="shared" si="17"/>
        <v/>
      </c>
      <c r="BE92" s="7" t="str">
        <f t="shared" si="17"/>
        <v/>
      </c>
    </row>
    <row r="93" spans="1:57" x14ac:dyDescent="0.25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>CONCATENATE(A93,B93,C93,D93,E93,F93,G93,H93,I93,J93,K93,L93,M93,N93,O93,P93,Q93,R93,S93,T93,U93,V93,W93,X93,Y93,Z93,AA93,AB93,AC93,AD93,AE93,AF93,AG93,AH93)</f>
        <v>NÃONÃONÃO190116469944761,875FNEL044761,87537433,87544633,87544605,87543357,875735997950TXWXN THXXRRY DX XNTX PXLMX000000AMILAMIL 400 QC NACIONAL887551297,66887,55ATIVO</v>
      </c>
      <c r="AJ93">
        <f>IF(AI93=AI92,1,0)</f>
        <v>1</v>
      </c>
      <c r="AK93" s="47" t="s">
        <v>387</v>
      </c>
      <c r="AM93" s="8">
        <v>90</v>
      </c>
      <c r="AN93" s="8" t="str">
        <f t="shared" si="16"/>
        <v/>
      </c>
      <c r="AO93" s="8" t="str">
        <f t="shared" si="16"/>
        <v/>
      </c>
      <c r="AP93" s="8" t="str">
        <f t="shared" si="16"/>
        <v/>
      </c>
      <c r="AQ93" s="8" t="str">
        <f t="shared" si="16"/>
        <v/>
      </c>
      <c r="AR93" s="8" t="str">
        <f t="shared" si="16"/>
        <v/>
      </c>
      <c r="AS93" s="8" t="str">
        <f t="shared" si="16"/>
        <v/>
      </c>
      <c r="AT93" s="8" t="str">
        <f t="shared" si="16"/>
        <v/>
      </c>
      <c r="AU93" s="8" t="str">
        <f t="shared" si="16"/>
        <v/>
      </c>
      <c r="AV93" s="8" t="str">
        <f t="shared" si="16"/>
        <v/>
      </c>
      <c r="AW93" s="8" t="str">
        <f t="shared" si="16"/>
        <v/>
      </c>
      <c r="AX93" s="8" t="str">
        <f t="shared" si="17"/>
        <v/>
      </c>
      <c r="AY93" s="8" t="str">
        <f t="shared" si="17"/>
        <v/>
      </c>
      <c r="AZ93" s="8" t="str">
        <f t="shared" si="17"/>
        <v/>
      </c>
      <c r="BA93" s="8" t="str">
        <f t="shared" si="17"/>
        <v/>
      </c>
      <c r="BB93" s="8" t="str">
        <f t="shared" si="17"/>
        <v/>
      </c>
      <c r="BC93" s="8" t="str">
        <f t="shared" si="17"/>
        <v/>
      </c>
      <c r="BD93" s="8" t="str">
        <f t="shared" si="17"/>
        <v/>
      </c>
      <c r="BE93" s="8" t="str">
        <f t="shared" si="17"/>
        <v/>
      </c>
    </row>
    <row r="94" spans="1:57" x14ac:dyDescent="0.25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>CONCATENATE(A94,B94,C94,D94,E94,F94,G94,H94,I94,J94,K94,L94,M94,N94,O94,P94,Q94,R94,S94,T94,U94,V94,W94,X94,Y94,Z94,AA94,AB94,AC94,AD94,AE94,AF94,AG94,AH94)</f>
        <v>SIMSIMSIM570116476944761,875ANMEP044761,87530252,87543353,87543357,875735998030RXXNGXLX XRXUJX DX WXRMX000000AMIL45AMIL 400 QP NACIONAL2789372343,072789,37ATIVO</v>
      </c>
      <c r="AJ94">
        <f>IF(AI94=AI93,1,0)</f>
        <v>0</v>
      </c>
      <c r="AK94" s="47" t="s">
        <v>392</v>
      </c>
      <c r="AM94" s="7">
        <v>91</v>
      </c>
      <c r="AN94" s="7" t="str">
        <f t="shared" ref="AN94:AW103" si="18">IF(AN$3=$D94,$AM94,"")</f>
        <v/>
      </c>
      <c r="AO94" s="7" t="str">
        <f t="shared" si="18"/>
        <v/>
      </c>
      <c r="AP94" s="7" t="str">
        <f t="shared" si="18"/>
        <v/>
      </c>
      <c r="AQ94" s="7" t="str">
        <f t="shared" si="18"/>
        <v/>
      </c>
      <c r="AR94" s="7" t="str">
        <f t="shared" si="18"/>
        <v/>
      </c>
      <c r="AS94" s="7" t="str">
        <f t="shared" si="18"/>
        <v/>
      </c>
      <c r="AT94" s="7" t="str">
        <f t="shared" si="18"/>
        <v/>
      </c>
      <c r="AU94" s="7" t="str">
        <f t="shared" si="18"/>
        <v/>
      </c>
      <c r="AV94" s="7" t="str">
        <f t="shared" si="18"/>
        <v/>
      </c>
      <c r="AW94" s="7" t="str">
        <f t="shared" si="18"/>
        <v/>
      </c>
      <c r="AX94" s="7" t="str">
        <f t="shared" ref="AX94:BE103" si="19">IF(AX$3=$D94,$AM94,"")</f>
        <v/>
      </c>
      <c r="AY94" s="7" t="str">
        <f t="shared" si="19"/>
        <v/>
      </c>
      <c r="AZ94" s="7" t="str">
        <f t="shared" si="19"/>
        <v/>
      </c>
      <c r="BA94" s="7" t="str">
        <f t="shared" si="19"/>
        <v/>
      </c>
      <c r="BB94" s="7" t="str">
        <f t="shared" si="19"/>
        <v/>
      </c>
      <c r="BC94" s="7" t="str">
        <f t="shared" si="19"/>
        <v/>
      </c>
      <c r="BD94" s="7" t="str">
        <f t="shared" si="19"/>
        <v/>
      </c>
      <c r="BE94" s="7" t="str">
        <f t="shared" si="19"/>
        <v/>
      </c>
    </row>
    <row r="95" spans="1:57" x14ac:dyDescent="0.25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>CONCATENATE(A95,B95,C95,D95,E95,F95,G95,H95,I95,J95,K95,L95,M95,N95,O95,P95,Q95,R95,S95,T95,U95,V95,W95,X95,Y95,Z95,AA95,AB95,AC95,AD95,AE95,AF95,AG95,AH95)</f>
        <v>SIMSIMSIM570116476944761,875ANMEP044761,87530252,87543353,87543357,875735998030RXXNGXLX XRXUJX DX WXRMX000000AMIL45AMIL 400 QP NACIONAL2789372343,072789,37ATIVO</v>
      </c>
      <c r="AJ95">
        <f>IF(AI95=AI94,1,0)</f>
        <v>1</v>
      </c>
      <c r="AK95" s="47" t="s">
        <v>392</v>
      </c>
      <c r="AM95" s="8">
        <v>92</v>
      </c>
      <c r="AN95" s="8" t="str">
        <f t="shared" si="18"/>
        <v/>
      </c>
      <c r="AO95" s="8" t="str">
        <f t="shared" si="18"/>
        <v/>
      </c>
      <c r="AP95" s="8" t="str">
        <f t="shared" si="18"/>
        <v/>
      </c>
      <c r="AQ95" s="8" t="str">
        <f t="shared" si="18"/>
        <v/>
      </c>
      <c r="AR95" s="8" t="str">
        <f t="shared" si="18"/>
        <v/>
      </c>
      <c r="AS95" s="8" t="str">
        <f t="shared" si="18"/>
        <v/>
      </c>
      <c r="AT95" s="8" t="str">
        <f t="shared" si="18"/>
        <v/>
      </c>
      <c r="AU95" s="8" t="str">
        <f t="shared" si="18"/>
        <v/>
      </c>
      <c r="AV95" s="8" t="str">
        <f t="shared" si="18"/>
        <v/>
      </c>
      <c r="AW95" s="8" t="str">
        <f t="shared" si="18"/>
        <v/>
      </c>
      <c r="AX95" s="8" t="str">
        <f t="shared" si="19"/>
        <v/>
      </c>
      <c r="AY95" s="8" t="str">
        <f t="shared" si="19"/>
        <v/>
      </c>
      <c r="AZ95" s="8" t="str">
        <f t="shared" si="19"/>
        <v/>
      </c>
      <c r="BA95" s="8" t="str">
        <f t="shared" si="19"/>
        <v/>
      </c>
      <c r="BB95" s="8" t="str">
        <f t="shared" si="19"/>
        <v/>
      </c>
      <c r="BC95" s="8" t="str">
        <f t="shared" si="19"/>
        <v/>
      </c>
      <c r="BD95" s="8" t="str">
        <f t="shared" si="19"/>
        <v/>
      </c>
      <c r="BE95" s="8" t="str">
        <f t="shared" si="19"/>
        <v/>
      </c>
    </row>
    <row r="96" spans="1:57" x14ac:dyDescent="0.25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>CONCATENATE(A96,B96,C96,D96,E96,F96,G96,H96,I96,J96,K96,L96,M96,N96,O96,P96,Q96,R96,S96,T96,U96,V96,W96,X96,Y96,Z96,AA96,AB96,AC96,AD96,AE96,AF96,AG96,AH96)</f>
        <v>SIMSIMSIM570116476944761,875ANMEP044761,87530252,87543353,87543357,875735998030RXXNGXLX XRXUJX DX WXRMX000000AMIL45AMIL 400 QP NACIONAL2789372343,072789,37ATIVO</v>
      </c>
      <c r="AJ96">
        <f>IF(AI96=AI95,1,0)</f>
        <v>1</v>
      </c>
      <c r="AK96" s="47" t="s">
        <v>392</v>
      </c>
      <c r="AM96" s="7">
        <v>93</v>
      </c>
      <c r="AN96" s="7" t="str">
        <f t="shared" si="18"/>
        <v/>
      </c>
      <c r="AO96" s="7" t="str">
        <f t="shared" si="18"/>
        <v/>
      </c>
      <c r="AP96" s="7" t="str">
        <f t="shared" si="18"/>
        <v/>
      </c>
      <c r="AQ96" s="7" t="str">
        <f t="shared" si="18"/>
        <v/>
      </c>
      <c r="AR96" s="7" t="str">
        <f t="shared" si="18"/>
        <v/>
      </c>
      <c r="AS96" s="7" t="str">
        <f t="shared" si="18"/>
        <v/>
      </c>
      <c r="AT96" s="7" t="str">
        <f t="shared" si="18"/>
        <v/>
      </c>
      <c r="AU96" s="7" t="str">
        <f t="shared" si="18"/>
        <v/>
      </c>
      <c r="AV96" s="7" t="str">
        <f t="shared" si="18"/>
        <v/>
      </c>
      <c r="AW96" s="7" t="str">
        <f t="shared" si="18"/>
        <v/>
      </c>
      <c r="AX96" s="7" t="str">
        <f t="shared" si="19"/>
        <v/>
      </c>
      <c r="AY96" s="7" t="str">
        <f t="shared" si="19"/>
        <v/>
      </c>
      <c r="AZ96" s="7" t="str">
        <f t="shared" si="19"/>
        <v/>
      </c>
      <c r="BA96" s="7" t="str">
        <f t="shared" si="19"/>
        <v/>
      </c>
      <c r="BB96" s="7" t="str">
        <f t="shared" si="19"/>
        <v/>
      </c>
      <c r="BC96" s="7" t="str">
        <f t="shared" si="19"/>
        <v/>
      </c>
      <c r="BD96" s="7" t="str">
        <f t="shared" si="19"/>
        <v/>
      </c>
      <c r="BE96" s="7" t="str">
        <f t="shared" si="19"/>
        <v/>
      </c>
    </row>
    <row r="97" spans="1:57" x14ac:dyDescent="0.25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>CONCATENATE(A97,B97,C97,D97,E97,F97,G97,H97,I97,J97,K97,L97,M97,N97,O97,P97,Q97,R97,S97,T97,U97,V97,W97,X97,Y97,Z97,AA97,AB97,AC97,AD97,AE97,AF97,AG97,AH97)</f>
        <v>SIMSIMSIM570116478944761,875ANMEP044761,87527082,87543353,87543357,875735998090XMXRXLDX LXDXLXU XNTXNX DX XNTX000000AMIL45AMIL 500 QP NACIONAL COPART3233072715,793233,07ATIVO</v>
      </c>
      <c r="AJ97">
        <f>IF(AI97=AI96,1,0)</f>
        <v>0</v>
      </c>
      <c r="AK97" s="47" t="s">
        <v>392</v>
      </c>
      <c r="AM97" s="8">
        <v>94</v>
      </c>
      <c r="AN97" s="8" t="str">
        <f t="shared" si="18"/>
        <v/>
      </c>
      <c r="AO97" s="8" t="str">
        <f t="shared" si="18"/>
        <v/>
      </c>
      <c r="AP97" s="8" t="str">
        <f t="shared" si="18"/>
        <v/>
      </c>
      <c r="AQ97" s="8" t="str">
        <f t="shared" si="18"/>
        <v/>
      </c>
      <c r="AR97" s="8" t="str">
        <f t="shared" si="18"/>
        <v/>
      </c>
      <c r="AS97" s="8" t="str">
        <f t="shared" si="18"/>
        <v/>
      </c>
      <c r="AT97" s="8" t="str">
        <f t="shared" si="18"/>
        <v/>
      </c>
      <c r="AU97" s="8" t="str">
        <f t="shared" si="18"/>
        <v/>
      </c>
      <c r="AV97" s="8" t="str">
        <f t="shared" si="18"/>
        <v/>
      </c>
      <c r="AW97" s="8" t="str">
        <f t="shared" si="18"/>
        <v/>
      </c>
      <c r="AX97" s="8" t="str">
        <f t="shared" si="19"/>
        <v/>
      </c>
      <c r="AY97" s="8" t="str">
        <f t="shared" si="19"/>
        <v/>
      </c>
      <c r="AZ97" s="8" t="str">
        <f t="shared" si="19"/>
        <v/>
      </c>
      <c r="BA97" s="8" t="str">
        <f t="shared" si="19"/>
        <v/>
      </c>
      <c r="BB97" s="8" t="str">
        <f t="shared" si="19"/>
        <v/>
      </c>
      <c r="BC97" s="8" t="str">
        <f t="shared" si="19"/>
        <v/>
      </c>
      <c r="BD97" s="8" t="str">
        <f t="shared" si="19"/>
        <v/>
      </c>
      <c r="BE97" s="8" t="str">
        <f t="shared" si="19"/>
        <v/>
      </c>
    </row>
    <row r="98" spans="1:57" x14ac:dyDescent="0.25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>CONCATENATE(A98,B98,C98,D98,E98,F98,G98,H98,I98,J98,K98,L98,M98,N98,O98,P98,Q98,R98,S98,T98,U98,V98,W98,X98,Y98,Z98,AA98,AB98,AC98,AD98,AE98,AF98,AG98,AH98)</f>
        <v>SIMSIMSIM570116478944761,875ANMEP044761,87527082,87543353,87543357,875735998090XMXRXLDX LXDXLXU XNTXNX DX XNTX000000AMIL45AMIL 500 QP NACIONAL COPART3233072715,793233,07ATIVO</v>
      </c>
      <c r="AJ98">
        <f>IF(AI98=AI97,1,0)</f>
        <v>1</v>
      </c>
      <c r="AK98" s="47" t="s">
        <v>392</v>
      </c>
      <c r="AM98" s="7">
        <v>95</v>
      </c>
      <c r="AN98" s="7" t="str">
        <f t="shared" si="18"/>
        <v/>
      </c>
      <c r="AO98" s="7" t="str">
        <f t="shared" si="18"/>
        <v/>
      </c>
      <c r="AP98" s="7" t="str">
        <f t="shared" si="18"/>
        <v/>
      </c>
      <c r="AQ98" s="7" t="str">
        <f t="shared" si="18"/>
        <v/>
      </c>
      <c r="AR98" s="7" t="str">
        <f t="shared" si="18"/>
        <v/>
      </c>
      <c r="AS98" s="7" t="str">
        <f t="shared" si="18"/>
        <v/>
      </c>
      <c r="AT98" s="7" t="str">
        <f t="shared" si="18"/>
        <v/>
      </c>
      <c r="AU98" s="7" t="str">
        <f t="shared" si="18"/>
        <v/>
      </c>
      <c r="AV98" s="7" t="str">
        <f t="shared" si="18"/>
        <v/>
      </c>
      <c r="AW98" s="7" t="str">
        <f t="shared" si="18"/>
        <v/>
      </c>
      <c r="AX98" s="7" t="str">
        <f t="shared" si="19"/>
        <v/>
      </c>
      <c r="AY98" s="7" t="str">
        <f t="shared" si="19"/>
        <v/>
      </c>
      <c r="AZ98" s="7" t="str">
        <f t="shared" si="19"/>
        <v/>
      </c>
      <c r="BA98" s="7" t="str">
        <f t="shared" si="19"/>
        <v/>
      </c>
      <c r="BB98" s="7" t="str">
        <f t="shared" si="19"/>
        <v/>
      </c>
      <c r="BC98" s="7" t="str">
        <f t="shared" si="19"/>
        <v/>
      </c>
      <c r="BD98" s="7" t="str">
        <f t="shared" si="19"/>
        <v/>
      </c>
      <c r="BE98" s="7" t="str">
        <f t="shared" si="19"/>
        <v/>
      </c>
    </row>
    <row r="99" spans="1:57" x14ac:dyDescent="0.25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>CONCATENATE(A99,B99,C99,D99,E99,F99,G99,H99,I99,J99,K99,L99,M99,N99,O99,P99,Q99,R99,S99,T99,U99,V99,W99,X99,Y99,Z99,AA99,AB99,AC99,AD99,AE99,AF99,AG99,AH99)</f>
        <v>SIMSIMSIM570116478944761,875ANMEP044761,87527082,87543353,87543357,875735998090XMXRXLDX LXDXLXU XNTXNX DX XNTX000000AMIL45AMIL 500 QP NACIONAL COPART3233072715,793233,07ATIVO</v>
      </c>
      <c r="AJ99">
        <f>IF(AI99=AI98,1,0)</f>
        <v>1</v>
      </c>
      <c r="AK99" s="47" t="s">
        <v>392</v>
      </c>
      <c r="AM99" s="8">
        <v>96</v>
      </c>
      <c r="AN99" s="8" t="str">
        <f t="shared" si="18"/>
        <v/>
      </c>
      <c r="AO99" s="8" t="str">
        <f t="shared" si="18"/>
        <v/>
      </c>
      <c r="AP99" s="8" t="str">
        <f t="shared" si="18"/>
        <v/>
      </c>
      <c r="AQ99" s="8" t="str">
        <f t="shared" si="18"/>
        <v/>
      </c>
      <c r="AR99" s="8" t="str">
        <f t="shared" si="18"/>
        <v/>
      </c>
      <c r="AS99" s="8" t="str">
        <f t="shared" si="18"/>
        <v/>
      </c>
      <c r="AT99" s="8" t="str">
        <f t="shared" si="18"/>
        <v/>
      </c>
      <c r="AU99" s="8" t="str">
        <f t="shared" si="18"/>
        <v/>
      </c>
      <c r="AV99" s="8" t="str">
        <f t="shared" si="18"/>
        <v/>
      </c>
      <c r="AW99" s="8" t="str">
        <f t="shared" si="18"/>
        <v/>
      </c>
      <c r="AX99" s="8" t="str">
        <f t="shared" si="19"/>
        <v/>
      </c>
      <c r="AY99" s="8" t="str">
        <f t="shared" si="19"/>
        <v/>
      </c>
      <c r="AZ99" s="8" t="str">
        <f t="shared" si="19"/>
        <v/>
      </c>
      <c r="BA99" s="8" t="str">
        <f t="shared" si="19"/>
        <v/>
      </c>
      <c r="BB99" s="8" t="str">
        <f t="shared" si="19"/>
        <v/>
      </c>
      <c r="BC99" s="8" t="str">
        <f t="shared" si="19"/>
        <v/>
      </c>
      <c r="BD99" s="8" t="str">
        <f t="shared" si="19"/>
        <v/>
      </c>
      <c r="BE99" s="8" t="str">
        <f t="shared" si="19"/>
        <v/>
      </c>
    </row>
    <row r="100" spans="1:57" x14ac:dyDescent="0.25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>CONCATENATE(A100,B100,C100,D100,E100,F100,G100,H100,I100,J100,K100,L100,M100,N100,O100,P100,Q100,R100,S100,T100,U100,V100,W100,X100,Y100,Z100,AA100,AB100,AC100,AD100,AE100,AF100,AG100,AH100)</f>
        <v>SIMSIMSIM190116480944761,875FNEL044755,87544761,87530893,87544755,87543357,875735998140TXXGX XNTXNXX FRXGX LXN000000AMIL45AMIL 700 QP NACIONAL3482542925,313482,54INATIVO</v>
      </c>
      <c r="AJ100">
        <f>IF(AI100=AI99,1,0)</f>
        <v>0</v>
      </c>
      <c r="AK100" s="47" t="s">
        <v>387</v>
      </c>
      <c r="AM100" s="7">
        <v>97</v>
      </c>
      <c r="AN100" s="7" t="str">
        <f t="shared" si="18"/>
        <v/>
      </c>
      <c r="AO100" s="7" t="str">
        <f t="shared" si="18"/>
        <v/>
      </c>
      <c r="AP100" s="7" t="str">
        <f t="shared" si="18"/>
        <v/>
      </c>
      <c r="AQ100" s="7" t="str">
        <f t="shared" si="18"/>
        <v/>
      </c>
      <c r="AR100" s="7" t="str">
        <f t="shared" si="18"/>
        <v/>
      </c>
      <c r="AS100" s="7" t="str">
        <f t="shared" si="18"/>
        <v/>
      </c>
      <c r="AT100" s="7" t="str">
        <f t="shared" si="18"/>
        <v/>
      </c>
      <c r="AU100" s="7" t="str">
        <f t="shared" si="18"/>
        <v/>
      </c>
      <c r="AV100" s="7" t="str">
        <f t="shared" si="18"/>
        <v/>
      </c>
      <c r="AW100" s="7" t="str">
        <f t="shared" si="18"/>
        <v/>
      </c>
      <c r="AX100" s="7" t="str">
        <f t="shared" si="19"/>
        <v/>
      </c>
      <c r="AY100" s="7" t="str">
        <f t="shared" si="19"/>
        <v/>
      </c>
      <c r="AZ100" s="7" t="str">
        <f t="shared" si="19"/>
        <v/>
      </c>
      <c r="BA100" s="7" t="str">
        <f t="shared" si="19"/>
        <v/>
      </c>
      <c r="BB100" s="7" t="str">
        <f t="shared" si="19"/>
        <v/>
      </c>
      <c r="BC100" s="7" t="str">
        <f t="shared" si="19"/>
        <v/>
      </c>
      <c r="BD100" s="7" t="str">
        <f t="shared" si="19"/>
        <v/>
      </c>
      <c r="BE100" s="7" t="str">
        <f t="shared" si="19"/>
        <v/>
      </c>
    </row>
    <row r="101" spans="1:57" x14ac:dyDescent="0.25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>CONCATENATE(A101,B101,C101,D101,E101,F101,G101,H101,I101,J101,K101,L101,M101,N101,O101,P101,Q101,R101,S101,T101,U101,V101,W101,X101,Y101,Z101,AA101,AB101,AC101,AD101,AE101,AF101,AG101,AH101)</f>
        <v>SIMSIMSIM190116480944761,875FNEL044755,87544761,87530893,87544755,87543357,875735998140TXXGX XNTXNXX FRXGX LXN000000AMIL45AMIL 700 QP NACIONAL3482542925,313482,54INATIVO</v>
      </c>
      <c r="AJ101">
        <f>IF(AI101=AI100,1,0)</f>
        <v>1</v>
      </c>
      <c r="AK101" s="47" t="s">
        <v>387</v>
      </c>
      <c r="AM101" s="8">
        <v>98</v>
      </c>
      <c r="AN101" s="8" t="str">
        <f t="shared" si="18"/>
        <v/>
      </c>
      <c r="AO101" s="8" t="str">
        <f t="shared" si="18"/>
        <v/>
      </c>
      <c r="AP101" s="8" t="str">
        <f t="shared" si="18"/>
        <v/>
      </c>
      <c r="AQ101" s="8" t="str">
        <f t="shared" si="18"/>
        <v/>
      </c>
      <c r="AR101" s="8" t="str">
        <f t="shared" si="18"/>
        <v/>
      </c>
      <c r="AS101" s="8" t="str">
        <f t="shared" si="18"/>
        <v/>
      </c>
      <c r="AT101" s="8" t="str">
        <f t="shared" si="18"/>
        <v/>
      </c>
      <c r="AU101" s="8" t="str">
        <f t="shared" si="18"/>
        <v/>
      </c>
      <c r="AV101" s="8" t="str">
        <f t="shared" si="18"/>
        <v/>
      </c>
      <c r="AW101" s="8" t="str">
        <f t="shared" si="18"/>
        <v/>
      </c>
      <c r="AX101" s="8" t="str">
        <f t="shared" si="19"/>
        <v/>
      </c>
      <c r="AY101" s="8" t="str">
        <f t="shared" si="19"/>
        <v/>
      </c>
      <c r="AZ101" s="8" t="str">
        <f t="shared" si="19"/>
        <v/>
      </c>
      <c r="BA101" s="8" t="str">
        <f t="shared" si="19"/>
        <v/>
      </c>
      <c r="BB101" s="8" t="str">
        <f t="shared" si="19"/>
        <v/>
      </c>
      <c r="BC101" s="8" t="str">
        <f t="shared" si="19"/>
        <v/>
      </c>
      <c r="BD101" s="8" t="str">
        <f t="shared" si="19"/>
        <v/>
      </c>
      <c r="BE101" s="8" t="str">
        <f t="shared" si="19"/>
        <v/>
      </c>
    </row>
    <row r="102" spans="1:57" x14ac:dyDescent="0.25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>CONCATENATE(A102,B102,C102,D102,E102,F102,G102,H102,I102,J102,K102,L102,M102,N102,O102,P102,Q102,R102,S102,T102,U102,V102,W102,X102,Y102,Z102,AA102,AB102,AC102,AD102,AE102,AF102,AG102,AH102)</f>
        <v>SIMSIMSIM190116480944761,875FNEL044755,87544761,87530893,87544755,87543357,875735998140TXXGX XNTXNXX FRXGX LXN000000AMIL45AMIL 700 QP NACIONAL3482542925,313482,54INATIVO</v>
      </c>
      <c r="AJ102">
        <f>IF(AI102=AI101,1,0)</f>
        <v>1</v>
      </c>
      <c r="AK102" s="47" t="s">
        <v>387</v>
      </c>
      <c r="AM102" s="7">
        <v>99</v>
      </c>
      <c r="AN102" s="7" t="str">
        <f t="shared" si="18"/>
        <v/>
      </c>
      <c r="AO102" s="7" t="str">
        <f t="shared" si="18"/>
        <v/>
      </c>
      <c r="AP102" s="7" t="str">
        <f t="shared" si="18"/>
        <v/>
      </c>
      <c r="AQ102" s="7" t="str">
        <f t="shared" si="18"/>
        <v/>
      </c>
      <c r="AR102" s="7" t="str">
        <f t="shared" si="18"/>
        <v/>
      </c>
      <c r="AS102" s="7" t="str">
        <f t="shared" si="18"/>
        <v/>
      </c>
      <c r="AT102" s="7" t="str">
        <f t="shared" si="18"/>
        <v/>
      </c>
      <c r="AU102" s="7" t="str">
        <f t="shared" si="18"/>
        <v/>
      </c>
      <c r="AV102" s="7" t="str">
        <f t="shared" si="18"/>
        <v/>
      </c>
      <c r="AW102" s="7" t="str">
        <f t="shared" si="18"/>
        <v/>
      </c>
      <c r="AX102" s="7" t="str">
        <f t="shared" si="19"/>
        <v/>
      </c>
      <c r="AY102" s="7" t="str">
        <f t="shared" si="19"/>
        <v/>
      </c>
      <c r="AZ102" s="7" t="str">
        <f t="shared" si="19"/>
        <v/>
      </c>
      <c r="BA102" s="7" t="str">
        <f t="shared" si="19"/>
        <v/>
      </c>
      <c r="BB102" s="7" t="str">
        <f t="shared" si="19"/>
        <v/>
      </c>
      <c r="BC102" s="7" t="str">
        <f t="shared" si="19"/>
        <v/>
      </c>
      <c r="BD102" s="7" t="str">
        <f t="shared" si="19"/>
        <v/>
      </c>
      <c r="BE102" s="7" t="str">
        <f t="shared" si="19"/>
        <v/>
      </c>
    </row>
    <row r="103" spans="1:57" x14ac:dyDescent="0.25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>CONCATENATE(A103,B103,C103,D103,E103,F103,G103,H103,I103,J103,K103,L103,M103,N103,O103,P103,Q103,R103,S103,T103,U103,V103,W103,X103,Y103,Z103,AA103,AB103,AC103,AD103,AE103,AF103,AG103,AH103)</f>
        <v>SIMSIMSIM190116482344761,875FNEL044761,87530783,87544755,87544755,87543357,875735998180XDXLXLX KXMXRX WHUXNX LXXTXX DX XLXVXXRX000000AMIL45AMIL 400 QP NACIONAL2535792130,072535,79SUSPENSÃO</v>
      </c>
      <c r="AJ103">
        <f>IF(AI103=AI102,1,0)</f>
        <v>0</v>
      </c>
      <c r="AK103" s="47" t="s">
        <v>387</v>
      </c>
      <c r="AM103" s="8">
        <v>100</v>
      </c>
      <c r="AN103" s="8" t="str">
        <f t="shared" si="18"/>
        <v/>
      </c>
      <c r="AO103" s="8" t="str">
        <f t="shared" si="18"/>
        <v/>
      </c>
      <c r="AP103" s="8" t="str">
        <f t="shared" si="18"/>
        <v/>
      </c>
      <c r="AQ103" s="8" t="str">
        <f t="shared" si="18"/>
        <v/>
      </c>
      <c r="AR103" s="8" t="str">
        <f t="shared" si="18"/>
        <v/>
      </c>
      <c r="AS103" s="8" t="str">
        <f t="shared" si="18"/>
        <v/>
      </c>
      <c r="AT103" s="8" t="str">
        <f t="shared" si="18"/>
        <v/>
      </c>
      <c r="AU103" s="8" t="str">
        <f t="shared" si="18"/>
        <v/>
      </c>
      <c r="AV103" s="8" t="str">
        <f t="shared" si="18"/>
        <v/>
      </c>
      <c r="AW103" s="8" t="str">
        <f t="shared" si="18"/>
        <v/>
      </c>
      <c r="AX103" s="8" t="str">
        <f t="shared" si="19"/>
        <v/>
      </c>
      <c r="AY103" s="8" t="str">
        <f t="shared" si="19"/>
        <v/>
      </c>
      <c r="AZ103" s="8" t="str">
        <f t="shared" si="19"/>
        <v/>
      </c>
      <c r="BA103" s="8" t="str">
        <f t="shared" si="19"/>
        <v/>
      </c>
      <c r="BB103" s="8" t="str">
        <f t="shared" si="19"/>
        <v/>
      </c>
      <c r="BC103" s="8" t="str">
        <f t="shared" si="19"/>
        <v/>
      </c>
      <c r="BD103" s="8" t="str">
        <f t="shared" si="19"/>
        <v/>
      </c>
      <c r="BE103" s="8" t="str">
        <f t="shared" si="19"/>
        <v/>
      </c>
    </row>
    <row r="104" spans="1:57" x14ac:dyDescent="0.25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>CONCATENATE(A104,B104,C104,D104,E104,F104,G104,H104,I104,J104,K104,L104,M104,N104,O104,P104,Q104,R104,S104,T104,U104,V104,W104,X104,Y104,Z104,AA104,AB104,AC104,AD104,AE104,AF104,AG104,AH104)</f>
        <v>SIMSIMSIM190116482344761,875FNEL044761,87530783,87544755,87544755,87543357,875735998180XDXLXLX KXMXRX WHUXNX LXXTXX DX XLXVXXRX000000AMIL45AMIL 400 QP NACIONAL2535792130,072535,79SUSPENSÃO</v>
      </c>
      <c r="AJ104">
        <f>IF(AI104=AI103,1,0)</f>
        <v>1</v>
      </c>
      <c r="AK104" s="47" t="s">
        <v>387</v>
      </c>
      <c r="AM104" s="7">
        <v>101</v>
      </c>
      <c r="AN104" s="7" t="str">
        <f t="shared" ref="AN104:AW113" si="20">IF(AN$3=$D104,$AM104,"")</f>
        <v/>
      </c>
      <c r="AO104" s="7" t="str">
        <f t="shared" si="20"/>
        <v/>
      </c>
      <c r="AP104" s="7" t="str">
        <f t="shared" si="20"/>
        <v/>
      </c>
      <c r="AQ104" s="7" t="str">
        <f t="shared" si="20"/>
        <v/>
      </c>
      <c r="AR104" s="7" t="str">
        <f t="shared" si="20"/>
        <v/>
      </c>
      <c r="AS104" s="7" t="str">
        <f t="shared" si="20"/>
        <v/>
      </c>
      <c r="AT104" s="7" t="str">
        <f t="shared" si="20"/>
        <v/>
      </c>
      <c r="AU104" s="7" t="str">
        <f t="shared" si="20"/>
        <v/>
      </c>
      <c r="AV104" s="7" t="str">
        <f t="shared" si="20"/>
        <v/>
      </c>
      <c r="AW104" s="7" t="str">
        <f t="shared" si="20"/>
        <v/>
      </c>
      <c r="AX104" s="7" t="str">
        <f t="shared" ref="AX104:BE113" si="21">IF(AX$3=$D104,$AM104,"")</f>
        <v/>
      </c>
      <c r="AY104" s="7" t="str">
        <f t="shared" si="21"/>
        <v/>
      </c>
      <c r="AZ104" s="7" t="str">
        <f t="shared" si="21"/>
        <v/>
      </c>
      <c r="BA104" s="7" t="str">
        <f t="shared" si="21"/>
        <v/>
      </c>
      <c r="BB104" s="7" t="str">
        <f t="shared" si="21"/>
        <v/>
      </c>
      <c r="BC104" s="7" t="str">
        <f t="shared" si="21"/>
        <v/>
      </c>
      <c r="BD104" s="7" t="str">
        <f t="shared" si="21"/>
        <v/>
      </c>
      <c r="BE104" s="7" t="str">
        <f t="shared" si="21"/>
        <v/>
      </c>
    </row>
    <row r="105" spans="1:57" x14ac:dyDescent="0.25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>CONCATENATE(A105,B105,C105,D105,E105,F105,G105,H105,I105,J105,K105,L105,M105,N105,O105,P105,Q105,R105,S105,T105,U105,V105,W105,X105,Y105,Z105,AA105,AB105,AC105,AD105,AE105,AF105,AG105,AH105)</f>
        <v>SIMSIMSIM190116482344761,875FNEL044761,87530783,87544755,87544755,87543357,875735998180XDXLXLX KXMXRX WHUXNX LXXTXX DX XLXVXXRX000000AMIL45AMIL 400 QP NACIONAL2535792130,072535,79SUSPENSÃO</v>
      </c>
      <c r="AJ105">
        <f>IF(AI105=AI104,1,0)</f>
        <v>1</v>
      </c>
      <c r="AK105" s="47" t="s">
        <v>387</v>
      </c>
      <c r="AM105" s="8">
        <v>102</v>
      </c>
      <c r="AN105" s="8" t="str">
        <f t="shared" si="20"/>
        <v/>
      </c>
      <c r="AO105" s="8" t="str">
        <f t="shared" si="20"/>
        <v/>
      </c>
      <c r="AP105" s="8" t="str">
        <f t="shared" si="20"/>
        <v/>
      </c>
      <c r="AQ105" s="8" t="str">
        <f t="shared" si="20"/>
        <v/>
      </c>
      <c r="AR105" s="8" t="str">
        <f t="shared" si="20"/>
        <v/>
      </c>
      <c r="AS105" s="8" t="str">
        <f t="shared" si="20"/>
        <v/>
      </c>
      <c r="AT105" s="8" t="str">
        <f t="shared" si="20"/>
        <v/>
      </c>
      <c r="AU105" s="8" t="str">
        <f t="shared" si="20"/>
        <v/>
      </c>
      <c r="AV105" s="8" t="str">
        <f t="shared" si="20"/>
        <v/>
      </c>
      <c r="AW105" s="8" t="str">
        <f t="shared" si="20"/>
        <v/>
      </c>
      <c r="AX105" s="8" t="str">
        <f t="shared" si="21"/>
        <v/>
      </c>
      <c r="AY105" s="8" t="str">
        <f t="shared" si="21"/>
        <v/>
      </c>
      <c r="AZ105" s="8" t="str">
        <f t="shared" si="21"/>
        <v/>
      </c>
      <c r="BA105" s="8" t="str">
        <f t="shared" si="21"/>
        <v/>
      </c>
      <c r="BB105" s="8" t="str">
        <f t="shared" si="21"/>
        <v/>
      </c>
      <c r="BC105" s="8" t="str">
        <f t="shared" si="21"/>
        <v/>
      </c>
      <c r="BD105" s="8" t="str">
        <f t="shared" si="21"/>
        <v/>
      </c>
      <c r="BE105" s="8" t="str">
        <f t="shared" si="21"/>
        <v/>
      </c>
    </row>
    <row r="106" spans="1:57" x14ac:dyDescent="0.25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>CONCATENATE(A106,B106,C106,D106,E106,F106,G106,H106,I106,J106,K106,L106,M106,N106,O106,P106,Q106,R106,S106,T106,U106,V106,W106,X106,Y106,Z106,AA106,AB106,AC106,AD106,AE106,AF106,AG106,AH106)</f>
        <v>SIMSIMSIM2200116484844761,875ABREC044761,87531565,87543353,87543357,875735998281RXWXLTXN DX NXVXX000000AMIL45AMIL 500 QP NACIONAL2766232323,642766,23ATIVO</v>
      </c>
      <c r="AJ106">
        <f>IF(AI106=AI105,1,0)</f>
        <v>0</v>
      </c>
      <c r="AK106" s="47" t="s">
        <v>473</v>
      </c>
      <c r="AM106" s="7">
        <v>103</v>
      </c>
      <c r="AN106" s="7" t="str">
        <f t="shared" si="20"/>
        <v/>
      </c>
      <c r="AO106" s="7" t="str">
        <f t="shared" si="20"/>
        <v/>
      </c>
      <c r="AP106" s="7" t="str">
        <f t="shared" si="20"/>
        <v/>
      </c>
      <c r="AQ106" s="7" t="str">
        <f t="shared" si="20"/>
        <v/>
      </c>
      <c r="AR106" s="7" t="str">
        <f t="shared" si="20"/>
        <v/>
      </c>
      <c r="AS106" s="7" t="str">
        <f t="shared" si="20"/>
        <v/>
      </c>
      <c r="AT106" s="7" t="str">
        <f t="shared" si="20"/>
        <v/>
      </c>
      <c r="AU106" s="7" t="str">
        <f t="shared" si="20"/>
        <v/>
      </c>
      <c r="AV106" s="7" t="str">
        <f t="shared" si="20"/>
        <v/>
      </c>
      <c r="AW106" s="7" t="str">
        <f t="shared" si="20"/>
        <v/>
      </c>
      <c r="AX106" s="7" t="str">
        <f t="shared" si="21"/>
        <v/>
      </c>
      <c r="AY106" s="7" t="str">
        <f t="shared" si="21"/>
        <v/>
      </c>
      <c r="AZ106" s="7" t="str">
        <f t="shared" si="21"/>
        <v/>
      </c>
      <c r="BA106" s="7" t="str">
        <f t="shared" si="21"/>
        <v/>
      </c>
      <c r="BB106" s="7" t="str">
        <f t="shared" si="21"/>
        <v/>
      </c>
      <c r="BC106" s="7" t="str">
        <f t="shared" si="21"/>
        <v/>
      </c>
      <c r="BD106" s="7" t="str">
        <f t="shared" si="21"/>
        <v/>
      </c>
      <c r="BE106" s="7" t="str">
        <f t="shared" si="21"/>
        <v/>
      </c>
    </row>
    <row r="107" spans="1:57" x14ac:dyDescent="0.25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>CONCATENATE(A107,B107,C107,D107,E107,F107,G107,H107,I107,J107,K107,L107,M107,N107,O107,P107,Q107,R107,S107,T107,U107,V107,W107,X107,Y107,Z107,AA107,AB107,AC107,AD107,AE107,AF107,AG107,AH107)</f>
        <v>SIMSIMSIM2200116484844761,875ABREC044761,87531565,87543353,87543357,875735998281RXWXLTXN DX NXVXX000000AMIL45AMIL 500 QP NACIONAL2766232323,642766,23ATIVO</v>
      </c>
      <c r="AJ107">
        <f>IF(AI107=AI106,1,0)</f>
        <v>1</v>
      </c>
      <c r="AK107" s="47" t="s">
        <v>473</v>
      </c>
      <c r="AM107" s="8">
        <v>104</v>
      </c>
      <c r="AN107" s="8" t="str">
        <f t="shared" si="20"/>
        <v/>
      </c>
      <c r="AO107" s="8" t="str">
        <f t="shared" si="20"/>
        <v/>
      </c>
      <c r="AP107" s="8" t="str">
        <f t="shared" si="20"/>
        <v/>
      </c>
      <c r="AQ107" s="8" t="str">
        <f t="shared" si="20"/>
        <v/>
      </c>
      <c r="AR107" s="8" t="str">
        <f t="shared" si="20"/>
        <v/>
      </c>
      <c r="AS107" s="8" t="str">
        <f t="shared" si="20"/>
        <v/>
      </c>
      <c r="AT107" s="8" t="str">
        <f t="shared" si="20"/>
        <v/>
      </c>
      <c r="AU107" s="8" t="str">
        <f t="shared" si="20"/>
        <v/>
      </c>
      <c r="AV107" s="8" t="str">
        <f t="shared" si="20"/>
        <v/>
      </c>
      <c r="AW107" s="8" t="str">
        <f t="shared" si="20"/>
        <v/>
      </c>
      <c r="AX107" s="8" t="str">
        <f t="shared" si="21"/>
        <v/>
      </c>
      <c r="AY107" s="8" t="str">
        <f t="shared" si="21"/>
        <v/>
      </c>
      <c r="AZ107" s="8" t="str">
        <f t="shared" si="21"/>
        <v/>
      </c>
      <c r="BA107" s="8" t="str">
        <f t="shared" si="21"/>
        <v/>
      </c>
      <c r="BB107" s="8" t="str">
        <f t="shared" si="21"/>
        <v/>
      </c>
      <c r="BC107" s="8" t="str">
        <f t="shared" si="21"/>
        <v/>
      </c>
      <c r="BD107" s="8" t="str">
        <f t="shared" si="21"/>
        <v/>
      </c>
      <c r="BE107" s="8" t="str">
        <f t="shared" si="21"/>
        <v/>
      </c>
    </row>
    <row r="108" spans="1:57" x14ac:dyDescent="0.25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>CONCATENATE(A108,B108,C108,D108,E108,F108,G108,H108,I108,J108,K108,L108,M108,N108,O108,P108,Q108,R108,S108,T108,U108,V108,W108,X108,Y108,Z108,AA108,AB108,AC108,AD108,AE108,AF108,AG108,AH108)</f>
        <v>SIMSIMSIM2200116484844761,875ABREC044761,87531565,87543353,87543357,875735998281RXWXLTXN DX NXVXX000000AMIL45AMIL 500 QP NACIONAL2766232323,642766,23ATIVO</v>
      </c>
      <c r="AJ108">
        <f>IF(AI108=AI107,1,0)</f>
        <v>1</v>
      </c>
      <c r="AK108" s="47" t="s">
        <v>473</v>
      </c>
      <c r="AM108" s="7">
        <v>105</v>
      </c>
      <c r="AN108" s="7" t="str">
        <f t="shared" si="20"/>
        <v/>
      </c>
      <c r="AO108" s="7" t="str">
        <f t="shared" si="20"/>
        <v/>
      </c>
      <c r="AP108" s="7" t="str">
        <f t="shared" si="20"/>
        <v/>
      </c>
      <c r="AQ108" s="7" t="str">
        <f t="shared" si="20"/>
        <v/>
      </c>
      <c r="AR108" s="7" t="str">
        <f t="shared" si="20"/>
        <v/>
      </c>
      <c r="AS108" s="7" t="str">
        <f t="shared" si="20"/>
        <v/>
      </c>
      <c r="AT108" s="7" t="str">
        <f t="shared" si="20"/>
        <v/>
      </c>
      <c r="AU108" s="7" t="str">
        <f t="shared" si="20"/>
        <v/>
      </c>
      <c r="AV108" s="7" t="str">
        <f t="shared" si="20"/>
        <v/>
      </c>
      <c r="AW108" s="7" t="str">
        <f t="shared" si="20"/>
        <v/>
      </c>
      <c r="AX108" s="7" t="str">
        <f t="shared" si="21"/>
        <v/>
      </c>
      <c r="AY108" s="7" t="str">
        <f t="shared" si="21"/>
        <v/>
      </c>
      <c r="AZ108" s="7" t="str">
        <f t="shared" si="21"/>
        <v/>
      </c>
      <c r="BA108" s="7" t="str">
        <f t="shared" si="21"/>
        <v/>
      </c>
      <c r="BB108" s="7" t="str">
        <f t="shared" si="21"/>
        <v/>
      </c>
      <c r="BC108" s="7" t="str">
        <f t="shared" si="21"/>
        <v/>
      </c>
      <c r="BD108" s="7" t="str">
        <f t="shared" si="21"/>
        <v/>
      </c>
      <c r="BE108" s="7" t="str">
        <f t="shared" si="21"/>
        <v/>
      </c>
    </row>
    <row r="109" spans="1:57" x14ac:dyDescent="0.25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>CONCATENATE(A109,B109,C109,D109,E109,F109,G109,H109,I109,J109,K109,L109,M109,N109,O109,P109,Q109,R109,S109,T109,U109,V109,W109,X109,Y109,Z109,AA109,AB109,AC109,AD109,AE109,AF109,AG109,AH109)</f>
        <v>SIMSIMSIM570116516844761,875ANMEP044756,87544761,87534347,916666666744756,87543811,87543357,875735998310MXRXXNX XNX PXRXXRX000000AMIL45AMIL 400 QC NACIONAL1931021622,051931,02INATIVO</v>
      </c>
      <c r="AJ109">
        <f>IF(AI109=AI108,1,0)</f>
        <v>0</v>
      </c>
      <c r="AK109" s="47" t="s">
        <v>392</v>
      </c>
      <c r="AM109" s="8">
        <v>106</v>
      </c>
      <c r="AN109" s="8" t="str">
        <f t="shared" si="20"/>
        <v/>
      </c>
      <c r="AO109" s="8" t="str">
        <f t="shared" si="20"/>
        <v/>
      </c>
      <c r="AP109" s="8" t="str">
        <f t="shared" si="20"/>
        <v/>
      </c>
      <c r="AQ109" s="8" t="str">
        <f t="shared" si="20"/>
        <v/>
      </c>
      <c r="AR109" s="8" t="str">
        <f t="shared" si="20"/>
        <v/>
      </c>
      <c r="AS109" s="8" t="str">
        <f t="shared" si="20"/>
        <v/>
      </c>
      <c r="AT109" s="8" t="str">
        <f t="shared" si="20"/>
        <v/>
      </c>
      <c r="AU109" s="8" t="str">
        <f t="shared" si="20"/>
        <v/>
      </c>
      <c r="AV109" s="8" t="str">
        <f t="shared" si="20"/>
        <v/>
      </c>
      <c r="AW109" s="8" t="str">
        <f t="shared" si="20"/>
        <v/>
      </c>
      <c r="AX109" s="8" t="str">
        <f t="shared" si="21"/>
        <v/>
      </c>
      <c r="AY109" s="8" t="str">
        <f t="shared" si="21"/>
        <v/>
      </c>
      <c r="AZ109" s="8" t="str">
        <f t="shared" si="21"/>
        <v/>
      </c>
      <c r="BA109" s="8" t="str">
        <f t="shared" si="21"/>
        <v/>
      </c>
      <c r="BB109" s="8" t="str">
        <f t="shared" si="21"/>
        <v/>
      </c>
      <c r="BC109" s="8" t="str">
        <f t="shared" si="21"/>
        <v/>
      </c>
      <c r="BD109" s="8" t="str">
        <f t="shared" si="21"/>
        <v/>
      </c>
      <c r="BE109" s="8" t="str">
        <f t="shared" si="21"/>
        <v/>
      </c>
    </row>
    <row r="110" spans="1:57" x14ac:dyDescent="0.25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>CONCATENATE(A110,B110,C110,D110,E110,F110,G110,H110,I110,J110,K110,L110,M110,N110,O110,P110,Q110,R110,S110,T110,U110,V110,W110,X110,Y110,Z110,AA110,AB110,AC110,AD110,AE110,AF110,AG110,AH110)</f>
        <v>SIMSIMSIM570116516844761,875ANMEP044756,87544761,87534347,916666666744756,87543811,87543357,875735998310MXRXXNX XNX PXRXXRX000000AMIL45AMIL 400 QC NACIONAL1931021622,051931,02INATIVO</v>
      </c>
      <c r="AJ110">
        <f>IF(AI110=AI109,1,0)</f>
        <v>1</v>
      </c>
      <c r="AK110" s="47" t="s">
        <v>392</v>
      </c>
      <c r="AM110" s="7">
        <v>107</v>
      </c>
      <c r="AN110" s="7" t="str">
        <f t="shared" si="20"/>
        <v/>
      </c>
      <c r="AO110" s="7" t="str">
        <f t="shared" si="20"/>
        <v/>
      </c>
      <c r="AP110" s="7" t="str">
        <f t="shared" si="20"/>
        <v/>
      </c>
      <c r="AQ110" s="7" t="str">
        <f t="shared" si="20"/>
        <v/>
      </c>
      <c r="AR110" s="7" t="str">
        <f t="shared" si="20"/>
        <v/>
      </c>
      <c r="AS110" s="7" t="str">
        <f t="shared" si="20"/>
        <v/>
      </c>
      <c r="AT110" s="7" t="str">
        <f t="shared" si="20"/>
        <v/>
      </c>
      <c r="AU110" s="7" t="str">
        <f t="shared" si="20"/>
        <v/>
      </c>
      <c r="AV110" s="7" t="str">
        <f t="shared" si="20"/>
        <v/>
      </c>
      <c r="AW110" s="7" t="str">
        <f t="shared" si="20"/>
        <v/>
      </c>
      <c r="AX110" s="7" t="str">
        <f t="shared" si="21"/>
        <v/>
      </c>
      <c r="AY110" s="7" t="str">
        <f t="shared" si="21"/>
        <v/>
      </c>
      <c r="AZ110" s="7" t="str">
        <f t="shared" si="21"/>
        <v/>
      </c>
      <c r="BA110" s="7" t="str">
        <f t="shared" si="21"/>
        <v/>
      </c>
      <c r="BB110" s="7" t="str">
        <f t="shared" si="21"/>
        <v/>
      </c>
      <c r="BC110" s="7" t="str">
        <f t="shared" si="21"/>
        <v/>
      </c>
      <c r="BD110" s="7" t="str">
        <f t="shared" si="21"/>
        <v/>
      </c>
      <c r="BE110" s="7" t="str">
        <f t="shared" si="21"/>
        <v/>
      </c>
    </row>
    <row r="111" spans="1:57" x14ac:dyDescent="0.25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>CONCATENATE(A111,B111,C111,D111,E111,F111,G111,H111,I111,J111,K111,L111,M111,N111,O111,P111,Q111,R111,S111,T111,U111,V111,W111,X111,Y111,Z111,AA111,AB111,AC111,AD111,AE111,AF111,AG111,AH111)</f>
        <v>SIMSIMSIM570116516844761,875ANMEP044756,87544761,87534347,916666666744756,87543811,87543357,875735998310MXRXXNX XNX PXRXXRX000000AMIL45AMIL 400 QC NACIONAL1931021622,051931,02INATIVO</v>
      </c>
      <c r="AJ111">
        <f>IF(AI111=AI110,1,0)</f>
        <v>1</v>
      </c>
      <c r="AK111" s="47" t="s">
        <v>392</v>
      </c>
      <c r="AM111" s="8">
        <v>108</v>
      </c>
      <c r="AN111" s="8" t="str">
        <f t="shared" si="20"/>
        <v/>
      </c>
      <c r="AO111" s="8" t="str">
        <f t="shared" si="20"/>
        <v/>
      </c>
      <c r="AP111" s="8" t="str">
        <f t="shared" si="20"/>
        <v/>
      </c>
      <c r="AQ111" s="8" t="str">
        <f t="shared" si="20"/>
        <v/>
      </c>
      <c r="AR111" s="8" t="str">
        <f t="shared" si="20"/>
        <v/>
      </c>
      <c r="AS111" s="8" t="str">
        <f t="shared" si="20"/>
        <v/>
      </c>
      <c r="AT111" s="8" t="str">
        <f t="shared" si="20"/>
        <v/>
      </c>
      <c r="AU111" s="8" t="str">
        <f t="shared" si="20"/>
        <v/>
      </c>
      <c r="AV111" s="8" t="str">
        <f t="shared" si="20"/>
        <v/>
      </c>
      <c r="AW111" s="8" t="str">
        <f t="shared" si="20"/>
        <v/>
      </c>
      <c r="AX111" s="8" t="str">
        <f t="shared" si="21"/>
        <v/>
      </c>
      <c r="AY111" s="8" t="str">
        <f t="shared" si="21"/>
        <v/>
      </c>
      <c r="AZ111" s="8" t="str">
        <f t="shared" si="21"/>
        <v/>
      </c>
      <c r="BA111" s="8" t="str">
        <f t="shared" si="21"/>
        <v/>
      </c>
      <c r="BB111" s="8" t="str">
        <f t="shared" si="21"/>
        <v/>
      </c>
      <c r="BC111" s="8" t="str">
        <f t="shared" si="21"/>
        <v/>
      </c>
      <c r="BD111" s="8" t="str">
        <f t="shared" si="21"/>
        <v/>
      </c>
      <c r="BE111" s="8" t="str">
        <f t="shared" si="21"/>
        <v/>
      </c>
    </row>
    <row r="112" spans="1:57" x14ac:dyDescent="0.25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>CONCATENATE(A112,B112,C112,D112,E112,F112,G112,H112,I112,J112,K112,L112,M112,N112,O112,P112,Q112,R112,S112,T112,U112,V112,W112,X112,Y112,Z112,AA112,AB112,AC112,AD112,AE112,AF112,AG112,AH112)</f>
        <v>SIMSIMNÃO570116465944761,875ANMEP044692,87544761,87524864,916666666744692,87543357,875736117460MXNXWX PXWHXXL DX XLVX000000AMIL45NEXT PLUS RM RJ103421868,741034,21INATIVO</v>
      </c>
      <c r="AJ112">
        <f>IF(AI112=AI111,1,0)</f>
        <v>0</v>
      </c>
      <c r="AK112" s="47" t="s">
        <v>392</v>
      </c>
      <c r="AM112" s="7">
        <v>109</v>
      </c>
      <c r="AN112" s="7" t="str">
        <f t="shared" si="20"/>
        <v/>
      </c>
      <c r="AO112" s="7" t="str">
        <f t="shared" si="20"/>
        <v/>
      </c>
      <c r="AP112" s="7" t="str">
        <f t="shared" si="20"/>
        <v/>
      </c>
      <c r="AQ112" s="7" t="str">
        <f t="shared" si="20"/>
        <v/>
      </c>
      <c r="AR112" s="7" t="str">
        <f t="shared" si="20"/>
        <v/>
      </c>
      <c r="AS112" s="7" t="str">
        <f t="shared" si="20"/>
        <v/>
      </c>
      <c r="AT112" s="7" t="str">
        <f t="shared" si="20"/>
        <v/>
      </c>
      <c r="AU112" s="7" t="str">
        <f t="shared" si="20"/>
        <v/>
      </c>
      <c r="AV112" s="7" t="str">
        <f t="shared" si="20"/>
        <v/>
      </c>
      <c r="AW112" s="7" t="str">
        <f t="shared" si="20"/>
        <v/>
      </c>
      <c r="AX112" s="7" t="str">
        <f t="shared" si="21"/>
        <v/>
      </c>
      <c r="AY112" s="7" t="str">
        <f t="shared" si="21"/>
        <v/>
      </c>
      <c r="AZ112" s="7" t="str">
        <f t="shared" si="21"/>
        <v/>
      </c>
      <c r="BA112" s="7" t="str">
        <f t="shared" si="21"/>
        <v/>
      </c>
      <c r="BB112" s="7" t="str">
        <f t="shared" si="21"/>
        <v/>
      </c>
      <c r="BC112" s="7" t="str">
        <f t="shared" si="21"/>
        <v/>
      </c>
      <c r="BD112" s="7" t="str">
        <f t="shared" si="21"/>
        <v/>
      </c>
      <c r="BE112" s="7" t="str">
        <f t="shared" si="21"/>
        <v/>
      </c>
    </row>
    <row r="113" spans="1:57" x14ac:dyDescent="0.25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>CONCATENATE(A113,B113,C113,D113,E113,F113,G113,H113,I113,J113,K113,L113,M113,N113,O113,P113,Q113,R113,S113,T113,U113,V113,W113,X113,Y113,Z113,AA113,AB113,AC113,AD113,AE113,AF113,AG113,AH113)</f>
        <v>SIMSIMNÃO570116465944761,875ANMEP044692,87544761,87524864,916666666744692,87543357,875736117460MXNXWX PXWHXXL DX XLVX000000AMIL45NEXT PLUS RM RJ103421868,741034,21INATIVO</v>
      </c>
      <c r="AJ113">
        <f>IF(AI113=AI112,1,0)</f>
        <v>1</v>
      </c>
      <c r="AK113" s="47" t="s">
        <v>392</v>
      </c>
      <c r="AM113" s="8">
        <v>110</v>
      </c>
      <c r="AN113" s="8" t="str">
        <f t="shared" si="20"/>
        <v/>
      </c>
      <c r="AO113" s="8" t="str">
        <f t="shared" si="20"/>
        <v/>
      </c>
      <c r="AP113" s="8" t="str">
        <f t="shared" si="20"/>
        <v/>
      </c>
      <c r="AQ113" s="8" t="str">
        <f t="shared" si="20"/>
        <v/>
      </c>
      <c r="AR113" s="8" t="str">
        <f t="shared" si="20"/>
        <v/>
      </c>
      <c r="AS113" s="8" t="str">
        <f t="shared" si="20"/>
        <v/>
      </c>
      <c r="AT113" s="8" t="str">
        <f t="shared" si="20"/>
        <v/>
      </c>
      <c r="AU113" s="8" t="str">
        <f t="shared" si="20"/>
        <v/>
      </c>
      <c r="AV113" s="8" t="str">
        <f t="shared" si="20"/>
        <v/>
      </c>
      <c r="AW113" s="8" t="str">
        <f t="shared" si="20"/>
        <v/>
      </c>
      <c r="AX113" s="8" t="str">
        <f t="shared" si="21"/>
        <v/>
      </c>
      <c r="AY113" s="8" t="str">
        <f t="shared" si="21"/>
        <v/>
      </c>
      <c r="AZ113" s="8" t="str">
        <f t="shared" si="21"/>
        <v/>
      </c>
      <c r="BA113" s="8" t="str">
        <f t="shared" si="21"/>
        <v/>
      </c>
      <c r="BB113" s="8" t="str">
        <f t="shared" si="21"/>
        <v/>
      </c>
      <c r="BC113" s="8" t="str">
        <f t="shared" si="21"/>
        <v/>
      </c>
      <c r="BD113" s="8" t="str">
        <f t="shared" si="21"/>
        <v/>
      </c>
      <c r="BE113" s="8" t="str">
        <f t="shared" si="21"/>
        <v/>
      </c>
    </row>
    <row r="114" spans="1:57" x14ac:dyDescent="0.25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>CONCATENATE(A114,B114,C114,D114,E114,F114,G114,H114,I114,J114,K114,L114,M114,N114,O114,P114,Q114,R114,S114,T114,U114,V114,W114,X114,Y114,Z114,AA114,AB114,AC114,AD114,AE114,AF114,AG114,AH114)</f>
        <v>SIMSIMNÃO570116465944761,875ANMEP044692,87544761,87524864,916666666744692,87543357,875736117460MXNXWX PXWHXXL DX XLVX000000AMIL45NEXT PLUS RM RJ103421868,741034,21INATIVO</v>
      </c>
      <c r="AJ114">
        <f>IF(AI114=AI113,1,0)</f>
        <v>1</v>
      </c>
      <c r="AK114" s="47" t="s">
        <v>392</v>
      </c>
      <c r="AM114" s="7">
        <v>111</v>
      </c>
      <c r="AN114" s="7" t="str">
        <f t="shared" ref="AN114:AW123" si="22">IF(AN$3=$D114,$AM114,"")</f>
        <v/>
      </c>
      <c r="AO114" s="7" t="str">
        <f t="shared" si="22"/>
        <v/>
      </c>
      <c r="AP114" s="7" t="str">
        <f t="shared" si="22"/>
        <v/>
      </c>
      <c r="AQ114" s="7" t="str">
        <f t="shared" si="22"/>
        <v/>
      </c>
      <c r="AR114" s="7" t="str">
        <f t="shared" si="22"/>
        <v/>
      </c>
      <c r="AS114" s="7" t="str">
        <f t="shared" si="22"/>
        <v/>
      </c>
      <c r="AT114" s="7" t="str">
        <f t="shared" si="22"/>
        <v/>
      </c>
      <c r="AU114" s="7" t="str">
        <f t="shared" si="22"/>
        <v/>
      </c>
      <c r="AV114" s="7" t="str">
        <f t="shared" si="22"/>
        <v/>
      </c>
      <c r="AW114" s="7" t="str">
        <f t="shared" si="22"/>
        <v/>
      </c>
      <c r="AX114" s="7" t="str">
        <f t="shared" ref="AX114:BE123" si="23">IF(AX$3=$D114,$AM114,"")</f>
        <v/>
      </c>
      <c r="AY114" s="7" t="str">
        <f t="shared" si="23"/>
        <v/>
      </c>
      <c r="AZ114" s="7" t="str">
        <f t="shared" si="23"/>
        <v/>
      </c>
      <c r="BA114" s="7" t="str">
        <f t="shared" si="23"/>
        <v/>
      </c>
      <c r="BB114" s="7" t="str">
        <f t="shared" si="23"/>
        <v/>
      </c>
      <c r="BC114" s="7" t="str">
        <f t="shared" si="23"/>
        <v/>
      </c>
      <c r="BD114" s="7" t="str">
        <f t="shared" si="23"/>
        <v/>
      </c>
      <c r="BE114" s="7" t="str">
        <f t="shared" si="23"/>
        <v/>
      </c>
    </row>
    <row r="115" spans="1:57" x14ac:dyDescent="0.25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>CONCATENATE(A115,B115,C115,D115,E115,F115,G115,H115,I115,J115,K115,L115,M115,N115,O115,P115,Q115,R115,S115,T115,U115,V115,W115,X115,Y115,Z115,AA115,AB115,AC115,AD115,AE115,AF115,AG115,AH115)</f>
        <v>SIMSIMSIM190116466544761,875FNEL044761,87540659,87543355,87543357,875736117500TXPHXNY PXRX LXMX MXLX000000AMIL45NEXT PLUS RM RJ48439406,85484,39ATIVO</v>
      </c>
      <c r="AJ115">
        <f>IF(AI115=AI114,1,0)</f>
        <v>0</v>
      </c>
      <c r="AK115" s="47" t="s">
        <v>387</v>
      </c>
      <c r="AM115" s="8">
        <v>112</v>
      </c>
      <c r="AN115" s="8" t="str">
        <f t="shared" si="22"/>
        <v/>
      </c>
      <c r="AO115" s="8" t="str">
        <f t="shared" si="22"/>
        <v/>
      </c>
      <c r="AP115" s="8" t="str">
        <f t="shared" si="22"/>
        <v/>
      </c>
      <c r="AQ115" s="8" t="str">
        <f t="shared" si="22"/>
        <v/>
      </c>
      <c r="AR115" s="8" t="str">
        <f t="shared" si="22"/>
        <v/>
      </c>
      <c r="AS115" s="8" t="str">
        <f t="shared" si="22"/>
        <v/>
      </c>
      <c r="AT115" s="8" t="str">
        <f t="shared" si="22"/>
        <v/>
      </c>
      <c r="AU115" s="8" t="str">
        <f t="shared" si="22"/>
        <v/>
      </c>
      <c r="AV115" s="8" t="str">
        <f t="shared" si="22"/>
        <v/>
      </c>
      <c r="AW115" s="8" t="str">
        <f t="shared" si="22"/>
        <v/>
      </c>
      <c r="AX115" s="8" t="str">
        <f t="shared" si="23"/>
        <v/>
      </c>
      <c r="AY115" s="8" t="str">
        <f t="shared" si="23"/>
        <v/>
      </c>
      <c r="AZ115" s="8" t="str">
        <f t="shared" si="23"/>
        <v/>
      </c>
      <c r="BA115" s="8" t="str">
        <f t="shared" si="23"/>
        <v/>
      </c>
      <c r="BB115" s="8" t="str">
        <f t="shared" si="23"/>
        <v/>
      </c>
      <c r="BC115" s="8" t="str">
        <f t="shared" si="23"/>
        <v/>
      </c>
      <c r="BD115" s="8" t="str">
        <f t="shared" si="23"/>
        <v/>
      </c>
      <c r="BE115" s="8" t="str">
        <f t="shared" si="23"/>
        <v/>
      </c>
    </row>
    <row r="116" spans="1:57" x14ac:dyDescent="0.25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>CONCATENATE(A116,B116,C116,D116,E116,F116,G116,H116,I116,J116,K116,L116,M116,N116,O116,P116,Q116,R116,S116,T116,U116,V116,W116,X116,Y116,Z116,AA116,AB116,AC116,AD116,AE116,AF116,AG116,AH116)</f>
        <v>SIMSIMSIM190116466544761,875FNEL044761,87540659,87543355,87543357,875736117500TXPHXNY PXRX LXMX MXLX000000AMIL45NEXT PLUS RM RJ48439406,85484,39ATIVO</v>
      </c>
      <c r="AJ116">
        <f>IF(AI116=AI115,1,0)</f>
        <v>1</v>
      </c>
      <c r="AK116" s="47" t="s">
        <v>387</v>
      </c>
      <c r="AM116" s="7">
        <v>113</v>
      </c>
      <c r="AN116" s="7" t="str">
        <f t="shared" si="22"/>
        <v/>
      </c>
      <c r="AO116" s="7" t="str">
        <f t="shared" si="22"/>
        <v/>
      </c>
      <c r="AP116" s="7" t="str">
        <f t="shared" si="22"/>
        <v/>
      </c>
      <c r="AQ116" s="7" t="str">
        <f t="shared" si="22"/>
        <v/>
      </c>
      <c r="AR116" s="7" t="str">
        <f t="shared" si="22"/>
        <v/>
      </c>
      <c r="AS116" s="7" t="str">
        <f t="shared" si="22"/>
        <v/>
      </c>
      <c r="AT116" s="7" t="str">
        <f t="shared" si="22"/>
        <v/>
      </c>
      <c r="AU116" s="7" t="str">
        <f t="shared" si="22"/>
        <v/>
      </c>
      <c r="AV116" s="7" t="str">
        <f t="shared" si="22"/>
        <v/>
      </c>
      <c r="AW116" s="7" t="str">
        <f t="shared" si="22"/>
        <v/>
      </c>
      <c r="AX116" s="7" t="str">
        <f t="shared" si="23"/>
        <v/>
      </c>
      <c r="AY116" s="7" t="str">
        <f t="shared" si="23"/>
        <v/>
      </c>
      <c r="AZ116" s="7" t="str">
        <f t="shared" si="23"/>
        <v/>
      </c>
      <c r="BA116" s="7" t="str">
        <f t="shared" si="23"/>
        <v/>
      </c>
      <c r="BB116" s="7" t="str">
        <f t="shared" si="23"/>
        <v/>
      </c>
      <c r="BC116" s="7" t="str">
        <f t="shared" si="23"/>
        <v/>
      </c>
      <c r="BD116" s="7" t="str">
        <f t="shared" si="23"/>
        <v/>
      </c>
      <c r="BE116" s="7" t="str">
        <f t="shared" si="23"/>
        <v/>
      </c>
    </row>
    <row r="117" spans="1:57" x14ac:dyDescent="0.25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>CONCATENATE(A117,B117,C117,D117,E117,F117,G117,H117,I117,J117,K117,L117,M117,N117,O117,P117,Q117,R117,S117,T117,U117,V117,W117,X117,Y117,Z117,AA117,AB117,AC117,AD117,AE117,AF117,AG117,AH117)</f>
        <v>SIMSIMSIM190116466544761,875FNEL044761,87540659,87543355,87543357,875736117500TXPHXNY PXRX LXMX MXLX000000AMIL45NEXT PLUS RM RJ48439406,85484,39ATIVO</v>
      </c>
      <c r="AJ117">
        <f>IF(AI117=AI116,1,0)</f>
        <v>1</v>
      </c>
      <c r="AK117" s="47" t="s">
        <v>387</v>
      </c>
      <c r="AM117" s="8">
        <v>114</v>
      </c>
      <c r="AN117" s="8" t="str">
        <f t="shared" si="22"/>
        <v/>
      </c>
      <c r="AO117" s="8" t="str">
        <f t="shared" si="22"/>
        <v/>
      </c>
      <c r="AP117" s="8" t="str">
        <f t="shared" si="22"/>
        <v/>
      </c>
      <c r="AQ117" s="8" t="str">
        <f t="shared" si="22"/>
        <v/>
      </c>
      <c r="AR117" s="8" t="str">
        <f t="shared" si="22"/>
        <v/>
      </c>
      <c r="AS117" s="8" t="str">
        <f t="shared" si="22"/>
        <v/>
      </c>
      <c r="AT117" s="8" t="str">
        <f t="shared" si="22"/>
        <v/>
      </c>
      <c r="AU117" s="8" t="str">
        <f t="shared" si="22"/>
        <v/>
      </c>
      <c r="AV117" s="8" t="str">
        <f t="shared" si="22"/>
        <v/>
      </c>
      <c r="AW117" s="8" t="str">
        <f t="shared" si="22"/>
        <v/>
      </c>
      <c r="AX117" s="8" t="str">
        <f t="shared" si="23"/>
        <v/>
      </c>
      <c r="AY117" s="8" t="str">
        <f t="shared" si="23"/>
        <v/>
      </c>
      <c r="AZ117" s="8" t="str">
        <f t="shared" si="23"/>
        <v/>
      </c>
      <c r="BA117" s="8" t="str">
        <f t="shared" si="23"/>
        <v/>
      </c>
      <c r="BB117" s="8" t="str">
        <f t="shared" si="23"/>
        <v/>
      </c>
      <c r="BC117" s="8" t="str">
        <f t="shared" si="23"/>
        <v/>
      </c>
      <c r="BD117" s="8" t="str">
        <f t="shared" si="23"/>
        <v/>
      </c>
      <c r="BE117" s="8" t="str">
        <f t="shared" si="23"/>
        <v/>
      </c>
    </row>
    <row r="118" spans="1:57" x14ac:dyDescent="0.25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>CONCATENATE(A118,B118,C118,D118,E118,F118,G118,H118,I118,J118,K118,L118,M118,N118,O118,P118,Q118,R118,S118,T118,U118,V118,W118,X118,Y118,Z118,AA118,AB118,AC118,AD118,AE118,AF118,AG118,AH118)</f>
        <v>SIMSIMNÃO190116455744761,875FNEL044693,87544761,87540650,87544693,87544543,87543357,875736117820WXTXRXNX MXRXX WXTX MXGNX MXRTXN000000AMIL45AMIL 400 QC NACIONAL77338649,63773,38INATIVO</v>
      </c>
      <c r="AJ118">
        <f>IF(AI118=AI117,1,0)</f>
        <v>0</v>
      </c>
      <c r="AK118" s="47" t="s">
        <v>387</v>
      </c>
      <c r="AM118" s="7">
        <v>115</v>
      </c>
      <c r="AN118" s="7" t="str">
        <f t="shared" si="22"/>
        <v/>
      </c>
      <c r="AO118" s="7" t="str">
        <f t="shared" si="22"/>
        <v/>
      </c>
      <c r="AP118" s="7" t="str">
        <f t="shared" si="22"/>
        <v/>
      </c>
      <c r="AQ118" s="7" t="str">
        <f t="shared" si="22"/>
        <v/>
      </c>
      <c r="AR118" s="7" t="str">
        <f t="shared" si="22"/>
        <v/>
      </c>
      <c r="AS118" s="7" t="str">
        <f t="shared" si="22"/>
        <v/>
      </c>
      <c r="AT118" s="7" t="str">
        <f t="shared" si="22"/>
        <v/>
      </c>
      <c r="AU118" s="7" t="str">
        <f t="shared" si="22"/>
        <v/>
      </c>
      <c r="AV118" s="7" t="str">
        <f t="shared" si="22"/>
        <v/>
      </c>
      <c r="AW118" s="7" t="str">
        <f t="shared" si="22"/>
        <v/>
      </c>
      <c r="AX118" s="7" t="str">
        <f t="shared" si="23"/>
        <v/>
      </c>
      <c r="AY118" s="7" t="str">
        <f t="shared" si="23"/>
        <v/>
      </c>
      <c r="AZ118" s="7" t="str">
        <f t="shared" si="23"/>
        <v/>
      </c>
      <c r="BA118" s="7" t="str">
        <f t="shared" si="23"/>
        <v/>
      </c>
      <c r="BB118" s="7" t="str">
        <f t="shared" si="23"/>
        <v/>
      </c>
      <c r="BC118" s="7" t="str">
        <f t="shared" si="23"/>
        <v/>
      </c>
      <c r="BD118" s="7" t="str">
        <f t="shared" si="23"/>
        <v/>
      </c>
      <c r="BE118" s="7" t="str">
        <f t="shared" si="23"/>
        <v/>
      </c>
    </row>
    <row r="119" spans="1:57" x14ac:dyDescent="0.25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>CONCATENATE(A119,B119,C119,D119,E119,F119,G119,H119,I119,J119,K119,L119,M119,N119,O119,P119,Q119,R119,S119,T119,U119,V119,W119,X119,Y119,Z119,AA119,AB119,AC119,AD119,AE119,AF119,AG119,AH119)</f>
        <v>SIMSIMNÃO190116455744761,875FNEL044693,87544761,87540650,87544693,87544543,87543357,875736117820WXTXRXNX MXRXX WXTX MXGNX MXRTXN000000AMIL45AMIL 400 QC NACIONAL77338649,63773,38INATIVO</v>
      </c>
      <c r="AJ119">
        <f>IF(AI119=AI118,1,0)</f>
        <v>1</v>
      </c>
      <c r="AK119" s="47" t="s">
        <v>387</v>
      </c>
      <c r="AM119" s="8">
        <v>116</v>
      </c>
      <c r="AN119" s="8" t="str">
        <f t="shared" si="22"/>
        <v/>
      </c>
      <c r="AO119" s="8" t="str">
        <f t="shared" si="22"/>
        <v/>
      </c>
      <c r="AP119" s="8" t="str">
        <f t="shared" si="22"/>
        <v/>
      </c>
      <c r="AQ119" s="8" t="str">
        <f t="shared" si="22"/>
        <v/>
      </c>
      <c r="AR119" s="8" t="str">
        <f t="shared" si="22"/>
        <v/>
      </c>
      <c r="AS119" s="8" t="str">
        <f t="shared" si="22"/>
        <v/>
      </c>
      <c r="AT119" s="8" t="str">
        <f t="shared" si="22"/>
        <v/>
      </c>
      <c r="AU119" s="8" t="str">
        <f t="shared" si="22"/>
        <v/>
      </c>
      <c r="AV119" s="8" t="str">
        <f t="shared" si="22"/>
        <v/>
      </c>
      <c r="AW119" s="8" t="str">
        <f t="shared" si="22"/>
        <v/>
      </c>
      <c r="AX119" s="8" t="str">
        <f t="shared" si="23"/>
        <v/>
      </c>
      <c r="AY119" s="8" t="str">
        <f t="shared" si="23"/>
        <v/>
      </c>
      <c r="AZ119" s="8" t="str">
        <f t="shared" si="23"/>
        <v/>
      </c>
      <c r="BA119" s="8" t="str">
        <f t="shared" si="23"/>
        <v/>
      </c>
      <c r="BB119" s="8" t="str">
        <f t="shared" si="23"/>
        <v/>
      </c>
      <c r="BC119" s="8" t="str">
        <f t="shared" si="23"/>
        <v/>
      </c>
      <c r="BD119" s="8" t="str">
        <f t="shared" si="23"/>
        <v/>
      </c>
      <c r="BE119" s="8" t="str">
        <f t="shared" si="23"/>
        <v/>
      </c>
    </row>
    <row r="120" spans="1:57" x14ac:dyDescent="0.25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>CONCATENATE(A120,B120,C120,D120,E120,F120,G120,H120,I120,J120,K120,L120,M120,N120,O120,P120,Q120,R120,S120,T120,U120,V120,W120,X120,Y120,Z120,AA120,AB120,AC120,AD120,AE120,AF120,AG120,AH120)</f>
        <v>SIMSIMNÃO190116455744761,875FNEL044693,87544761,87540650,87544693,87544543,87543357,875736117820WXTXRXNX MXRXX WXTX MXGNX MXRTXN000000AMIL45AMIL 400 QC NACIONAL77338649,63773,38INATIVO</v>
      </c>
      <c r="AJ120">
        <f>IF(AI120=AI119,1,0)</f>
        <v>1</v>
      </c>
      <c r="AK120" s="47" t="s">
        <v>387</v>
      </c>
      <c r="AM120" s="7">
        <v>117</v>
      </c>
      <c r="AN120" s="7" t="str">
        <f t="shared" si="22"/>
        <v/>
      </c>
      <c r="AO120" s="7" t="str">
        <f t="shared" si="22"/>
        <v/>
      </c>
      <c r="AP120" s="7" t="str">
        <f t="shared" si="22"/>
        <v/>
      </c>
      <c r="AQ120" s="7" t="str">
        <f t="shared" si="22"/>
        <v/>
      </c>
      <c r="AR120" s="7" t="str">
        <f t="shared" si="22"/>
        <v/>
      </c>
      <c r="AS120" s="7" t="str">
        <f t="shared" si="22"/>
        <v/>
      </c>
      <c r="AT120" s="7" t="str">
        <f t="shared" si="22"/>
        <v/>
      </c>
      <c r="AU120" s="7" t="str">
        <f t="shared" si="22"/>
        <v/>
      </c>
      <c r="AV120" s="7" t="str">
        <f t="shared" si="22"/>
        <v/>
      </c>
      <c r="AW120" s="7" t="str">
        <f t="shared" si="22"/>
        <v/>
      </c>
      <c r="AX120" s="7" t="str">
        <f t="shared" si="23"/>
        <v/>
      </c>
      <c r="AY120" s="7" t="str">
        <f t="shared" si="23"/>
        <v/>
      </c>
      <c r="AZ120" s="7" t="str">
        <f t="shared" si="23"/>
        <v/>
      </c>
      <c r="BA120" s="7" t="str">
        <f t="shared" si="23"/>
        <v/>
      </c>
      <c r="BB120" s="7" t="str">
        <f t="shared" si="23"/>
        <v/>
      </c>
      <c r="BC120" s="7" t="str">
        <f t="shared" si="23"/>
        <v/>
      </c>
      <c r="BD120" s="7" t="str">
        <f t="shared" si="23"/>
        <v/>
      </c>
      <c r="BE120" s="7" t="str">
        <f t="shared" si="23"/>
        <v/>
      </c>
    </row>
    <row r="121" spans="1:57" x14ac:dyDescent="0.25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>CONCATENATE(A121,B121,C121,D121,E121,F121,G121,H121,I121,J121,K121,L121,M121,N121,O121,P121,Q121,R121,S121,T121,U121,V121,W121,X121,Y121,Z121,AA121,AB121,AC121,AD121,AE121,AF121,AG121,AH121)</f>
        <v>NÃONÃONÃO190116456544761,875FNEL044678,87544761,87539715,87544678,87544664,87543357,875736117860WXXX BRXNNX MXWXRXNHX XNTX000000AMILAMIL 400 QP NACIONAL87928738,6879,28INATIVO</v>
      </c>
      <c r="AJ121">
        <f>IF(AI121=AI120,1,0)</f>
        <v>0</v>
      </c>
      <c r="AK121" s="47" t="s">
        <v>387</v>
      </c>
      <c r="AM121" s="8">
        <v>118</v>
      </c>
      <c r="AN121" s="8" t="str">
        <f t="shared" si="22"/>
        <v/>
      </c>
      <c r="AO121" s="8" t="str">
        <f t="shared" si="22"/>
        <v/>
      </c>
      <c r="AP121" s="8" t="str">
        <f t="shared" si="22"/>
        <v/>
      </c>
      <c r="AQ121" s="8" t="str">
        <f t="shared" si="22"/>
        <v/>
      </c>
      <c r="AR121" s="8" t="str">
        <f t="shared" si="22"/>
        <v/>
      </c>
      <c r="AS121" s="8" t="str">
        <f t="shared" si="22"/>
        <v/>
      </c>
      <c r="AT121" s="8" t="str">
        <f t="shared" si="22"/>
        <v/>
      </c>
      <c r="AU121" s="8" t="str">
        <f t="shared" si="22"/>
        <v/>
      </c>
      <c r="AV121" s="8" t="str">
        <f t="shared" si="22"/>
        <v/>
      </c>
      <c r="AW121" s="8" t="str">
        <f t="shared" si="22"/>
        <v/>
      </c>
      <c r="AX121" s="8" t="str">
        <f t="shared" si="23"/>
        <v/>
      </c>
      <c r="AY121" s="8" t="str">
        <f t="shared" si="23"/>
        <v/>
      </c>
      <c r="AZ121" s="8" t="str">
        <f t="shared" si="23"/>
        <v/>
      </c>
      <c r="BA121" s="8" t="str">
        <f t="shared" si="23"/>
        <v/>
      </c>
      <c r="BB121" s="8" t="str">
        <f t="shared" si="23"/>
        <v/>
      </c>
      <c r="BC121" s="8" t="str">
        <f t="shared" si="23"/>
        <v/>
      </c>
      <c r="BD121" s="8" t="str">
        <f t="shared" si="23"/>
        <v/>
      </c>
      <c r="BE121" s="8" t="str">
        <f t="shared" si="23"/>
        <v/>
      </c>
    </row>
    <row r="122" spans="1:57" x14ac:dyDescent="0.25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>CONCATENATE(A122,B122,C122,D122,E122,F122,G122,H122,I122,J122,K122,L122,M122,N122,O122,P122,Q122,R122,S122,T122,U122,V122,W122,X122,Y122,Z122,AA122,AB122,AC122,AD122,AE122,AF122,AG122,AH122)</f>
        <v>NÃONÃONÃO190116456544761,875FNEL044678,87544761,87539715,87544678,87544664,87543357,875736117860WXXX BRXNNX MXWXRXNHX XNTX000000AMILAMIL 400 QP NACIONAL87928738,6879,28INATIVO</v>
      </c>
      <c r="AJ122">
        <f>IF(AI122=AI121,1,0)</f>
        <v>1</v>
      </c>
      <c r="AK122" s="47" t="s">
        <v>387</v>
      </c>
      <c r="AM122" s="7">
        <v>119</v>
      </c>
      <c r="AN122" s="7" t="str">
        <f t="shared" si="22"/>
        <v/>
      </c>
      <c r="AO122" s="7" t="str">
        <f t="shared" si="22"/>
        <v/>
      </c>
      <c r="AP122" s="7" t="str">
        <f t="shared" si="22"/>
        <v/>
      </c>
      <c r="AQ122" s="7" t="str">
        <f t="shared" si="22"/>
        <v/>
      </c>
      <c r="AR122" s="7" t="str">
        <f t="shared" si="22"/>
        <v/>
      </c>
      <c r="AS122" s="7" t="str">
        <f t="shared" si="22"/>
        <v/>
      </c>
      <c r="AT122" s="7" t="str">
        <f t="shared" si="22"/>
        <v/>
      </c>
      <c r="AU122" s="7" t="str">
        <f t="shared" si="22"/>
        <v/>
      </c>
      <c r="AV122" s="7" t="str">
        <f t="shared" si="22"/>
        <v/>
      </c>
      <c r="AW122" s="7" t="str">
        <f t="shared" si="22"/>
        <v/>
      </c>
      <c r="AX122" s="7" t="str">
        <f t="shared" si="23"/>
        <v/>
      </c>
      <c r="AY122" s="7" t="str">
        <f t="shared" si="23"/>
        <v/>
      </c>
      <c r="AZ122" s="7" t="str">
        <f t="shared" si="23"/>
        <v/>
      </c>
      <c r="BA122" s="7" t="str">
        <f t="shared" si="23"/>
        <v/>
      </c>
      <c r="BB122" s="7" t="str">
        <f t="shared" si="23"/>
        <v/>
      </c>
      <c r="BC122" s="7" t="str">
        <f t="shared" si="23"/>
        <v/>
      </c>
      <c r="BD122" s="7" t="str">
        <f t="shared" si="23"/>
        <v/>
      </c>
      <c r="BE122" s="7" t="str">
        <f t="shared" si="23"/>
        <v/>
      </c>
    </row>
    <row r="123" spans="1:57" x14ac:dyDescent="0.25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>CONCATENATE(A123,B123,C123,D123,E123,F123,G123,H123,I123,J123,K123,L123,M123,N123,O123,P123,Q123,R123,S123,T123,U123,V123,W123,X123,Y123,Z123,AA123,AB123,AC123,AD123,AE123,AF123,AG123,AH123)</f>
        <v>NÃONÃONÃO190116456544761,875FNEL044678,87544761,87539715,87544678,87544664,87543357,875736117860WXXX BRXNNX MXWXRXNHX XNTX000000AMILAMIL 400 QP NACIONAL87928738,6879,28INATIVO</v>
      </c>
      <c r="AJ123">
        <f>IF(AI123=AI122,1,0)</f>
        <v>1</v>
      </c>
      <c r="AK123" s="47" t="s">
        <v>387</v>
      </c>
      <c r="AM123" s="8">
        <v>120</v>
      </c>
      <c r="AN123" s="8" t="str">
        <f t="shared" si="22"/>
        <v/>
      </c>
      <c r="AO123" s="8" t="str">
        <f t="shared" si="22"/>
        <v/>
      </c>
      <c r="AP123" s="8" t="str">
        <f t="shared" si="22"/>
        <v/>
      </c>
      <c r="AQ123" s="8" t="str">
        <f t="shared" si="22"/>
        <v/>
      </c>
      <c r="AR123" s="8" t="str">
        <f t="shared" si="22"/>
        <v/>
      </c>
      <c r="AS123" s="8" t="str">
        <f t="shared" si="22"/>
        <v/>
      </c>
      <c r="AT123" s="8" t="str">
        <f t="shared" si="22"/>
        <v/>
      </c>
      <c r="AU123" s="8" t="str">
        <f t="shared" si="22"/>
        <v/>
      </c>
      <c r="AV123" s="8" t="str">
        <f t="shared" si="22"/>
        <v/>
      </c>
      <c r="AW123" s="8" t="str">
        <f t="shared" si="22"/>
        <v/>
      </c>
      <c r="AX123" s="8" t="str">
        <f t="shared" si="23"/>
        <v/>
      </c>
      <c r="AY123" s="8" t="str">
        <f t="shared" si="23"/>
        <v/>
      </c>
      <c r="AZ123" s="8" t="str">
        <f t="shared" si="23"/>
        <v/>
      </c>
      <c r="BA123" s="8" t="str">
        <f t="shared" si="23"/>
        <v/>
      </c>
      <c r="BB123" s="8" t="str">
        <f t="shared" si="23"/>
        <v/>
      </c>
      <c r="BC123" s="8" t="str">
        <f t="shared" si="23"/>
        <v/>
      </c>
      <c r="BD123" s="8" t="str">
        <f t="shared" si="23"/>
        <v/>
      </c>
      <c r="BE123" s="8" t="str">
        <f t="shared" si="23"/>
        <v/>
      </c>
    </row>
    <row r="124" spans="1:57" x14ac:dyDescent="0.25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>CONCATENATE(A124,B124,C124,D124,E124,F124,G124,H124,I124,J124,K124,L124,M124,N124,O124,P124,Q124,R124,S124,T124,U124,V124,W124,X124,Y124,Z124,AA124,AB124,AC124,AD124,AE124,AF124,AG124,AH124)</f>
        <v>SIMSIMSIM190116468344761,875FNEL044761,87539606,87543355,87543357,875736117960WXRLX XGXR DX XLXVXXRX MXTX000000AMIL45NEXT PLUS RM RJ48439406,85484,39ATIVO</v>
      </c>
      <c r="AJ124">
        <f>IF(AI124=AI123,1,0)</f>
        <v>0</v>
      </c>
      <c r="AK124" s="47" t="s">
        <v>387</v>
      </c>
      <c r="AM124" s="7">
        <v>121</v>
      </c>
      <c r="AN124" s="7" t="str">
        <f t="shared" ref="AN124:AW133" si="24">IF(AN$3=$D124,$AM124,"")</f>
        <v/>
      </c>
      <c r="AO124" s="7" t="str">
        <f t="shared" si="24"/>
        <v/>
      </c>
      <c r="AP124" s="7" t="str">
        <f t="shared" si="24"/>
        <v/>
      </c>
      <c r="AQ124" s="7" t="str">
        <f t="shared" si="24"/>
        <v/>
      </c>
      <c r="AR124" s="7" t="str">
        <f t="shared" si="24"/>
        <v/>
      </c>
      <c r="AS124" s="7" t="str">
        <f t="shared" si="24"/>
        <v/>
      </c>
      <c r="AT124" s="7" t="str">
        <f t="shared" si="24"/>
        <v/>
      </c>
      <c r="AU124" s="7" t="str">
        <f t="shared" si="24"/>
        <v/>
      </c>
      <c r="AV124" s="7" t="str">
        <f t="shared" si="24"/>
        <v/>
      </c>
      <c r="AW124" s="7" t="str">
        <f t="shared" si="24"/>
        <v/>
      </c>
      <c r="AX124" s="7" t="str">
        <f t="shared" ref="AX124:BE133" si="25">IF(AX$3=$D124,$AM124,"")</f>
        <v/>
      </c>
      <c r="AY124" s="7" t="str">
        <f t="shared" si="25"/>
        <v/>
      </c>
      <c r="AZ124" s="7" t="str">
        <f t="shared" si="25"/>
        <v/>
      </c>
      <c r="BA124" s="7" t="str">
        <f t="shared" si="25"/>
        <v/>
      </c>
      <c r="BB124" s="7" t="str">
        <f t="shared" si="25"/>
        <v/>
      </c>
      <c r="BC124" s="7" t="str">
        <f t="shared" si="25"/>
        <v/>
      </c>
      <c r="BD124" s="7" t="str">
        <f t="shared" si="25"/>
        <v/>
      </c>
      <c r="BE124" s="7" t="str">
        <f t="shared" si="25"/>
        <v/>
      </c>
    </row>
    <row r="125" spans="1:57" x14ac:dyDescent="0.25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>CONCATENATE(A125,B125,C125,D125,E125,F125,G125,H125,I125,J125,K125,L125,M125,N125,O125,P125,Q125,R125,S125,T125,U125,V125,W125,X125,Y125,Z125,AA125,AB125,AC125,AD125,AE125,AF125,AG125,AH125)</f>
        <v>SIMSIMSIM190116468344761,875FNEL044761,87539606,87543355,87543357,875736117960WXRLX XGXR DX XLXVXXRX MXTX000000AMIL45NEXT PLUS RM RJ48439406,85484,39ATIVO</v>
      </c>
      <c r="AJ125">
        <f>IF(AI125=AI124,1,0)</f>
        <v>1</v>
      </c>
      <c r="AK125" s="47" t="s">
        <v>387</v>
      </c>
      <c r="AM125" s="8">
        <v>122</v>
      </c>
      <c r="AN125" s="8" t="str">
        <f t="shared" si="24"/>
        <v/>
      </c>
      <c r="AO125" s="8" t="str">
        <f t="shared" si="24"/>
        <v/>
      </c>
      <c r="AP125" s="8" t="str">
        <f t="shared" si="24"/>
        <v/>
      </c>
      <c r="AQ125" s="8" t="str">
        <f t="shared" si="24"/>
        <v/>
      </c>
      <c r="AR125" s="8" t="str">
        <f t="shared" si="24"/>
        <v/>
      </c>
      <c r="AS125" s="8" t="str">
        <f t="shared" si="24"/>
        <v/>
      </c>
      <c r="AT125" s="8" t="str">
        <f t="shared" si="24"/>
        <v/>
      </c>
      <c r="AU125" s="8" t="str">
        <f t="shared" si="24"/>
        <v/>
      </c>
      <c r="AV125" s="8" t="str">
        <f t="shared" si="24"/>
        <v/>
      </c>
      <c r="AW125" s="8" t="str">
        <f t="shared" si="24"/>
        <v/>
      </c>
      <c r="AX125" s="8" t="str">
        <f t="shared" si="25"/>
        <v/>
      </c>
      <c r="AY125" s="8" t="str">
        <f t="shared" si="25"/>
        <v/>
      </c>
      <c r="AZ125" s="8" t="str">
        <f t="shared" si="25"/>
        <v/>
      </c>
      <c r="BA125" s="8" t="str">
        <f t="shared" si="25"/>
        <v/>
      </c>
      <c r="BB125" s="8" t="str">
        <f t="shared" si="25"/>
        <v/>
      </c>
      <c r="BC125" s="8" t="str">
        <f t="shared" si="25"/>
        <v/>
      </c>
      <c r="BD125" s="8" t="str">
        <f t="shared" si="25"/>
        <v/>
      </c>
      <c r="BE125" s="8" t="str">
        <f t="shared" si="25"/>
        <v/>
      </c>
    </row>
    <row r="126" spans="1:57" x14ac:dyDescent="0.25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>CONCATENATE(A126,B126,C126,D126,E126,F126,G126,H126,I126,J126,K126,L126,M126,N126,O126,P126,Q126,R126,S126,T126,U126,V126,W126,X126,Y126,Z126,AA126,AB126,AC126,AD126,AE126,AF126,AG126,AH126)</f>
        <v>SIMSIMSIM190116468344761,875FNEL044761,87539606,87543355,87543357,875736117960WXRLX XGXR DX XLXVXXRX MXTX000000AMIL45NEXT PLUS RM RJ48439406,85484,39ATIVO</v>
      </c>
      <c r="AJ126">
        <f>IF(AI126=AI125,1,0)</f>
        <v>1</v>
      </c>
      <c r="AK126" s="47" t="s">
        <v>387</v>
      </c>
      <c r="AM126" s="7">
        <v>123</v>
      </c>
      <c r="AN126" s="7" t="str">
        <f t="shared" si="24"/>
        <v/>
      </c>
      <c r="AO126" s="7" t="str">
        <f t="shared" si="24"/>
        <v/>
      </c>
      <c r="AP126" s="7" t="str">
        <f t="shared" si="24"/>
        <v/>
      </c>
      <c r="AQ126" s="7" t="str">
        <f t="shared" si="24"/>
        <v/>
      </c>
      <c r="AR126" s="7" t="str">
        <f t="shared" si="24"/>
        <v/>
      </c>
      <c r="AS126" s="7" t="str">
        <f t="shared" si="24"/>
        <v/>
      </c>
      <c r="AT126" s="7" t="str">
        <f t="shared" si="24"/>
        <v/>
      </c>
      <c r="AU126" s="7" t="str">
        <f t="shared" si="24"/>
        <v/>
      </c>
      <c r="AV126" s="7" t="str">
        <f t="shared" si="24"/>
        <v/>
      </c>
      <c r="AW126" s="7" t="str">
        <f t="shared" si="24"/>
        <v/>
      </c>
      <c r="AX126" s="7" t="str">
        <f t="shared" si="25"/>
        <v/>
      </c>
      <c r="AY126" s="7" t="str">
        <f t="shared" si="25"/>
        <v/>
      </c>
      <c r="AZ126" s="7" t="str">
        <f t="shared" si="25"/>
        <v/>
      </c>
      <c r="BA126" s="7" t="str">
        <f t="shared" si="25"/>
        <v/>
      </c>
      <c r="BB126" s="7" t="str">
        <f t="shared" si="25"/>
        <v/>
      </c>
      <c r="BC126" s="7" t="str">
        <f t="shared" si="25"/>
        <v/>
      </c>
      <c r="BD126" s="7" t="str">
        <f t="shared" si="25"/>
        <v/>
      </c>
      <c r="BE126" s="7" t="str">
        <f t="shared" si="25"/>
        <v/>
      </c>
    </row>
    <row r="127" spans="1:57" x14ac:dyDescent="0.25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>CONCATENATE(A127,B127,C127,D127,E127,F127,G127,H127,I127,J127,K127,L127,M127,N127,O127,P127,Q127,R127,S127,T127,U127,V127,W127,X127,Y127,Z127,AA127,AB127,AC127,AD127,AE127,AF127,AG127,AH127)</f>
        <v>SIMSIMSIM190116479744761,875FNEL044761,87537349,87543355,87543357,87573611845173611847LXURX LXZ PXULX FXGUXXRXDX3882318831,88318838,823882AMIL45AMIL 400 QC NACIONAL COPART1313121103,021313,12ATIVO</v>
      </c>
      <c r="AJ127">
        <f>IF(AI127=AI126,1,0)</f>
        <v>0</v>
      </c>
      <c r="AK127" s="47" t="s">
        <v>387</v>
      </c>
      <c r="AM127" s="8">
        <v>124</v>
      </c>
      <c r="AN127" s="8" t="str">
        <f t="shared" si="24"/>
        <v/>
      </c>
      <c r="AO127" s="8" t="str">
        <f t="shared" si="24"/>
        <v/>
      </c>
      <c r="AP127" s="8" t="str">
        <f t="shared" si="24"/>
        <v/>
      </c>
      <c r="AQ127" s="8" t="str">
        <f t="shared" si="24"/>
        <v/>
      </c>
      <c r="AR127" s="8" t="str">
        <f t="shared" si="24"/>
        <v/>
      </c>
      <c r="AS127" s="8" t="str">
        <f t="shared" si="24"/>
        <v/>
      </c>
      <c r="AT127" s="8" t="str">
        <f t="shared" si="24"/>
        <v/>
      </c>
      <c r="AU127" s="8" t="str">
        <f t="shared" si="24"/>
        <v/>
      </c>
      <c r="AV127" s="8" t="str">
        <f t="shared" si="24"/>
        <v/>
      </c>
      <c r="AW127" s="8" t="str">
        <f t="shared" si="24"/>
        <v/>
      </c>
      <c r="AX127" s="8" t="str">
        <f t="shared" si="25"/>
        <v/>
      </c>
      <c r="AY127" s="8" t="str">
        <f t="shared" si="25"/>
        <v/>
      </c>
      <c r="AZ127" s="8" t="str">
        <f t="shared" si="25"/>
        <v/>
      </c>
      <c r="BA127" s="8" t="str">
        <f t="shared" si="25"/>
        <v/>
      </c>
      <c r="BB127" s="8" t="str">
        <f t="shared" si="25"/>
        <v/>
      </c>
      <c r="BC127" s="8" t="str">
        <f t="shared" si="25"/>
        <v/>
      </c>
      <c r="BD127" s="8" t="str">
        <f t="shared" si="25"/>
        <v/>
      </c>
      <c r="BE127" s="8" t="str">
        <f t="shared" si="25"/>
        <v/>
      </c>
    </row>
    <row r="128" spans="1:57" x14ac:dyDescent="0.25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>CONCATENATE(A128,B128,C128,D128,E128,F128,G128,H128,I128,J128,K128,L128,M128,N128,O128,P128,Q128,R128,S128,T128,U128,V128,W128,X128,Y128,Z128,AA128,AB128,AC128,AD128,AE128,AF128,AG128,AH128)</f>
        <v>SIMSIMSIM190116479744761,875FNEL044761,87537349,87543355,87543357,87573611845173611847LXURX LXZ PXULX FXGUXXRXDX3882318831,88318838,823882AMIL45AMIL 400 QC NACIONAL COPART1313121103,021313,12ATIVO</v>
      </c>
      <c r="AJ128">
        <f>IF(AI128=AI127,1,0)</f>
        <v>1</v>
      </c>
      <c r="AK128" s="47" t="s">
        <v>387</v>
      </c>
      <c r="AM128" s="7">
        <v>125</v>
      </c>
      <c r="AN128" s="7" t="str">
        <f t="shared" si="24"/>
        <v/>
      </c>
      <c r="AO128" s="7" t="str">
        <f t="shared" si="24"/>
        <v/>
      </c>
      <c r="AP128" s="7" t="str">
        <f t="shared" si="24"/>
        <v/>
      </c>
      <c r="AQ128" s="7" t="str">
        <f t="shared" si="24"/>
        <v/>
      </c>
      <c r="AR128" s="7" t="str">
        <f t="shared" si="24"/>
        <v/>
      </c>
      <c r="AS128" s="7" t="str">
        <f t="shared" si="24"/>
        <v/>
      </c>
      <c r="AT128" s="7" t="str">
        <f t="shared" si="24"/>
        <v/>
      </c>
      <c r="AU128" s="7" t="str">
        <f t="shared" si="24"/>
        <v/>
      </c>
      <c r="AV128" s="7" t="str">
        <f t="shared" si="24"/>
        <v/>
      </c>
      <c r="AW128" s="7" t="str">
        <f t="shared" si="24"/>
        <v/>
      </c>
      <c r="AX128" s="7" t="str">
        <f t="shared" si="25"/>
        <v/>
      </c>
      <c r="AY128" s="7" t="str">
        <f t="shared" si="25"/>
        <v/>
      </c>
      <c r="AZ128" s="7" t="str">
        <f t="shared" si="25"/>
        <v/>
      </c>
      <c r="BA128" s="7" t="str">
        <f t="shared" si="25"/>
        <v/>
      </c>
      <c r="BB128" s="7" t="str">
        <f t="shared" si="25"/>
        <v/>
      </c>
      <c r="BC128" s="7" t="str">
        <f t="shared" si="25"/>
        <v/>
      </c>
      <c r="BD128" s="7" t="str">
        <f t="shared" si="25"/>
        <v/>
      </c>
      <c r="BE128" s="7" t="str">
        <f t="shared" si="25"/>
        <v/>
      </c>
    </row>
    <row r="129" spans="1:57" x14ac:dyDescent="0.25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>CONCATENATE(A129,B129,C129,D129,E129,F129,G129,H129,I129,J129,K129,L129,M129,N129,O129,P129,Q129,R129,S129,T129,U129,V129,W129,X129,Y129,Z129,AA129,AB129,AC129,AD129,AE129,AF129,AG129,AH129)</f>
        <v>SIMSIMSIM190116479744761,875FNEL044761,87537349,87543355,87543357,87573611845173611847LXURX LXZ PXULX FXGUXXRXDX3882318831,88318838,823882AMIL45AMIL 400 QC NACIONAL COPART1313121103,021313,12ATIVO</v>
      </c>
      <c r="AJ129">
        <f>IF(AI129=AI128,1,0)</f>
        <v>1</v>
      </c>
      <c r="AK129" s="47" t="s">
        <v>387</v>
      </c>
      <c r="AM129" s="8">
        <v>126</v>
      </c>
      <c r="AN129" s="8" t="str">
        <f t="shared" si="24"/>
        <v/>
      </c>
      <c r="AO129" s="8" t="str">
        <f t="shared" si="24"/>
        <v/>
      </c>
      <c r="AP129" s="8" t="str">
        <f t="shared" si="24"/>
        <v/>
      </c>
      <c r="AQ129" s="8" t="str">
        <f t="shared" si="24"/>
        <v/>
      </c>
      <c r="AR129" s="8" t="str">
        <f t="shared" si="24"/>
        <v/>
      </c>
      <c r="AS129" s="8" t="str">
        <f t="shared" si="24"/>
        <v/>
      </c>
      <c r="AT129" s="8" t="str">
        <f t="shared" si="24"/>
        <v/>
      </c>
      <c r="AU129" s="8" t="str">
        <f t="shared" si="24"/>
        <v/>
      </c>
      <c r="AV129" s="8" t="str">
        <f t="shared" si="24"/>
        <v/>
      </c>
      <c r="AW129" s="8" t="str">
        <f t="shared" si="24"/>
        <v/>
      </c>
      <c r="AX129" s="8" t="str">
        <f t="shared" si="25"/>
        <v/>
      </c>
      <c r="AY129" s="8" t="str">
        <f t="shared" si="25"/>
        <v/>
      </c>
      <c r="AZ129" s="8" t="str">
        <f t="shared" si="25"/>
        <v/>
      </c>
      <c r="BA129" s="8" t="str">
        <f t="shared" si="25"/>
        <v/>
      </c>
      <c r="BB129" s="8" t="str">
        <f t="shared" si="25"/>
        <v/>
      </c>
      <c r="BC129" s="8" t="str">
        <f t="shared" si="25"/>
        <v/>
      </c>
      <c r="BD129" s="8" t="str">
        <f t="shared" si="25"/>
        <v/>
      </c>
      <c r="BE129" s="8" t="str">
        <f t="shared" si="25"/>
        <v/>
      </c>
    </row>
    <row r="130" spans="1:57" x14ac:dyDescent="0.25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>CONCATENATE(A130,B130,C130,D130,E130,F130,G130,H130,I130,J130,K130,L130,M130,N130,O130,P130,Q130,R130,S130,T130,U130,V130,W130,X130,Y130,Z130,AA130,AB130,AC130,AD130,AE130,AF130,AG130,AH130)</f>
        <v>SIMSIMSIM570116500444761,875ANMEP044761,87528783,87544755,87544755,87543357,875736118630WRXTXXNX RXBXXRX XBXLHXXRX000000AMIL45NEXT PLUS RM RJ96155807,71961,55SUSPENSÃO</v>
      </c>
      <c r="AJ130">
        <f>IF(AI130=AI129,1,0)</f>
        <v>0</v>
      </c>
      <c r="AK130" s="47" t="s">
        <v>392</v>
      </c>
      <c r="AM130" s="7">
        <v>127</v>
      </c>
      <c r="AN130" s="7" t="str">
        <f t="shared" si="24"/>
        <v/>
      </c>
      <c r="AO130" s="7" t="str">
        <f t="shared" si="24"/>
        <v/>
      </c>
      <c r="AP130" s="7" t="str">
        <f t="shared" si="24"/>
        <v/>
      </c>
      <c r="AQ130" s="7" t="str">
        <f t="shared" si="24"/>
        <v/>
      </c>
      <c r="AR130" s="7" t="str">
        <f t="shared" si="24"/>
        <v/>
      </c>
      <c r="AS130" s="7" t="str">
        <f t="shared" si="24"/>
        <v/>
      </c>
      <c r="AT130" s="7" t="str">
        <f t="shared" si="24"/>
        <v/>
      </c>
      <c r="AU130" s="7" t="str">
        <f t="shared" si="24"/>
        <v/>
      </c>
      <c r="AV130" s="7" t="str">
        <f t="shared" si="24"/>
        <v/>
      </c>
      <c r="AW130" s="7" t="str">
        <f t="shared" si="24"/>
        <v/>
      </c>
      <c r="AX130" s="7" t="str">
        <f t="shared" si="25"/>
        <v/>
      </c>
      <c r="AY130" s="7" t="str">
        <f t="shared" si="25"/>
        <v/>
      </c>
      <c r="AZ130" s="7" t="str">
        <f t="shared" si="25"/>
        <v/>
      </c>
      <c r="BA130" s="7" t="str">
        <f t="shared" si="25"/>
        <v/>
      </c>
      <c r="BB130" s="7" t="str">
        <f t="shared" si="25"/>
        <v/>
      </c>
      <c r="BC130" s="7" t="str">
        <f t="shared" si="25"/>
        <v/>
      </c>
      <c r="BD130" s="7" t="str">
        <f t="shared" si="25"/>
        <v/>
      </c>
      <c r="BE130" s="7" t="str">
        <f t="shared" si="25"/>
        <v/>
      </c>
    </row>
    <row r="131" spans="1:57" x14ac:dyDescent="0.25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>CONCATENATE(A131,B131,C131,D131,E131,F131,G131,H131,I131,J131,K131,L131,M131,N131,O131,P131,Q131,R131,S131,T131,U131,V131,W131,X131,Y131,Z131,AA131,AB131,AC131,AD131,AE131,AF131,AG131,AH131)</f>
        <v>SIMSIMSIM570116500444761,875ANMEP044761,87528783,87544755,87544755,87543357,875736118630WRXTXXNX RXBXXRX XBXLHXXRX000000AMIL45NEXT PLUS RM RJ96155807,71961,55SUSPENSÃO</v>
      </c>
      <c r="AJ131">
        <f>IF(AI131=AI130,1,0)</f>
        <v>1</v>
      </c>
      <c r="AK131" s="47" t="s">
        <v>392</v>
      </c>
      <c r="AM131" s="8">
        <v>128</v>
      </c>
      <c r="AN131" s="8" t="str">
        <f t="shared" si="24"/>
        <v/>
      </c>
      <c r="AO131" s="8" t="str">
        <f t="shared" si="24"/>
        <v/>
      </c>
      <c r="AP131" s="8" t="str">
        <f t="shared" si="24"/>
        <v/>
      </c>
      <c r="AQ131" s="8" t="str">
        <f t="shared" si="24"/>
        <v/>
      </c>
      <c r="AR131" s="8" t="str">
        <f t="shared" si="24"/>
        <v/>
      </c>
      <c r="AS131" s="8" t="str">
        <f t="shared" si="24"/>
        <v/>
      </c>
      <c r="AT131" s="8" t="str">
        <f t="shared" si="24"/>
        <v/>
      </c>
      <c r="AU131" s="8" t="str">
        <f t="shared" si="24"/>
        <v/>
      </c>
      <c r="AV131" s="8" t="str">
        <f t="shared" si="24"/>
        <v/>
      </c>
      <c r="AW131" s="8" t="str">
        <f t="shared" si="24"/>
        <v/>
      </c>
      <c r="AX131" s="8" t="str">
        <f t="shared" si="25"/>
        <v/>
      </c>
      <c r="AY131" s="8" t="str">
        <f t="shared" si="25"/>
        <v/>
      </c>
      <c r="AZ131" s="8" t="str">
        <f t="shared" si="25"/>
        <v/>
      </c>
      <c r="BA131" s="8" t="str">
        <f t="shared" si="25"/>
        <v/>
      </c>
      <c r="BB131" s="8" t="str">
        <f t="shared" si="25"/>
        <v/>
      </c>
      <c r="BC131" s="8" t="str">
        <f t="shared" si="25"/>
        <v/>
      </c>
      <c r="BD131" s="8" t="str">
        <f t="shared" si="25"/>
        <v/>
      </c>
      <c r="BE131" s="8" t="str">
        <f t="shared" si="25"/>
        <v/>
      </c>
    </row>
    <row r="132" spans="1:57" x14ac:dyDescent="0.25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>CONCATENATE(A132,B132,C132,D132,E132,F132,G132,H132,I132,J132,K132,L132,M132,N132,O132,P132,Q132,R132,S132,T132,U132,V132,W132,X132,Y132,Z132,AA132,AB132,AC132,AD132,AE132,AF132,AG132,AH132)</f>
        <v>SIMSIMSIM570116500444761,875ANMEP044761,87528783,87544755,87544755,87543357,875736118630WRXTXXNX RXBXXRX XBXLHXXRX000000AMIL45NEXT PLUS RM RJ96155807,71961,55SUSPENSÃO</v>
      </c>
      <c r="AJ132">
        <f>IF(AI132=AI131,1,0)</f>
        <v>1</v>
      </c>
      <c r="AK132" s="47" t="s">
        <v>392</v>
      </c>
      <c r="AM132" s="7">
        <v>129</v>
      </c>
      <c r="AN132" s="7" t="str">
        <f t="shared" si="24"/>
        <v/>
      </c>
      <c r="AO132" s="7" t="str">
        <f t="shared" si="24"/>
        <v/>
      </c>
      <c r="AP132" s="7" t="str">
        <f t="shared" si="24"/>
        <v/>
      </c>
      <c r="AQ132" s="7" t="str">
        <f t="shared" si="24"/>
        <v/>
      </c>
      <c r="AR132" s="7" t="str">
        <f t="shared" si="24"/>
        <v/>
      </c>
      <c r="AS132" s="7" t="str">
        <f t="shared" si="24"/>
        <v/>
      </c>
      <c r="AT132" s="7" t="str">
        <f t="shared" si="24"/>
        <v/>
      </c>
      <c r="AU132" s="7" t="str">
        <f t="shared" si="24"/>
        <v/>
      </c>
      <c r="AV132" s="7" t="str">
        <f t="shared" si="24"/>
        <v/>
      </c>
      <c r="AW132" s="7" t="str">
        <f t="shared" si="24"/>
        <v/>
      </c>
      <c r="AX132" s="7" t="str">
        <f t="shared" si="25"/>
        <v/>
      </c>
      <c r="AY132" s="7" t="str">
        <f t="shared" si="25"/>
        <v/>
      </c>
      <c r="AZ132" s="7" t="str">
        <f t="shared" si="25"/>
        <v/>
      </c>
      <c r="BA132" s="7" t="str">
        <f t="shared" si="25"/>
        <v/>
      </c>
      <c r="BB132" s="7" t="str">
        <f t="shared" si="25"/>
        <v/>
      </c>
      <c r="BC132" s="7" t="str">
        <f t="shared" si="25"/>
        <v/>
      </c>
      <c r="BD132" s="7" t="str">
        <f t="shared" si="25"/>
        <v/>
      </c>
      <c r="BE132" s="7" t="str">
        <f t="shared" si="25"/>
        <v/>
      </c>
    </row>
    <row r="133" spans="1:57" x14ac:dyDescent="0.25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>CONCATENATE(A133,B133,C133,D133,E133,F133,G133,H133,I133,J133,K133,L133,M133,N133,O133,P133,Q133,R133,S133,T133,U133,V133,W133,X133,Y133,Z133,AA133,AB133,AC133,AD133,AE133,AF133,AG133,AH133)</f>
        <v>SIMSIMSIM570116500444761,875ANMEP344761,87541458,87544755,87543357,875736118640XRTHUR MXNXZX XBXLHXXRX000000AMIL45NEXT PLUS RM RJ48439406,85484,39SUSPENSÃO</v>
      </c>
      <c r="AJ133">
        <f>IF(AI133=AI132,1,0)</f>
        <v>0</v>
      </c>
      <c r="AK133" s="47" t="s">
        <v>392</v>
      </c>
      <c r="AM133" s="8">
        <v>130</v>
      </c>
      <c r="AN133" s="8" t="str">
        <f t="shared" si="24"/>
        <v/>
      </c>
      <c r="AO133" s="8" t="str">
        <f t="shared" si="24"/>
        <v/>
      </c>
      <c r="AP133" s="8" t="str">
        <f t="shared" si="24"/>
        <v/>
      </c>
      <c r="AQ133" s="8" t="str">
        <f t="shared" si="24"/>
        <v/>
      </c>
      <c r="AR133" s="8" t="str">
        <f t="shared" si="24"/>
        <v/>
      </c>
      <c r="AS133" s="8" t="str">
        <f t="shared" si="24"/>
        <v/>
      </c>
      <c r="AT133" s="8" t="str">
        <f t="shared" si="24"/>
        <v/>
      </c>
      <c r="AU133" s="8" t="str">
        <f t="shared" si="24"/>
        <v/>
      </c>
      <c r="AV133" s="8" t="str">
        <f t="shared" si="24"/>
        <v/>
      </c>
      <c r="AW133" s="8" t="str">
        <f t="shared" si="24"/>
        <v/>
      </c>
      <c r="AX133" s="8" t="str">
        <f t="shared" si="25"/>
        <v/>
      </c>
      <c r="AY133" s="8" t="str">
        <f t="shared" si="25"/>
        <v/>
      </c>
      <c r="AZ133" s="8" t="str">
        <f t="shared" si="25"/>
        <v/>
      </c>
      <c r="BA133" s="8" t="str">
        <f t="shared" si="25"/>
        <v/>
      </c>
      <c r="BB133" s="8" t="str">
        <f t="shared" si="25"/>
        <v/>
      </c>
      <c r="BC133" s="8" t="str">
        <f t="shared" si="25"/>
        <v/>
      </c>
      <c r="BD133" s="8" t="str">
        <f t="shared" si="25"/>
        <v/>
      </c>
      <c r="BE133" s="8" t="str">
        <f t="shared" si="25"/>
        <v/>
      </c>
    </row>
    <row r="134" spans="1:57" x14ac:dyDescent="0.25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>CONCATENATE(A134,B134,C134,D134,E134,F134,G134,H134,I134,J134,K134,L134,M134,N134,O134,P134,Q134,R134,S134,T134,U134,V134,W134,X134,Y134,Z134,AA134,AB134,AC134,AD134,AE134,AF134,AG134,AH134)</f>
        <v>SIMSIMSIM570116500444761,875ANMEP344761,87541458,87544755,87543357,875736118640XRTHUR MXNXZX XBXLHXXRX000000AMIL45NEXT PLUS RM RJ48439406,85484,39SUSPENSÃO</v>
      </c>
      <c r="AJ134">
        <f>IF(AI134=AI133,1,0)</f>
        <v>1</v>
      </c>
      <c r="AK134" s="47" t="s">
        <v>392</v>
      </c>
      <c r="AM134" s="7">
        <v>131</v>
      </c>
      <c r="AN134" s="7" t="str">
        <f t="shared" ref="AN134:AW143" si="26">IF(AN$3=$D134,$AM134,"")</f>
        <v/>
      </c>
      <c r="AO134" s="7" t="str">
        <f t="shared" si="26"/>
        <v/>
      </c>
      <c r="AP134" s="7" t="str">
        <f t="shared" si="26"/>
        <v/>
      </c>
      <c r="AQ134" s="7" t="str">
        <f t="shared" si="26"/>
        <v/>
      </c>
      <c r="AR134" s="7" t="str">
        <f t="shared" si="26"/>
        <v/>
      </c>
      <c r="AS134" s="7" t="str">
        <f t="shared" si="26"/>
        <v/>
      </c>
      <c r="AT134" s="7" t="str">
        <f t="shared" si="26"/>
        <v/>
      </c>
      <c r="AU134" s="7" t="str">
        <f t="shared" si="26"/>
        <v/>
      </c>
      <c r="AV134" s="7" t="str">
        <f t="shared" si="26"/>
        <v/>
      </c>
      <c r="AW134" s="7" t="str">
        <f t="shared" si="26"/>
        <v/>
      </c>
      <c r="AX134" s="7" t="str">
        <f t="shared" ref="AX134:BE143" si="27">IF(AX$3=$D134,$AM134,"")</f>
        <v/>
      </c>
      <c r="AY134" s="7" t="str">
        <f t="shared" si="27"/>
        <v/>
      </c>
      <c r="AZ134" s="7" t="str">
        <f t="shared" si="27"/>
        <v/>
      </c>
      <c r="BA134" s="7" t="str">
        <f t="shared" si="27"/>
        <v/>
      </c>
      <c r="BB134" s="7" t="str">
        <f t="shared" si="27"/>
        <v/>
      </c>
      <c r="BC134" s="7" t="str">
        <f t="shared" si="27"/>
        <v/>
      </c>
      <c r="BD134" s="7" t="str">
        <f t="shared" si="27"/>
        <v/>
      </c>
      <c r="BE134" s="7" t="str">
        <f t="shared" si="27"/>
        <v/>
      </c>
    </row>
    <row r="135" spans="1:57" x14ac:dyDescent="0.25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>CONCATENATE(A135,B135,C135,D135,E135,F135,G135,H135,I135,J135,K135,L135,M135,N135,O135,P135,Q135,R135,S135,T135,U135,V135,W135,X135,Y135,Z135,AA135,AB135,AC135,AD135,AE135,AF135,AG135,AH135)</f>
        <v>SIMSIMSIM570116500444761,875ANMEP344761,87541458,87544755,87543357,875736118640XRTHUR MXNXZX XBXLHXXRX000000AMIL45NEXT PLUS RM RJ48439406,85484,39SUSPENSÃO</v>
      </c>
      <c r="AJ135">
        <f>IF(AI135=AI134,1,0)</f>
        <v>1</v>
      </c>
      <c r="AK135" s="47" t="s">
        <v>392</v>
      </c>
      <c r="AM135" s="8">
        <v>132</v>
      </c>
      <c r="AN135" s="8" t="str">
        <f t="shared" si="26"/>
        <v/>
      </c>
      <c r="AO135" s="8" t="str">
        <f t="shared" si="26"/>
        <v/>
      </c>
      <c r="AP135" s="8" t="str">
        <f t="shared" si="26"/>
        <v/>
      </c>
      <c r="AQ135" s="8" t="str">
        <f t="shared" si="26"/>
        <v/>
      </c>
      <c r="AR135" s="8" t="str">
        <f t="shared" si="26"/>
        <v/>
      </c>
      <c r="AS135" s="8" t="str">
        <f t="shared" si="26"/>
        <v/>
      </c>
      <c r="AT135" s="8" t="str">
        <f t="shared" si="26"/>
        <v/>
      </c>
      <c r="AU135" s="8" t="str">
        <f t="shared" si="26"/>
        <v/>
      </c>
      <c r="AV135" s="8" t="str">
        <f t="shared" si="26"/>
        <v/>
      </c>
      <c r="AW135" s="8" t="str">
        <f t="shared" si="26"/>
        <v/>
      </c>
      <c r="AX135" s="8" t="str">
        <f t="shared" si="27"/>
        <v/>
      </c>
      <c r="AY135" s="8" t="str">
        <f t="shared" si="27"/>
        <v/>
      </c>
      <c r="AZ135" s="8" t="str">
        <f t="shared" si="27"/>
        <v/>
      </c>
      <c r="BA135" s="8" t="str">
        <f t="shared" si="27"/>
        <v/>
      </c>
      <c r="BB135" s="8" t="str">
        <f t="shared" si="27"/>
        <v/>
      </c>
      <c r="BC135" s="8" t="str">
        <f t="shared" si="27"/>
        <v/>
      </c>
      <c r="BD135" s="8" t="str">
        <f t="shared" si="27"/>
        <v/>
      </c>
      <c r="BE135" s="8" t="str">
        <f t="shared" si="27"/>
        <v/>
      </c>
    </row>
    <row r="136" spans="1:57" x14ac:dyDescent="0.25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>CONCATENATE(A136,B136,C136,D136,E136,F136,G136,H136,I136,J136,K136,L136,M136,N136,O136,P136,Q136,R136,S136,T136,U136,V136,W136,X136,Y136,Z136,AA136,AB136,AC136,AD136,AE136,AF136,AG136,AH136)</f>
        <v>SIMSIMSIM570116500444761,875ANMEP144761,87529637,87544755,87543357,875736118650XNXLXWX MXNXZX DX XLVX XBXLHXXRX000000AMIL45NEXT PLUS RM RJ96155807,71961,55SUSPENSÃO</v>
      </c>
      <c r="AJ136">
        <f>IF(AI136=AI135,1,0)</f>
        <v>0</v>
      </c>
      <c r="AK136" s="47" t="s">
        <v>392</v>
      </c>
      <c r="AM136" s="7">
        <v>133</v>
      </c>
      <c r="AN136" s="7" t="str">
        <f t="shared" si="26"/>
        <v/>
      </c>
      <c r="AO136" s="7" t="str">
        <f t="shared" si="26"/>
        <v/>
      </c>
      <c r="AP136" s="7" t="str">
        <f t="shared" si="26"/>
        <v/>
      </c>
      <c r="AQ136" s="7" t="str">
        <f t="shared" si="26"/>
        <v/>
      </c>
      <c r="AR136" s="7" t="str">
        <f t="shared" si="26"/>
        <v/>
      </c>
      <c r="AS136" s="7" t="str">
        <f t="shared" si="26"/>
        <v/>
      </c>
      <c r="AT136" s="7" t="str">
        <f t="shared" si="26"/>
        <v/>
      </c>
      <c r="AU136" s="7" t="str">
        <f t="shared" si="26"/>
        <v/>
      </c>
      <c r="AV136" s="7" t="str">
        <f t="shared" si="26"/>
        <v/>
      </c>
      <c r="AW136" s="7" t="str">
        <f t="shared" si="26"/>
        <v/>
      </c>
      <c r="AX136" s="7" t="str">
        <f t="shared" si="27"/>
        <v/>
      </c>
      <c r="AY136" s="7" t="str">
        <f t="shared" si="27"/>
        <v/>
      </c>
      <c r="AZ136" s="7" t="str">
        <f t="shared" si="27"/>
        <v/>
      </c>
      <c r="BA136" s="7" t="str">
        <f t="shared" si="27"/>
        <v/>
      </c>
      <c r="BB136" s="7" t="str">
        <f t="shared" si="27"/>
        <v/>
      </c>
      <c r="BC136" s="7" t="str">
        <f t="shared" si="27"/>
        <v/>
      </c>
      <c r="BD136" s="7" t="str">
        <f t="shared" si="27"/>
        <v/>
      </c>
      <c r="BE136" s="7" t="str">
        <f t="shared" si="27"/>
        <v/>
      </c>
    </row>
    <row r="137" spans="1:57" x14ac:dyDescent="0.25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>CONCATENATE(A137,B137,C137,D137,E137,F137,G137,H137,I137,J137,K137,L137,M137,N137,O137,P137,Q137,R137,S137,T137,U137,V137,W137,X137,Y137,Z137,AA137,AB137,AC137,AD137,AE137,AF137,AG137,AH137)</f>
        <v>SIMSIMSIM570116500444761,875ANMEP144761,87529637,87544755,87543357,875736118650XNXLXWX MXNXZX DX XLVX XBXLHXXRX000000AMIL45NEXT PLUS RM RJ96155807,71961,55SUSPENSÃO</v>
      </c>
      <c r="AJ137">
        <f>IF(AI137=AI136,1,0)</f>
        <v>1</v>
      </c>
      <c r="AK137" s="47" t="s">
        <v>392</v>
      </c>
      <c r="AM137" s="8">
        <v>134</v>
      </c>
      <c r="AN137" s="8" t="str">
        <f t="shared" si="26"/>
        <v/>
      </c>
      <c r="AO137" s="8" t="str">
        <f t="shared" si="26"/>
        <v/>
      </c>
      <c r="AP137" s="8" t="str">
        <f t="shared" si="26"/>
        <v/>
      </c>
      <c r="AQ137" s="8" t="str">
        <f t="shared" si="26"/>
        <v/>
      </c>
      <c r="AR137" s="8" t="str">
        <f t="shared" si="26"/>
        <v/>
      </c>
      <c r="AS137" s="8" t="str">
        <f t="shared" si="26"/>
        <v/>
      </c>
      <c r="AT137" s="8" t="str">
        <f t="shared" si="26"/>
        <v/>
      </c>
      <c r="AU137" s="8" t="str">
        <f t="shared" si="26"/>
        <v/>
      </c>
      <c r="AV137" s="8" t="str">
        <f t="shared" si="26"/>
        <v/>
      </c>
      <c r="AW137" s="8" t="str">
        <f t="shared" si="26"/>
        <v/>
      </c>
      <c r="AX137" s="8" t="str">
        <f t="shared" si="27"/>
        <v/>
      </c>
      <c r="AY137" s="8" t="str">
        <f t="shared" si="27"/>
        <v/>
      </c>
      <c r="AZ137" s="8" t="str">
        <f t="shared" si="27"/>
        <v/>
      </c>
      <c r="BA137" s="8" t="str">
        <f t="shared" si="27"/>
        <v/>
      </c>
      <c r="BB137" s="8" t="str">
        <f t="shared" si="27"/>
        <v/>
      </c>
      <c r="BC137" s="8" t="str">
        <f t="shared" si="27"/>
        <v/>
      </c>
      <c r="BD137" s="8" t="str">
        <f t="shared" si="27"/>
        <v/>
      </c>
      <c r="BE137" s="8" t="str">
        <f t="shared" si="27"/>
        <v/>
      </c>
    </row>
    <row r="138" spans="1:57" x14ac:dyDescent="0.25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>CONCATENATE(A138,B138,C138,D138,E138,F138,G138,H138,I138,J138,K138,L138,M138,N138,O138,P138,Q138,R138,S138,T138,U138,V138,W138,X138,Y138,Z138,AA138,AB138,AC138,AD138,AE138,AF138,AG138,AH138)</f>
        <v>SIMSIMSIM570116500444761,875ANMEP144761,87529637,87544755,87543357,875736118650XNXLXWX MXNXZX DX XLVX XBXLHXXRX000000AMIL45NEXT PLUS RM RJ96155807,71961,55SUSPENSÃO</v>
      </c>
      <c r="AJ138">
        <f>IF(AI138=AI137,1,0)</f>
        <v>1</v>
      </c>
      <c r="AK138" s="47" t="s">
        <v>392</v>
      </c>
      <c r="AM138" s="7">
        <v>135</v>
      </c>
      <c r="AN138" s="7" t="str">
        <f t="shared" si="26"/>
        <v/>
      </c>
      <c r="AO138" s="7" t="str">
        <f t="shared" si="26"/>
        <v/>
      </c>
      <c r="AP138" s="7" t="str">
        <f t="shared" si="26"/>
        <v/>
      </c>
      <c r="AQ138" s="7" t="str">
        <f t="shared" si="26"/>
        <v/>
      </c>
      <c r="AR138" s="7" t="str">
        <f t="shared" si="26"/>
        <v/>
      </c>
      <c r="AS138" s="7" t="str">
        <f t="shared" si="26"/>
        <v/>
      </c>
      <c r="AT138" s="7" t="str">
        <f t="shared" si="26"/>
        <v/>
      </c>
      <c r="AU138" s="7" t="str">
        <f t="shared" si="26"/>
        <v/>
      </c>
      <c r="AV138" s="7" t="str">
        <f t="shared" si="26"/>
        <v/>
      </c>
      <c r="AW138" s="7" t="str">
        <f t="shared" si="26"/>
        <v/>
      </c>
      <c r="AX138" s="7" t="str">
        <f t="shared" si="27"/>
        <v/>
      </c>
      <c r="AY138" s="7" t="str">
        <f t="shared" si="27"/>
        <v/>
      </c>
      <c r="AZ138" s="7" t="str">
        <f t="shared" si="27"/>
        <v/>
      </c>
      <c r="BA138" s="7" t="str">
        <f t="shared" si="27"/>
        <v/>
      </c>
      <c r="BB138" s="7" t="str">
        <f t="shared" si="27"/>
        <v/>
      </c>
      <c r="BC138" s="7" t="str">
        <f t="shared" si="27"/>
        <v/>
      </c>
      <c r="BD138" s="7" t="str">
        <f t="shared" si="27"/>
        <v/>
      </c>
      <c r="BE138" s="7" t="str">
        <f t="shared" si="27"/>
        <v/>
      </c>
    </row>
    <row r="139" spans="1:57" x14ac:dyDescent="0.25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>CONCATENATE(A139,B139,C139,D139,E139,F139,G139,H139,I139,J139,K139,L139,M139,N139,O139,P139,Q139,R139,S139,T139,U139,V139,W139,X139,Y139,Z139,AA139,AB139,AC139,AD139,AE139,AF139,AG139,AH139)</f>
        <v>SIMSIMSIM570116500444761,875ANMEP244761,87538449,87544755,87543357,875736118660XNX BXXTRXZ MXNXZX XBXLHXXRX000000AMIL45NEXT PLUS RM RJ48439406,85484,39SUSPENSÃO</v>
      </c>
      <c r="AJ139">
        <f>IF(AI139=AI138,1,0)</f>
        <v>0</v>
      </c>
      <c r="AK139" s="47" t="s">
        <v>392</v>
      </c>
      <c r="AM139" s="8">
        <v>136</v>
      </c>
      <c r="AN139" s="8" t="str">
        <f t="shared" si="26"/>
        <v/>
      </c>
      <c r="AO139" s="8" t="str">
        <f t="shared" si="26"/>
        <v/>
      </c>
      <c r="AP139" s="8" t="str">
        <f t="shared" si="26"/>
        <v/>
      </c>
      <c r="AQ139" s="8" t="str">
        <f t="shared" si="26"/>
        <v/>
      </c>
      <c r="AR139" s="8" t="str">
        <f t="shared" si="26"/>
        <v/>
      </c>
      <c r="AS139" s="8" t="str">
        <f t="shared" si="26"/>
        <v/>
      </c>
      <c r="AT139" s="8" t="str">
        <f t="shared" si="26"/>
        <v/>
      </c>
      <c r="AU139" s="8" t="str">
        <f t="shared" si="26"/>
        <v/>
      </c>
      <c r="AV139" s="8" t="str">
        <f t="shared" si="26"/>
        <v/>
      </c>
      <c r="AW139" s="8" t="str">
        <f t="shared" si="26"/>
        <v/>
      </c>
      <c r="AX139" s="8" t="str">
        <f t="shared" si="27"/>
        <v/>
      </c>
      <c r="AY139" s="8" t="str">
        <f t="shared" si="27"/>
        <v/>
      </c>
      <c r="AZ139" s="8" t="str">
        <f t="shared" si="27"/>
        <v/>
      </c>
      <c r="BA139" s="8" t="str">
        <f t="shared" si="27"/>
        <v/>
      </c>
      <c r="BB139" s="8" t="str">
        <f t="shared" si="27"/>
        <v/>
      </c>
      <c r="BC139" s="8" t="str">
        <f t="shared" si="27"/>
        <v/>
      </c>
      <c r="BD139" s="8" t="str">
        <f t="shared" si="27"/>
        <v/>
      </c>
      <c r="BE139" s="8" t="str">
        <f t="shared" si="27"/>
        <v/>
      </c>
    </row>
    <row r="140" spans="1:57" x14ac:dyDescent="0.25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>CONCATENATE(A140,B140,C140,D140,E140,F140,G140,H140,I140,J140,K140,L140,M140,N140,O140,P140,Q140,R140,S140,T140,U140,V140,W140,X140,Y140,Z140,AA140,AB140,AC140,AD140,AE140,AF140,AG140,AH140)</f>
        <v>SIMSIMSIM570116500444761,875ANMEP244761,87538449,87544755,87543357,875736118660XNX BXXTRXZ MXNXZX XBXLHXXRX000000AMIL45NEXT PLUS RM RJ48439406,85484,39SUSPENSÃO</v>
      </c>
      <c r="AJ140">
        <f>IF(AI140=AI139,1,0)</f>
        <v>1</v>
      </c>
      <c r="AK140" s="47" t="s">
        <v>392</v>
      </c>
      <c r="AM140" s="7">
        <v>137</v>
      </c>
      <c r="AN140" s="7" t="str">
        <f t="shared" si="26"/>
        <v/>
      </c>
      <c r="AO140" s="7" t="str">
        <f t="shared" si="26"/>
        <v/>
      </c>
      <c r="AP140" s="7" t="str">
        <f t="shared" si="26"/>
        <v/>
      </c>
      <c r="AQ140" s="7" t="str">
        <f t="shared" si="26"/>
        <v/>
      </c>
      <c r="AR140" s="7" t="str">
        <f t="shared" si="26"/>
        <v/>
      </c>
      <c r="AS140" s="7" t="str">
        <f t="shared" si="26"/>
        <v/>
      </c>
      <c r="AT140" s="7" t="str">
        <f t="shared" si="26"/>
        <v/>
      </c>
      <c r="AU140" s="7" t="str">
        <f t="shared" si="26"/>
        <v/>
      </c>
      <c r="AV140" s="7" t="str">
        <f t="shared" si="26"/>
        <v/>
      </c>
      <c r="AW140" s="7" t="str">
        <f t="shared" si="26"/>
        <v/>
      </c>
      <c r="AX140" s="7" t="str">
        <f t="shared" si="27"/>
        <v/>
      </c>
      <c r="AY140" s="7" t="str">
        <f t="shared" si="27"/>
        <v/>
      </c>
      <c r="AZ140" s="7" t="str">
        <f t="shared" si="27"/>
        <v/>
      </c>
      <c r="BA140" s="7" t="str">
        <f t="shared" si="27"/>
        <v/>
      </c>
      <c r="BB140" s="7" t="str">
        <f t="shared" si="27"/>
        <v/>
      </c>
      <c r="BC140" s="7" t="str">
        <f t="shared" si="27"/>
        <v/>
      </c>
      <c r="BD140" s="7" t="str">
        <f t="shared" si="27"/>
        <v/>
      </c>
      <c r="BE140" s="7" t="str">
        <f t="shared" si="27"/>
        <v/>
      </c>
    </row>
    <row r="141" spans="1:57" x14ac:dyDescent="0.25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>CONCATENATE(A141,B141,C141,D141,E141,F141,G141,H141,I141,J141,K141,L141,M141,N141,O141,P141,Q141,R141,S141,T141,U141,V141,W141,X141,Y141,Z141,AA141,AB141,AC141,AD141,AE141,AF141,AG141,AH141)</f>
        <v>SIMSIMSIM570116500444761,875ANMEP244761,87538449,87544755,87543357,875736118660XNX BXXTRXZ MXNXZX XBXLHXXRX000000AMIL45NEXT PLUS RM RJ48439406,85484,39SUSPENSÃO</v>
      </c>
      <c r="AJ141">
        <f>IF(AI141=AI140,1,0)</f>
        <v>1</v>
      </c>
      <c r="AK141" s="47" t="s">
        <v>392</v>
      </c>
      <c r="AM141" s="8">
        <v>138</v>
      </c>
      <c r="AN141" s="8" t="str">
        <f t="shared" si="26"/>
        <v/>
      </c>
      <c r="AO141" s="8" t="str">
        <f t="shared" si="26"/>
        <v/>
      </c>
      <c r="AP141" s="8" t="str">
        <f t="shared" si="26"/>
        <v/>
      </c>
      <c r="AQ141" s="8" t="str">
        <f t="shared" si="26"/>
        <v/>
      </c>
      <c r="AR141" s="8" t="str">
        <f t="shared" si="26"/>
        <v/>
      </c>
      <c r="AS141" s="8" t="str">
        <f t="shared" si="26"/>
        <v/>
      </c>
      <c r="AT141" s="8" t="str">
        <f t="shared" si="26"/>
        <v/>
      </c>
      <c r="AU141" s="8" t="str">
        <f t="shared" si="26"/>
        <v/>
      </c>
      <c r="AV141" s="8" t="str">
        <f t="shared" si="26"/>
        <v/>
      </c>
      <c r="AW141" s="8" t="str">
        <f t="shared" si="26"/>
        <v/>
      </c>
      <c r="AX141" s="8" t="str">
        <f t="shared" si="27"/>
        <v/>
      </c>
      <c r="AY141" s="8" t="str">
        <f t="shared" si="27"/>
        <v/>
      </c>
      <c r="AZ141" s="8" t="str">
        <f t="shared" si="27"/>
        <v/>
      </c>
      <c r="BA141" s="8" t="str">
        <f t="shared" si="27"/>
        <v/>
      </c>
      <c r="BB141" s="8" t="str">
        <f t="shared" si="27"/>
        <v/>
      </c>
      <c r="BC141" s="8" t="str">
        <f t="shared" si="27"/>
        <v/>
      </c>
      <c r="BD141" s="8" t="str">
        <f t="shared" si="27"/>
        <v/>
      </c>
      <c r="BE141" s="8" t="str">
        <f t="shared" si="27"/>
        <v/>
      </c>
    </row>
    <row r="142" spans="1:57" x14ac:dyDescent="0.25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>CONCATENATE(A142,B142,C142,D142,E142,F142,G142,H142,I142,J142,K142,L142,M142,N142,O142,P142,Q142,R142,S142,T142,U142,V142,W142,X142,Y142,Z142,AA142,AB142,AC142,AD142,AE142,AF142,AG142,AH142)</f>
        <v>SIMSIMSIM190116446544761,875FNEL044761,87539109,916666666744125,87544117,87543357,875736118771GXBRXXLX RXDRXGUX XUFRXXX MXTX000000AMIL45NEXT MUNICIPAL SÃO PAULO49621416,82496,21ATIVO</v>
      </c>
      <c r="AJ142">
        <f>IF(AI142=AI141,1,0)</f>
        <v>0</v>
      </c>
      <c r="AK142" s="47" t="s">
        <v>387</v>
      </c>
      <c r="AM142" s="7">
        <v>139</v>
      </c>
      <c r="AN142" s="7" t="str">
        <f t="shared" si="26"/>
        <v/>
      </c>
      <c r="AO142" s="7" t="str">
        <f t="shared" si="26"/>
        <v/>
      </c>
      <c r="AP142" s="7" t="str">
        <f t="shared" si="26"/>
        <v/>
      </c>
      <c r="AQ142" s="7" t="str">
        <f t="shared" si="26"/>
        <v/>
      </c>
      <c r="AR142" s="7" t="str">
        <f t="shared" si="26"/>
        <v/>
      </c>
      <c r="AS142" s="7" t="str">
        <f t="shared" si="26"/>
        <v/>
      </c>
      <c r="AT142" s="7" t="str">
        <f t="shared" si="26"/>
        <v/>
      </c>
      <c r="AU142" s="7" t="str">
        <f t="shared" si="26"/>
        <v/>
      </c>
      <c r="AV142" s="7" t="str">
        <f t="shared" si="26"/>
        <v/>
      </c>
      <c r="AW142" s="7" t="str">
        <f t="shared" si="26"/>
        <v/>
      </c>
      <c r="AX142" s="7" t="str">
        <f t="shared" si="27"/>
        <v/>
      </c>
      <c r="AY142" s="7" t="str">
        <f t="shared" si="27"/>
        <v/>
      </c>
      <c r="AZ142" s="7" t="str">
        <f t="shared" si="27"/>
        <v/>
      </c>
      <c r="BA142" s="7" t="str">
        <f t="shared" si="27"/>
        <v/>
      </c>
      <c r="BB142" s="7" t="str">
        <f t="shared" si="27"/>
        <v/>
      </c>
      <c r="BC142" s="7" t="str">
        <f t="shared" si="27"/>
        <v/>
      </c>
      <c r="BD142" s="7" t="str">
        <f t="shared" si="27"/>
        <v/>
      </c>
      <c r="BE142" s="7" t="str">
        <f t="shared" si="27"/>
        <v/>
      </c>
    </row>
    <row r="143" spans="1:57" x14ac:dyDescent="0.25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>CONCATENATE(A143,B143,C143,D143,E143,F143,G143,H143,I143,J143,K143,L143,M143,N143,O143,P143,Q143,R143,S143,T143,U143,V143,W143,X143,Y143,Z143,AA143,AB143,AC143,AD143,AE143,AF143,AG143,AH143)</f>
        <v>SIMSIMSIM190116446544761,875FNEL044761,87539109,916666666744125,87544117,87543357,875736118771GXBRXXLX RXDRXGUX XUFRXXX MXTX000000AMIL45NEXT MUNICIPAL SÃO PAULO49621416,82496,21ATIVO</v>
      </c>
      <c r="AJ143">
        <f>IF(AI143=AI142,1,0)</f>
        <v>1</v>
      </c>
      <c r="AK143" s="47" t="s">
        <v>387</v>
      </c>
      <c r="AM143" s="8">
        <v>140</v>
      </c>
      <c r="AN143" s="8" t="str">
        <f t="shared" si="26"/>
        <v/>
      </c>
      <c r="AO143" s="8" t="str">
        <f t="shared" si="26"/>
        <v/>
      </c>
      <c r="AP143" s="8" t="str">
        <f t="shared" si="26"/>
        <v/>
      </c>
      <c r="AQ143" s="8" t="str">
        <f t="shared" si="26"/>
        <v/>
      </c>
      <c r="AR143" s="8" t="str">
        <f t="shared" si="26"/>
        <v/>
      </c>
      <c r="AS143" s="8" t="str">
        <f t="shared" si="26"/>
        <v/>
      </c>
      <c r="AT143" s="8" t="str">
        <f t="shared" si="26"/>
        <v/>
      </c>
      <c r="AU143" s="8" t="str">
        <f t="shared" si="26"/>
        <v/>
      </c>
      <c r="AV143" s="8" t="str">
        <f t="shared" si="26"/>
        <v/>
      </c>
      <c r="AW143" s="8" t="str">
        <f t="shared" si="26"/>
        <v/>
      </c>
      <c r="AX143" s="8" t="str">
        <f t="shared" si="27"/>
        <v/>
      </c>
      <c r="AY143" s="8" t="str">
        <f t="shared" si="27"/>
        <v/>
      </c>
      <c r="AZ143" s="8" t="str">
        <f t="shared" si="27"/>
        <v/>
      </c>
      <c r="BA143" s="8" t="str">
        <f t="shared" si="27"/>
        <v/>
      </c>
      <c r="BB143" s="8" t="str">
        <f t="shared" si="27"/>
        <v/>
      </c>
      <c r="BC143" s="8" t="str">
        <f t="shared" si="27"/>
        <v/>
      </c>
      <c r="BD143" s="8" t="str">
        <f t="shared" si="27"/>
        <v/>
      </c>
      <c r="BE143" s="8" t="str">
        <f t="shared" si="27"/>
        <v/>
      </c>
    </row>
    <row r="144" spans="1:57" x14ac:dyDescent="0.25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>CONCATENATE(A144,B144,C144,D144,E144,F144,G144,H144,I144,J144,K144,L144,M144,N144,O144,P144,Q144,R144,S144,T144,U144,V144,W144,X144,Y144,Z144,AA144,AB144,AC144,AD144,AE144,AF144,AG144,AH144)</f>
        <v>SIMSIMSIM190116446544761,875FNEL044761,87539109,916666666744125,87544117,87543357,875736118771GXBRXXLX RXDRXGUX XUFRXXX MXTX000000AMIL45NEXT MUNICIPAL SÃO PAULO49621416,82496,21ATIVO</v>
      </c>
      <c r="AJ144">
        <f>IF(AI144=AI143,1,0)</f>
        <v>1</v>
      </c>
      <c r="AK144" s="47" t="s">
        <v>387</v>
      </c>
      <c r="AM144" s="7">
        <v>141</v>
      </c>
      <c r="AN144" s="7" t="str">
        <f t="shared" ref="AN144:AW153" si="28">IF(AN$3=$D144,$AM144,"")</f>
        <v/>
      </c>
      <c r="AO144" s="7" t="str">
        <f t="shared" si="28"/>
        <v/>
      </c>
      <c r="AP144" s="7" t="str">
        <f t="shared" si="28"/>
        <v/>
      </c>
      <c r="AQ144" s="7" t="str">
        <f t="shared" si="28"/>
        <v/>
      </c>
      <c r="AR144" s="7" t="str">
        <f t="shared" si="28"/>
        <v/>
      </c>
      <c r="AS144" s="7" t="str">
        <f t="shared" si="28"/>
        <v/>
      </c>
      <c r="AT144" s="7" t="str">
        <f t="shared" si="28"/>
        <v/>
      </c>
      <c r="AU144" s="7" t="str">
        <f t="shared" si="28"/>
        <v/>
      </c>
      <c r="AV144" s="7" t="str">
        <f t="shared" si="28"/>
        <v/>
      </c>
      <c r="AW144" s="7" t="str">
        <f t="shared" si="28"/>
        <v/>
      </c>
      <c r="AX144" s="7" t="str">
        <f t="shared" ref="AX144:BE153" si="29">IF(AX$3=$D144,$AM144,"")</f>
        <v/>
      </c>
      <c r="AY144" s="7" t="str">
        <f t="shared" si="29"/>
        <v/>
      </c>
      <c r="AZ144" s="7" t="str">
        <f t="shared" si="29"/>
        <v/>
      </c>
      <c r="BA144" s="7" t="str">
        <f t="shared" si="29"/>
        <v/>
      </c>
      <c r="BB144" s="7" t="str">
        <f t="shared" si="29"/>
        <v/>
      </c>
      <c r="BC144" s="7" t="str">
        <f t="shared" si="29"/>
        <v/>
      </c>
      <c r="BD144" s="7" t="str">
        <f t="shared" si="29"/>
        <v/>
      </c>
      <c r="BE144" s="7" t="str">
        <f t="shared" si="29"/>
        <v/>
      </c>
    </row>
    <row r="145" spans="1:57" x14ac:dyDescent="0.25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>CONCATENATE(A145,B145,C145,D145,E145,F145,G145,H145,I145,J145,K145,L145,M145,N145,O145,P145,Q145,R145,S145,T145,U145,V145,W145,X145,Y145,Z145,AA145,AB145,AC145,AD145,AE145,AF145,AG145,AH145)</f>
        <v>SIMSIMSIM190116447044761,875FNEL044761,87535525,87543355,87543357,875736118831KXRXNX PXDRXXRX DX XLXVXXRX000000AMIL45NEXT MUNICIPAL SÃO PAULO79106664,5791,06ATIVO</v>
      </c>
      <c r="AJ145">
        <f>IF(AI145=AI144,1,0)</f>
        <v>0</v>
      </c>
      <c r="AK145" s="47" t="s">
        <v>387</v>
      </c>
      <c r="AM145" s="8">
        <v>142</v>
      </c>
      <c r="AN145" s="8" t="str">
        <f t="shared" si="28"/>
        <v/>
      </c>
      <c r="AO145" s="8" t="str">
        <f t="shared" si="28"/>
        <v/>
      </c>
      <c r="AP145" s="8" t="str">
        <f t="shared" si="28"/>
        <v/>
      </c>
      <c r="AQ145" s="8" t="str">
        <f t="shared" si="28"/>
        <v/>
      </c>
      <c r="AR145" s="8" t="str">
        <f t="shared" si="28"/>
        <v/>
      </c>
      <c r="AS145" s="8" t="str">
        <f t="shared" si="28"/>
        <v/>
      </c>
      <c r="AT145" s="8" t="str">
        <f t="shared" si="28"/>
        <v/>
      </c>
      <c r="AU145" s="8" t="str">
        <f t="shared" si="28"/>
        <v/>
      </c>
      <c r="AV145" s="8" t="str">
        <f t="shared" si="28"/>
        <v/>
      </c>
      <c r="AW145" s="8" t="str">
        <f t="shared" si="28"/>
        <v/>
      </c>
      <c r="AX145" s="8" t="str">
        <f t="shared" si="29"/>
        <v/>
      </c>
      <c r="AY145" s="8" t="str">
        <f t="shared" si="29"/>
        <v/>
      </c>
      <c r="AZ145" s="8" t="str">
        <f t="shared" si="29"/>
        <v/>
      </c>
      <c r="BA145" s="8" t="str">
        <f t="shared" si="29"/>
        <v/>
      </c>
      <c r="BB145" s="8" t="str">
        <f t="shared" si="29"/>
        <v/>
      </c>
      <c r="BC145" s="8" t="str">
        <f t="shared" si="29"/>
        <v/>
      </c>
      <c r="BD145" s="8" t="str">
        <f t="shared" si="29"/>
        <v/>
      </c>
      <c r="BE145" s="8" t="str">
        <f t="shared" si="29"/>
        <v/>
      </c>
    </row>
    <row r="146" spans="1:57" x14ac:dyDescent="0.25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>CONCATENATE(A146,B146,C146,D146,E146,F146,G146,H146,I146,J146,K146,L146,M146,N146,O146,P146,Q146,R146,S146,T146,U146,V146,W146,X146,Y146,Z146,AA146,AB146,AC146,AD146,AE146,AF146,AG146,AH146)</f>
        <v>SIMSIMSIM190116447044761,875FNEL044761,87535525,87543355,87543357,875736118831KXRXNX PXDRXXRX DX XLXVXXRX000000AMIL45NEXT MUNICIPAL SÃO PAULO79106664,5791,06ATIVO</v>
      </c>
      <c r="AJ146">
        <f>IF(AI146=AI145,1,0)</f>
        <v>1</v>
      </c>
      <c r="AK146" s="47" t="s">
        <v>387</v>
      </c>
      <c r="AM146" s="7">
        <v>143</v>
      </c>
      <c r="AN146" s="7" t="str">
        <f t="shared" si="28"/>
        <v/>
      </c>
      <c r="AO146" s="7" t="str">
        <f t="shared" si="28"/>
        <v/>
      </c>
      <c r="AP146" s="7" t="str">
        <f t="shared" si="28"/>
        <v/>
      </c>
      <c r="AQ146" s="7" t="str">
        <f t="shared" si="28"/>
        <v/>
      </c>
      <c r="AR146" s="7" t="str">
        <f t="shared" si="28"/>
        <v/>
      </c>
      <c r="AS146" s="7" t="str">
        <f t="shared" si="28"/>
        <v/>
      </c>
      <c r="AT146" s="7" t="str">
        <f t="shared" si="28"/>
        <v/>
      </c>
      <c r="AU146" s="7" t="str">
        <f t="shared" si="28"/>
        <v/>
      </c>
      <c r="AV146" s="7" t="str">
        <f t="shared" si="28"/>
        <v/>
      </c>
      <c r="AW146" s="7" t="str">
        <f t="shared" si="28"/>
        <v/>
      </c>
      <c r="AX146" s="7" t="str">
        <f t="shared" si="29"/>
        <v/>
      </c>
      <c r="AY146" s="7" t="str">
        <f t="shared" si="29"/>
        <v/>
      </c>
      <c r="AZ146" s="7" t="str">
        <f t="shared" si="29"/>
        <v/>
      </c>
      <c r="BA146" s="7" t="str">
        <f t="shared" si="29"/>
        <v/>
      </c>
      <c r="BB146" s="7" t="str">
        <f t="shared" si="29"/>
        <v/>
      </c>
      <c r="BC146" s="7" t="str">
        <f t="shared" si="29"/>
        <v/>
      </c>
      <c r="BD146" s="7" t="str">
        <f t="shared" si="29"/>
        <v/>
      </c>
      <c r="BE146" s="7" t="str">
        <f t="shared" si="29"/>
        <v/>
      </c>
    </row>
    <row r="147" spans="1:57" x14ac:dyDescent="0.25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>CONCATENATE(A147,B147,C147,D147,E147,F147,G147,H147,I147,J147,K147,L147,M147,N147,O147,P147,Q147,R147,S147,T147,U147,V147,W147,X147,Y147,Z147,AA147,AB147,AC147,AD147,AE147,AF147,AG147,AH147)</f>
        <v>SIMSIMSIM190116447044761,875FNEL044761,87535525,87543355,87543357,875736118831KXRXNX PXDRXXRX DX XLXVXXRX000000AMIL45NEXT MUNICIPAL SÃO PAULO79106664,5791,06ATIVO</v>
      </c>
      <c r="AJ147">
        <f>IF(AI147=AI146,1,0)</f>
        <v>1</v>
      </c>
      <c r="AK147" s="47" t="s">
        <v>387</v>
      </c>
      <c r="AM147" s="8">
        <v>144</v>
      </c>
      <c r="AN147" s="8" t="str">
        <f t="shared" si="28"/>
        <v/>
      </c>
      <c r="AO147" s="8" t="str">
        <f t="shared" si="28"/>
        <v/>
      </c>
      <c r="AP147" s="8" t="str">
        <f t="shared" si="28"/>
        <v/>
      </c>
      <c r="AQ147" s="8" t="str">
        <f t="shared" si="28"/>
        <v/>
      </c>
      <c r="AR147" s="8" t="str">
        <f t="shared" si="28"/>
        <v/>
      </c>
      <c r="AS147" s="8" t="str">
        <f t="shared" si="28"/>
        <v/>
      </c>
      <c r="AT147" s="8" t="str">
        <f t="shared" si="28"/>
        <v/>
      </c>
      <c r="AU147" s="8" t="str">
        <f t="shared" si="28"/>
        <v/>
      </c>
      <c r="AV147" s="8" t="str">
        <f t="shared" si="28"/>
        <v/>
      </c>
      <c r="AW147" s="8" t="str">
        <f t="shared" si="28"/>
        <v/>
      </c>
      <c r="AX147" s="8" t="str">
        <f t="shared" si="29"/>
        <v/>
      </c>
      <c r="AY147" s="8" t="str">
        <f t="shared" si="29"/>
        <v/>
      </c>
      <c r="AZ147" s="8" t="str">
        <f t="shared" si="29"/>
        <v/>
      </c>
      <c r="BA147" s="8" t="str">
        <f t="shared" si="29"/>
        <v/>
      </c>
      <c r="BB147" s="8" t="str">
        <f t="shared" si="29"/>
        <v/>
      </c>
      <c r="BC147" s="8" t="str">
        <f t="shared" si="29"/>
        <v/>
      </c>
      <c r="BD147" s="8" t="str">
        <f t="shared" si="29"/>
        <v/>
      </c>
      <c r="BE147" s="8" t="str">
        <f t="shared" si="29"/>
        <v/>
      </c>
    </row>
    <row r="148" spans="1:57" x14ac:dyDescent="0.25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>CONCATENATE(A148,B148,C148,D148,E148,F148,G148,H148,I148,J148,K148,L148,M148,N148,O148,P148,Q148,R148,S148,T148,U148,V148,W148,X148,Y148,Z148,AA148,AB148,AC148,AD148,AE148,AF148,AG148,AH148)</f>
        <v>SIMNÃONÃO570116478044761,875ANMEP044668,87544761,87523705,916666666744668,87544511,87543357,875736118890HXLXX JXX PXNHXXRX XLVX FXLHX000000AMIL45AMIL 500 QP NACIONAL3272762749,13272,76INATIVO</v>
      </c>
      <c r="AJ148">
        <f>IF(AI148=AI147,1,0)</f>
        <v>0</v>
      </c>
      <c r="AK148" s="47" t="s">
        <v>392</v>
      </c>
      <c r="AM148" s="7">
        <v>145</v>
      </c>
      <c r="AN148" s="7" t="str">
        <f t="shared" si="28"/>
        <v/>
      </c>
      <c r="AO148" s="7" t="str">
        <f t="shared" si="28"/>
        <v/>
      </c>
      <c r="AP148" s="7" t="str">
        <f t="shared" si="28"/>
        <v/>
      </c>
      <c r="AQ148" s="7" t="str">
        <f t="shared" si="28"/>
        <v/>
      </c>
      <c r="AR148" s="7" t="str">
        <f t="shared" si="28"/>
        <v/>
      </c>
      <c r="AS148" s="7" t="str">
        <f t="shared" si="28"/>
        <v/>
      </c>
      <c r="AT148" s="7" t="str">
        <f t="shared" si="28"/>
        <v/>
      </c>
      <c r="AU148" s="7" t="str">
        <f t="shared" si="28"/>
        <v/>
      </c>
      <c r="AV148" s="7" t="str">
        <f t="shared" si="28"/>
        <v/>
      </c>
      <c r="AW148" s="7" t="str">
        <f t="shared" si="28"/>
        <v/>
      </c>
      <c r="AX148" s="7" t="str">
        <f t="shared" si="29"/>
        <v/>
      </c>
      <c r="AY148" s="7" t="str">
        <f t="shared" si="29"/>
        <v/>
      </c>
      <c r="AZ148" s="7" t="str">
        <f t="shared" si="29"/>
        <v/>
      </c>
      <c r="BA148" s="7" t="str">
        <f t="shared" si="29"/>
        <v/>
      </c>
      <c r="BB148" s="7" t="str">
        <f t="shared" si="29"/>
        <v/>
      </c>
      <c r="BC148" s="7" t="str">
        <f t="shared" si="29"/>
        <v/>
      </c>
      <c r="BD148" s="7" t="str">
        <f t="shared" si="29"/>
        <v/>
      </c>
      <c r="BE148" s="7" t="str">
        <f t="shared" si="29"/>
        <v/>
      </c>
    </row>
    <row r="149" spans="1:57" x14ac:dyDescent="0.25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>CONCATENATE(A149,B149,C149,D149,E149,F149,G149,H149,I149,J149,K149,L149,M149,N149,O149,P149,Q149,R149,S149,T149,U149,V149,W149,X149,Y149,Z149,AA149,AB149,AC149,AD149,AE149,AF149,AG149,AH149)</f>
        <v>SIMNÃONÃO570116478044761,875ANMEP044668,87544761,87523705,916666666744668,87544511,87543357,875736118890HXLXX JXX PXNHXXRX XLVX FXLHX000000AMIL45AMIL 500 QP NACIONAL3272762749,13272,76INATIVO</v>
      </c>
      <c r="AJ149">
        <f>IF(AI149=AI148,1,0)</f>
        <v>1</v>
      </c>
      <c r="AK149" s="47" t="s">
        <v>392</v>
      </c>
      <c r="AM149" s="8">
        <v>146</v>
      </c>
      <c r="AN149" s="8" t="str">
        <f t="shared" si="28"/>
        <v/>
      </c>
      <c r="AO149" s="8" t="str">
        <f t="shared" si="28"/>
        <v/>
      </c>
      <c r="AP149" s="8" t="str">
        <f t="shared" si="28"/>
        <v/>
      </c>
      <c r="AQ149" s="8" t="str">
        <f t="shared" si="28"/>
        <v/>
      </c>
      <c r="AR149" s="8" t="str">
        <f t="shared" si="28"/>
        <v/>
      </c>
      <c r="AS149" s="8" t="str">
        <f t="shared" si="28"/>
        <v/>
      </c>
      <c r="AT149" s="8" t="str">
        <f t="shared" si="28"/>
        <v/>
      </c>
      <c r="AU149" s="8" t="str">
        <f t="shared" si="28"/>
        <v/>
      </c>
      <c r="AV149" s="8" t="str">
        <f t="shared" si="28"/>
        <v/>
      </c>
      <c r="AW149" s="8" t="str">
        <f t="shared" si="28"/>
        <v/>
      </c>
      <c r="AX149" s="8" t="str">
        <f t="shared" si="29"/>
        <v/>
      </c>
      <c r="AY149" s="8" t="str">
        <f t="shared" si="29"/>
        <v/>
      </c>
      <c r="AZ149" s="8" t="str">
        <f t="shared" si="29"/>
        <v/>
      </c>
      <c r="BA149" s="8" t="str">
        <f t="shared" si="29"/>
        <v/>
      </c>
      <c r="BB149" s="8" t="str">
        <f t="shared" si="29"/>
        <v/>
      </c>
      <c r="BC149" s="8" t="str">
        <f t="shared" si="29"/>
        <v/>
      </c>
      <c r="BD149" s="8" t="str">
        <f t="shared" si="29"/>
        <v/>
      </c>
      <c r="BE149" s="8" t="str">
        <f t="shared" si="29"/>
        <v/>
      </c>
    </row>
    <row r="150" spans="1:57" x14ac:dyDescent="0.25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>CONCATENATE(A150,B150,C150,D150,E150,F150,G150,H150,I150,J150,K150,L150,M150,N150,O150,P150,Q150,R150,S150,T150,U150,V150,W150,X150,Y150,Z150,AA150,AB150,AC150,AD150,AE150,AF150,AG150,AH150)</f>
        <v>SIMNÃONÃO570116478044761,875ANMEP044668,87544761,87523705,916666666744668,87544511,87543357,875736118890HXLXX JXX PXNHXXRX XLVX FXLHX000000AMIL45AMIL 500 QP NACIONAL3272762749,13272,76INATIVO</v>
      </c>
      <c r="AJ150">
        <f>IF(AI150=AI149,1,0)</f>
        <v>1</v>
      </c>
      <c r="AK150" s="47" t="s">
        <v>392</v>
      </c>
      <c r="AM150" s="7">
        <v>147</v>
      </c>
      <c r="AN150" s="7" t="str">
        <f t="shared" si="28"/>
        <v/>
      </c>
      <c r="AO150" s="7" t="str">
        <f t="shared" si="28"/>
        <v/>
      </c>
      <c r="AP150" s="7" t="str">
        <f t="shared" si="28"/>
        <v/>
      </c>
      <c r="AQ150" s="7" t="str">
        <f t="shared" si="28"/>
        <v/>
      </c>
      <c r="AR150" s="7" t="str">
        <f t="shared" si="28"/>
        <v/>
      </c>
      <c r="AS150" s="7" t="str">
        <f t="shared" si="28"/>
        <v/>
      </c>
      <c r="AT150" s="7" t="str">
        <f t="shared" si="28"/>
        <v/>
      </c>
      <c r="AU150" s="7" t="str">
        <f t="shared" si="28"/>
        <v/>
      </c>
      <c r="AV150" s="7" t="str">
        <f t="shared" si="28"/>
        <v/>
      </c>
      <c r="AW150" s="7" t="str">
        <f t="shared" si="28"/>
        <v/>
      </c>
      <c r="AX150" s="7" t="str">
        <f t="shared" si="29"/>
        <v/>
      </c>
      <c r="AY150" s="7" t="str">
        <f t="shared" si="29"/>
        <v/>
      </c>
      <c r="AZ150" s="7" t="str">
        <f t="shared" si="29"/>
        <v/>
      </c>
      <c r="BA150" s="7" t="str">
        <f t="shared" si="29"/>
        <v/>
      </c>
      <c r="BB150" s="7" t="str">
        <f t="shared" si="29"/>
        <v/>
      </c>
      <c r="BC150" s="7" t="str">
        <f t="shared" si="29"/>
        <v/>
      </c>
      <c r="BD150" s="7" t="str">
        <f t="shared" si="29"/>
        <v/>
      </c>
      <c r="BE150" s="7" t="str">
        <f t="shared" si="29"/>
        <v/>
      </c>
    </row>
    <row r="151" spans="1:57" x14ac:dyDescent="0.25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>CONCATENATE(A151,B151,C151,D151,E151,F151,G151,H151,I151,J151,K151,L151,M151,N151,O151,P151,Q151,R151,S151,T151,U151,V151,W151,X151,Y151,Z151,AA151,AB151,AC151,AD151,AE151,AF151,AG151,AH151)</f>
        <v>SIMSIMSIM190116448444761,875FNEL044761,87539331,87544756,87544755,87543357,875736119410XNX LUXZX XUZX LXUDXNX000000AMIL45AMIL 700 QP NACIONAL192971620,951929,7ATIVO</v>
      </c>
      <c r="AJ151">
        <f>IF(AI151=AI150,1,0)</f>
        <v>0</v>
      </c>
      <c r="AK151" s="47" t="s">
        <v>387</v>
      </c>
      <c r="AM151" s="8">
        <v>148</v>
      </c>
      <c r="AN151" s="8" t="str">
        <f t="shared" si="28"/>
        <v/>
      </c>
      <c r="AO151" s="8" t="str">
        <f t="shared" si="28"/>
        <v/>
      </c>
      <c r="AP151" s="8" t="str">
        <f t="shared" si="28"/>
        <v/>
      </c>
      <c r="AQ151" s="8" t="str">
        <f t="shared" si="28"/>
        <v/>
      </c>
      <c r="AR151" s="8" t="str">
        <f t="shared" si="28"/>
        <v/>
      </c>
      <c r="AS151" s="8" t="str">
        <f t="shared" si="28"/>
        <v/>
      </c>
      <c r="AT151" s="8" t="str">
        <f t="shared" si="28"/>
        <v/>
      </c>
      <c r="AU151" s="8" t="str">
        <f t="shared" si="28"/>
        <v/>
      </c>
      <c r="AV151" s="8" t="str">
        <f t="shared" si="28"/>
        <v/>
      </c>
      <c r="AW151" s="8" t="str">
        <f t="shared" si="28"/>
        <v/>
      </c>
      <c r="AX151" s="8" t="str">
        <f t="shared" si="29"/>
        <v/>
      </c>
      <c r="AY151" s="8" t="str">
        <f t="shared" si="29"/>
        <v/>
      </c>
      <c r="AZ151" s="8" t="str">
        <f t="shared" si="29"/>
        <v/>
      </c>
      <c r="BA151" s="8" t="str">
        <f t="shared" si="29"/>
        <v/>
      </c>
      <c r="BB151" s="8" t="str">
        <f t="shared" si="29"/>
        <v/>
      </c>
      <c r="BC151" s="8" t="str">
        <f t="shared" si="29"/>
        <v/>
      </c>
      <c r="BD151" s="8" t="str">
        <f t="shared" si="29"/>
        <v/>
      </c>
      <c r="BE151" s="8" t="str">
        <f t="shared" si="29"/>
        <v/>
      </c>
    </row>
    <row r="152" spans="1:57" x14ac:dyDescent="0.25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>CONCATENATE(A152,B152,C152,D152,E152,F152,G152,H152,I152,J152,K152,L152,M152,N152,O152,P152,Q152,R152,S152,T152,U152,V152,W152,X152,Y152,Z152,AA152,AB152,AC152,AD152,AE152,AF152,AG152,AH152)</f>
        <v>SIMSIMSIM190116448444761,875FNEL044761,87539331,87544756,87544755,87543357,875736119410XNX LUXZX XUZX LXUDXNX000000AMIL45AMIL 700 QP NACIONAL192971620,951929,7ATIVO</v>
      </c>
      <c r="AJ152">
        <f>IF(AI152=AI151,1,0)</f>
        <v>1</v>
      </c>
      <c r="AK152" s="47" t="s">
        <v>387</v>
      </c>
      <c r="AM152" s="7">
        <v>149</v>
      </c>
      <c r="AN152" s="7" t="str">
        <f t="shared" si="28"/>
        <v/>
      </c>
      <c r="AO152" s="7" t="str">
        <f t="shared" si="28"/>
        <v/>
      </c>
      <c r="AP152" s="7" t="str">
        <f t="shared" si="28"/>
        <v/>
      </c>
      <c r="AQ152" s="7" t="str">
        <f t="shared" si="28"/>
        <v/>
      </c>
      <c r="AR152" s="7" t="str">
        <f t="shared" si="28"/>
        <v/>
      </c>
      <c r="AS152" s="7" t="str">
        <f t="shared" si="28"/>
        <v/>
      </c>
      <c r="AT152" s="7" t="str">
        <f t="shared" si="28"/>
        <v/>
      </c>
      <c r="AU152" s="7" t="str">
        <f t="shared" si="28"/>
        <v/>
      </c>
      <c r="AV152" s="7" t="str">
        <f t="shared" si="28"/>
        <v/>
      </c>
      <c r="AW152" s="7" t="str">
        <f t="shared" si="28"/>
        <v/>
      </c>
      <c r="AX152" s="7" t="str">
        <f t="shared" si="29"/>
        <v/>
      </c>
      <c r="AY152" s="7" t="str">
        <f t="shared" si="29"/>
        <v/>
      </c>
      <c r="AZ152" s="7" t="str">
        <f t="shared" si="29"/>
        <v/>
      </c>
      <c r="BA152" s="7" t="str">
        <f t="shared" si="29"/>
        <v/>
      </c>
      <c r="BB152" s="7" t="str">
        <f t="shared" si="29"/>
        <v/>
      </c>
      <c r="BC152" s="7" t="str">
        <f t="shared" si="29"/>
        <v/>
      </c>
      <c r="BD152" s="7" t="str">
        <f t="shared" si="29"/>
        <v/>
      </c>
      <c r="BE152" s="7" t="str">
        <f t="shared" si="29"/>
        <v/>
      </c>
    </row>
    <row r="153" spans="1:57" x14ac:dyDescent="0.25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>CONCATENATE(A153,B153,C153,D153,E153,F153,G153,H153,I153,J153,K153,L153,M153,N153,O153,P153,Q153,R153,S153,T153,U153,V153,W153,X153,Y153,Z153,AA153,AB153,AC153,AD153,AE153,AF153,AG153,AH153)</f>
        <v>SIMSIMSIM190116448444761,875FNEL044761,87539331,87544756,87544755,87543357,875736119410XNX LUXZX XUZX LXUDXNX000000AMIL45AMIL 700 QP NACIONAL192971620,951929,7ATIVO</v>
      </c>
      <c r="AJ153">
        <f>IF(AI153=AI152,1,0)</f>
        <v>1</v>
      </c>
      <c r="AK153" s="47" t="s">
        <v>387</v>
      </c>
      <c r="AM153" s="8">
        <v>150</v>
      </c>
      <c r="AN153" s="8" t="str">
        <f t="shared" si="28"/>
        <v/>
      </c>
      <c r="AO153" s="8" t="str">
        <f t="shared" si="28"/>
        <v/>
      </c>
      <c r="AP153" s="8" t="str">
        <f t="shared" si="28"/>
        <v/>
      </c>
      <c r="AQ153" s="8" t="str">
        <f t="shared" si="28"/>
        <v/>
      </c>
      <c r="AR153" s="8" t="str">
        <f t="shared" si="28"/>
        <v/>
      </c>
      <c r="AS153" s="8" t="str">
        <f t="shared" si="28"/>
        <v/>
      </c>
      <c r="AT153" s="8" t="str">
        <f t="shared" si="28"/>
        <v/>
      </c>
      <c r="AU153" s="8" t="str">
        <f t="shared" si="28"/>
        <v/>
      </c>
      <c r="AV153" s="8" t="str">
        <f t="shared" si="28"/>
        <v/>
      </c>
      <c r="AW153" s="8" t="str">
        <f t="shared" si="28"/>
        <v/>
      </c>
      <c r="AX153" s="8" t="str">
        <f t="shared" si="29"/>
        <v/>
      </c>
      <c r="AY153" s="8" t="str">
        <f t="shared" si="29"/>
        <v/>
      </c>
      <c r="AZ153" s="8" t="str">
        <f t="shared" si="29"/>
        <v/>
      </c>
      <c r="BA153" s="8" t="str">
        <f t="shared" si="29"/>
        <v/>
      </c>
      <c r="BB153" s="8" t="str">
        <f t="shared" si="29"/>
        <v/>
      </c>
      <c r="BC153" s="8" t="str">
        <f t="shared" si="29"/>
        <v/>
      </c>
      <c r="BD153" s="8" t="str">
        <f t="shared" si="29"/>
        <v/>
      </c>
      <c r="BE153" s="8" t="str">
        <f t="shared" si="29"/>
        <v/>
      </c>
    </row>
    <row r="154" spans="1:57" x14ac:dyDescent="0.25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>CONCATENATE(A154,B154,C154,D154,E154,F154,G154,H154,I154,J154,K154,L154,M154,N154,O154,P154,Q154,R154,S154,T154,U154,V154,W154,X154,Y154,Z154,AA154,AB154,AC154,AD154,AE154,AF154,AG154,AH154)</f>
        <v>NÃONÃONÃO570116454444761,875ANMEP044664,87544761,87532036,87544664,87544633,87543357,875736119670VXLXRXX DX XUZX XNTX000000AMILAMIL 500 QP NACIONAL COPART1471381235,971471,38INATIVO</v>
      </c>
      <c r="AJ154">
        <f>IF(AI154=AI153,1,0)</f>
        <v>0</v>
      </c>
      <c r="AK154" s="47" t="s">
        <v>392</v>
      </c>
      <c r="AM154" s="7">
        <v>151</v>
      </c>
      <c r="AN154" s="7" t="str">
        <f t="shared" ref="AN154:AW163" si="30">IF(AN$3=$D154,$AM154,"")</f>
        <v/>
      </c>
      <c r="AO154" s="7" t="str">
        <f t="shared" si="30"/>
        <v/>
      </c>
      <c r="AP154" s="7" t="str">
        <f t="shared" si="30"/>
        <v/>
      </c>
      <c r="AQ154" s="7" t="str">
        <f t="shared" si="30"/>
        <v/>
      </c>
      <c r="AR154" s="7" t="str">
        <f t="shared" si="30"/>
        <v/>
      </c>
      <c r="AS154" s="7" t="str">
        <f t="shared" si="30"/>
        <v/>
      </c>
      <c r="AT154" s="7" t="str">
        <f t="shared" si="30"/>
        <v/>
      </c>
      <c r="AU154" s="7" t="str">
        <f t="shared" si="30"/>
        <v/>
      </c>
      <c r="AV154" s="7" t="str">
        <f t="shared" si="30"/>
        <v/>
      </c>
      <c r="AW154" s="7" t="str">
        <f t="shared" si="30"/>
        <v/>
      </c>
      <c r="AX154" s="7" t="str">
        <f t="shared" ref="AX154:BE163" si="31">IF(AX$3=$D154,$AM154,"")</f>
        <v/>
      </c>
      <c r="AY154" s="7" t="str">
        <f t="shared" si="31"/>
        <v/>
      </c>
      <c r="AZ154" s="7" t="str">
        <f t="shared" si="31"/>
        <v/>
      </c>
      <c r="BA154" s="7" t="str">
        <f t="shared" si="31"/>
        <v/>
      </c>
      <c r="BB154" s="7" t="str">
        <f t="shared" si="31"/>
        <v/>
      </c>
      <c r="BC154" s="7" t="str">
        <f t="shared" si="31"/>
        <v/>
      </c>
      <c r="BD154" s="7" t="str">
        <f t="shared" si="31"/>
        <v/>
      </c>
      <c r="BE154" s="7" t="str">
        <f t="shared" si="31"/>
        <v/>
      </c>
    </row>
    <row r="155" spans="1:57" x14ac:dyDescent="0.25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>CONCATENATE(A155,B155,C155,D155,E155,F155,G155,H155,I155,J155,K155,L155,M155,N155,O155,P155,Q155,R155,S155,T155,U155,V155,W155,X155,Y155,Z155,AA155,AB155,AC155,AD155,AE155,AF155,AG155,AH155)</f>
        <v>NÃONÃONÃO570116454444761,875ANMEP044664,87544761,87532036,87544664,87544633,87543357,875736119670VXLXRXX DX XUZX XNTX000000AMILAMIL 500 QP NACIONAL COPART1471381235,971471,38INATIVO</v>
      </c>
      <c r="AJ155">
        <f>IF(AI155=AI154,1,0)</f>
        <v>1</v>
      </c>
      <c r="AK155" s="47" t="s">
        <v>392</v>
      </c>
      <c r="AM155" s="8">
        <v>152</v>
      </c>
      <c r="AN155" s="8" t="str">
        <f t="shared" si="30"/>
        <v/>
      </c>
      <c r="AO155" s="8" t="str">
        <f t="shared" si="30"/>
        <v/>
      </c>
      <c r="AP155" s="8" t="str">
        <f t="shared" si="30"/>
        <v/>
      </c>
      <c r="AQ155" s="8" t="str">
        <f t="shared" si="30"/>
        <v/>
      </c>
      <c r="AR155" s="8" t="str">
        <f t="shared" si="30"/>
        <v/>
      </c>
      <c r="AS155" s="8" t="str">
        <f t="shared" si="30"/>
        <v/>
      </c>
      <c r="AT155" s="8" t="str">
        <f t="shared" si="30"/>
        <v/>
      </c>
      <c r="AU155" s="8" t="str">
        <f t="shared" si="30"/>
        <v/>
      </c>
      <c r="AV155" s="8" t="str">
        <f t="shared" si="30"/>
        <v/>
      </c>
      <c r="AW155" s="8" t="str">
        <f t="shared" si="30"/>
        <v/>
      </c>
      <c r="AX155" s="8" t="str">
        <f t="shared" si="31"/>
        <v/>
      </c>
      <c r="AY155" s="8" t="str">
        <f t="shared" si="31"/>
        <v/>
      </c>
      <c r="AZ155" s="8" t="str">
        <f t="shared" si="31"/>
        <v/>
      </c>
      <c r="BA155" s="8" t="str">
        <f t="shared" si="31"/>
        <v/>
      </c>
      <c r="BB155" s="8" t="str">
        <f t="shared" si="31"/>
        <v/>
      </c>
      <c r="BC155" s="8" t="str">
        <f t="shared" si="31"/>
        <v/>
      </c>
      <c r="BD155" s="8" t="str">
        <f t="shared" si="31"/>
        <v/>
      </c>
      <c r="BE155" s="8" t="str">
        <f t="shared" si="31"/>
        <v/>
      </c>
    </row>
    <row r="156" spans="1:57" x14ac:dyDescent="0.25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>CONCATENATE(A156,B156,C156,D156,E156,F156,G156,H156,I156,J156,K156,L156,M156,N156,O156,P156,Q156,R156,S156,T156,U156,V156,W156,X156,Y156,Z156,AA156,AB156,AC156,AD156,AE156,AF156,AG156,AH156)</f>
        <v>NÃONÃONÃO570116454444761,875ANMEP044664,87544761,87532036,87544664,87544633,87543357,875736119670VXLXRXX DX XUZX XNTX000000AMILAMIL 500 QP NACIONAL COPART1471381235,971471,38INATIVO</v>
      </c>
      <c r="AJ156">
        <f>IF(AI156=AI155,1,0)</f>
        <v>1</v>
      </c>
      <c r="AK156" s="47" t="s">
        <v>392</v>
      </c>
      <c r="AM156" s="7">
        <v>153</v>
      </c>
      <c r="AN156" s="7" t="str">
        <f t="shared" si="30"/>
        <v/>
      </c>
      <c r="AO156" s="7" t="str">
        <f t="shared" si="30"/>
        <v/>
      </c>
      <c r="AP156" s="7" t="str">
        <f t="shared" si="30"/>
        <v/>
      </c>
      <c r="AQ156" s="7" t="str">
        <f t="shared" si="30"/>
        <v/>
      </c>
      <c r="AR156" s="7" t="str">
        <f t="shared" si="30"/>
        <v/>
      </c>
      <c r="AS156" s="7" t="str">
        <f t="shared" si="30"/>
        <v/>
      </c>
      <c r="AT156" s="7" t="str">
        <f t="shared" si="30"/>
        <v/>
      </c>
      <c r="AU156" s="7" t="str">
        <f t="shared" si="30"/>
        <v/>
      </c>
      <c r="AV156" s="7" t="str">
        <f t="shared" si="30"/>
        <v/>
      </c>
      <c r="AW156" s="7" t="str">
        <f t="shared" si="30"/>
        <v/>
      </c>
      <c r="AX156" s="7" t="str">
        <f t="shared" si="31"/>
        <v/>
      </c>
      <c r="AY156" s="7" t="str">
        <f t="shared" si="31"/>
        <v/>
      </c>
      <c r="AZ156" s="7" t="str">
        <f t="shared" si="31"/>
        <v/>
      </c>
      <c r="BA156" s="7" t="str">
        <f t="shared" si="31"/>
        <v/>
      </c>
      <c r="BB156" s="7" t="str">
        <f t="shared" si="31"/>
        <v/>
      </c>
      <c r="BC156" s="7" t="str">
        <f t="shared" si="31"/>
        <v/>
      </c>
      <c r="BD156" s="7" t="str">
        <f t="shared" si="31"/>
        <v/>
      </c>
      <c r="BE156" s="7" t="str">
        <f t="shared" si="31"/>
        <v/>
      </c>
    </row>
    <row r="157" spans="1:57" x14ac:dyDescent="0.25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>CONCATENATE(A157,B157,C157,D157,E157,F157,G157,H157,I157,J157,K157,L157,M157,N157,O157,P157,Q157,R157,S157,T157,U157,V157,W157,X157,Y157,Z157,AA157,AB157,AC157,AD157,AE157,AF157,AG157,AH157)</f>
        <v>SIMSIMSIM190116459344761,875FNEL044761,87538473,87543355,87543357,875736177430DXNZXL HUDXN RXMX TXLX PXRTX000000AMIL45AMIL 500 QP NACIONAL1532821287,561532,82ATIVO</v>
      </c>
      <c r="AJ157">
        <f>IF(AI157=AI156,1,0)</f>
        <v>0</v>
      </c>
      <c r="AK157" s="47" t="s">
        <v>387</v>
      </c>
      <c r="AM157" s="8">
        <v>154</v>
      </c>
      <c r="AN157" s="8" t="str">
        <f t="shared" si="30"/>
        <v/>
      </c>
      <c r="AO157" s="8" t="str">
        <f t="shared" si="30"/>
        <v/>
      </c>
      <c r="AP157" s="8" t="str">
        <f t="shared" si="30"/>
        <v/>
      </c>
      <c r="AQ157" s="8" t="str">
        <f t="shared" si="30"/>
        <v/>
      </c>
      <c r="AR157" s="8" t="str">
        <f t="shared" si="30"/>
        <v/>
      </c>
      <c r="AS157" s="8" t="str">
        <f t="shared" si="30"/>
        <v/>
      </c>
      <c r="AT157" s="8" t="str">
        <f t="shared" si="30"/>
        <v/>
      </c>
      <c r="AU157" s="8" t="str">
        <f t="shared" si="30"/>
        <v/>
      </c>
      <c r="AV157" s="8" t="str">
        <f t="shared" si="30"/>
        <v/>
      </c>
      <c r="AW157" s="8" t="str">
        <f t="shared" si="30"/>
        <v/>
      </c>
      <c r="AX157" s="8" t="str">
        <f t="shared" si="31"/>
        <v/>
      </c>
      <c r="AY157" s="8" t="str">
        <f t="shared" si="31"/>
        <v/>
      </c>
      <c r="AZ157" s="8" t="str">
        <f t="shared" si="31"/>
        <v/>
      </c>
      <c r="BA157" s="8" t="str">
        <f t="shared" si="31"/>
        <v/>
      </c>
      <c r="BB157" s="8" t="str">
        <f t="shared" si="31"/>
        <v/>
      </c>
      <c r="BC157" s="8" t="str">
        <f t="shared" si="31"/>
        <v/>
      </c>
      <c r="BD157" s="8" t="str">
        <f t="shared" si="31"/>
        <v/>
      </c>
      <c r="BE157" s="8" t="str">
        <f t="shared" si="31"/>
        <v/>
      </c>
    </row>
    <row r="158" spans="1:57" x14ac:dyDescent="0.25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>CONCATENATE(A158,B158,C158,D158,E158,F158,G158,H158,I158,J158,K158,L158,M158,N158,O158,P158,Q158,R158,S158,T158,U158,V158,W158,X158,Y158,Z158,AA158,AB158,AC158,AD158,AE158,AF158,AG158,AH158)</f>
        <v>SIMSIMSIM190116459344761,875FNEL044761,87538473,87543355,87543357,875736177430DXNZXL HUDXN RXMX TXLX PXRTX000000AMIL45AMIL 500 QP NACIONAL1532821287,561532,82ATIVO</v>
      </c>
      <c r="AJ158">
        <f>IF(AI158=AI157,1,0)</f>
        <v>1</v>
      </c>
      <c r="AK158" s="47" t="s">
        <v>387</v>
      </c>
      <c r="AM158" s="7">
        <v>155</v>
      </c>
      <c r="AN158" s="7" t="str">
        <f t="shared" si="30"/>
        <v/>
      </c>
      <c r="AO158" s="7" t="str">
        <f t="shared" si="30"/>
        <v/>
      </c>
      <c r="AP158" s="7" t="str">
        <f t="shared" si="30"/>
        <v/>
      </c>
      <c r="AQ158" s="7" t="str">
        <f t="shared" si="30"/>
        <v/>
      </c>
      <c r="AR158" s="7" t="str">
        <f t="shared" si="30"/>
        <v/>
      </c>
      <c r="AS158" s="7" t="str">
        <f t="shared" si="30"/>
        <v/>
      </c>
      <c r="AT158" s="7" t="str">
        <f t="shared" si="30"/>
        <v/>
      </c>
      <c r="AU158" s="7" t="str">
        <f t="shared" si="30"/>
        <v/>
      </c>
      <c r="AV158" s="7" t="str">
        <f t="shared" si="30"/>
        <v/>
      </c>
      <c r="AW158" s="7" t="str">
        <f t="shared" si="30"/>
        <v/>
      </c>
      <c r="AX158" s="7" t="str">
        <f t="shared" si="31"/>
        <v/>
      </c>
      <c r="AY158" s="7" t="str">
        <f t="shared" si="31"/>
        <v/>
      </c>
      <c r="AZ158" s="7" t="str">
        <f t="shared" si="31"/>
        <v/>
      </c>
      <c r="BA158" s="7" t="str">
        <f t="shared" si="31"/>
        <v/>
      </c>
      <c r="BB158" s="7" t="str">
        <f t="shared" si="31"/>
        <v/>
      </c>
      <c r="BC158" s="7" t="str">
        <f t="shared" si="31"/>
        <v/>
      </c>
      <c r="BD158" s="7" t="str">
        <f t="shared" si="31"/>
        <v/>
      </c>
      <c r="BE158" s="7" t="str">
        <f t="shared" si="31"/>
        <v/>
      </c>
    </row>
    <row r="159" spans="1:57" x14ac:dyDescent="0.25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>CONCATENATE(A159,B159,C159,D159,E159,F159,G159,H159,I159,J159,K159,L159,M159,N159,O159,P159,Q159,R159,S159,T159,U159,V159,W159,X159,Y159,Z159,AA159,AB159,AC159,AD159,AE159,AF159,AG159,AH159)</f>
        <v>SIMSIMSIM190116459344761,875FNEL044761,87538473,87543355,87543357,875736177430DXNZXL HUDXN RXMX TXLX PXRTX000000AMIL45AMIL 500 QP NACIONAL1532821287,561532,82ATIVO</v>
      </c>
      <c r="AJ159">
        <f>IF(AI159=AI158,1,0)</f>
        <v>1</v>
      </c>
      <c r="AK159" s="47" t="s">
        <v>387</v>
      </c>
      <c r="AM159" s="8">
        <v>156</v>
      </c>
      <c r="AN159" s="8" t="str">
        <f t="shared" si="30"/>
        <v/>
      </c>
      <c r="AO159" s="8" t="str">
        <f t="shared" si="30"/>
        <v/>
      </c>
      <c r="AP159" s="8" t="str">
        <f t="shared" si="30"/>
        <v/>
      </c>
      <c r="AQ159" s="8" t="str">
        <f t="shared" si="30"/>
        <v/>
      </c>
      <c r="AR159" s="8" t="str">
        <f t="shared" si="30"/>
        <v/>
      </c>
      <c r="AS159" s="8" t="str">
        <f t="shared" si="30"/>
        <v/>
      </c>
      <c r="AT159" s="8" t="str">
        <f t="shared" si="30"/>
        <v/>
      </c>
      <c r="AU159" s="8" t="str">
        <f t="shared" si="30"/>
        <v/>
      </c>
      <c r="AV159" s="8" t="str">
        <f t="shared" si="30"/>
        <v/>
      </c>
      <c r="AW159" s="8" t="str">
        <f t="shared" si="30"/>
        <v/>
      </c>
      <c r="AX159" s="8" t="str">
        <f t="shared" si="31"/>
        <v/>
      </c>
      <c r="AY159" s="8" t="str">
        <f t="shared" si="31"/>
        <v/>
      </c>
      <c r="AZ159" s="8" t="str">
        <f t="shared" si="31"/>
        <v/>
      </c>
      <c r="BA159" s="8" t="str">
        <f t="shared" si="31"/>
        <v/>
      </c>
      <c r="BB159" s="8" t="str">
        <f t="shared" si="31"/>
        <v/>
      </c>
      <c r="BC159" s="8" t="str">
        <f t="shared" si="31"/>
        <v/>
      </c>
      <c r="BD159" s="8" t="str">
        <f t="shared" si="31"/>
        <v/>
      </c>
      <c r="BE159" s="8" t="str">
        <f t="shared" si="31"/>
        <v/>
      </c>
    </row>
    <row r="160" spans="1:57" x14ac:dyDescent="0.25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>CONCATENATE(A160,B160,C160,D160,E160,F160,G160,H160,I160,J160,K160,L160,M160,N160,O160,P160,Q160,R160,S160,T160,U160,V160,W160,X160,Y160,Z160,AA160,AB160,AC160,AD160,AE160,AF160,AG160,AH160)</f>
        <v>SIMSIMSIM190116456944761,875FNEL044761,87539862,87543356,87543357,875736208830GXBRXXLX DX XLBUQUXRQUX WXTX DX XLVX000000AMIL45AMIL 400 QC NACIONAL1235861038,111235,86ATIVO</v>
      </c>
      <c r="AJ160">
        <f>IF(AI160=AI159,1,0)</f>
        <v>0</v>
      </c>
      <c r="AK160" s="47" t="s">
        <v>387</v>
      </c>
      <c r="AM160" s="7">
        <v>157</v>
      </c>
      <c r="AN160" s="7" t="str">
        <f t="shared" si="30"/>
        <v/>
      </c>
      <c r="AO160" s="7" t="str">
        <f t="shared" si="30"/>
        <v/>
      </c>
      <c r="AP160" s="7" t="str">
        <f t="shared" si="30"/>
        <v/>
      </c>
      <c r="AQ160" s="7" t="str">
        <f t="shared" si="30"/>
        <v/>
      </c>
      <c r="AR160" s="7" t="str">
        <f t="shared" si="30"/>
        <v/>
      </c>
      <c r="AS160" s="7" t="str">
        <f t="shared" si="30"/>
        <v/>
      </c>
      <c r="AT160" s="7" t="str">
        <f t="shared" si="30"/>
        <v/>
      </c>
      <c r="AU160" s="7" t="str">
        <f t="shared" si="30"/>
        <v/>
      </c>
      <c r="AV160" s="7" t="str">
        <f t="shared" si="30"/>
        <v/>
      </c>
      <c r="AW160" s="7" t="str">
        <f t="shared" si="30"/>
        <v/>
      </c>
      <c r="AX160" s="7" t="str">
        <f t="shared" si="31"/>
        <v/>
      </c>
      <c r="AY160" s="7" t="str">
        <f t="shared" si="31"/>
        <v/>
      </c>
      <c r="AZ160" s="7" t="str">
        <f t="shared" si="31"/>
        <v/>
      </c>
      <c r="BA160" s="7" t="str">
        <f t="shared" si="31"/>
        <v/>
      </c>
      <c r="BB160" s="7" t="str">
        <f t="shared" si="31"/>
        <v/>
      </c>
      <c r="BC160" s="7" t="str">
        <f t="shared" si="31"/>
        <v/>
      </c>
      <c r="BD160" s="7" t="str">
        <f t="shared" si="31"/>
        <v/>
      </c>
      <c r="BE160" s="7" t="str">
        <f t="shared" si="31"/>
        <v/>
      </c>
    </row>
    <row r="161" spans="1:57" x14ac:dyDescent="0.25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>CONCATENATE(A161,B161,C161,D161,E161,F161,G161,H161,I161,J161,K161,L161,M161,N161,O161,P161,Q161,R161,S161,T161,U161,V161,W161,X161,Y161,Z161,AA161,AB161,AC161,AD161,AE161,AF161,AG161,AH161)</f>
        <v>SIMSIMSIM190116456944761,875FNEL044761,87539862,87543356,87543357,875736208830GXBRXXLX DX XLBUQUXRQUX WXTX DX XLVX000000AMIL45AMIL 400 QC NACIONAL1235861038,111235,86ATIVO</v>
      </c>
      <c r="AJ161">
        <f>IF(AI161=AI160,1,0)</f>
        <v>1</v>
      </c>
      <c r="AK161" s="47" t="s">
        <v>387</v>
      </c>
      <c r="AM161" s="8">
        <v>158</v>
      </c>
      <c r="AN161" s="8" t="str">
        <f t="shared" si="30"/>
        <v/>
      </c>
      <c r="AO161" s="8" t="str">
        <f t="shared" si="30"/>
        <v/>
      </c>
      <c r="AP161" s="8" t="str">
        <f t="shared" si="30"/>
        <v/>
      </c>
      <c r="AQ161" s="8" t="str">
        <f t="shared" si="30"/>
        <v/>
      </c>
      <c r="AR161" s="8" t="str">
        <f t="shared" si="30"/>
        <v/>
      </c>
      <c r="AS161" s="8" t="str">
        <f t="shared" si="30"/>
        <v/>
      </c>
      <c r="AT161" s="8" t="str">
        <f t="shared" si="30"/>
        <v/>
      </c>
      <c r="AU161" s="8" t="str">
        <f t="shared" si="30"/>
        <v/>
      </c>
      <c r="AV161" s="8" t="str">
        <f t="shared" si="30"/>
        <v/>
      </c>
      <c r="AW161" s="8" t="str">
        <f t="shared" si="30"/>
        <v/>
      </c>
      <c r="AX161" s="8" t="str">
        <f t="shared" si="31"/>
        <v/>
      </c>
      <c r="AY161" s="8" t="str">
        <f t="shared" si="31"/>
        <v/>
      </c>
      <c r="AZ161" s="8" t="str">
        <f t="shared" si="31"/>
        <v/>
      </c>
      <c r="BA161" s="8" t="str">
        <f t="shared" si="31"/>
        <v/>
      </c>
      <c r="BB161" s="8" t="str">
        <f t="shared" si="31"/>
        <v/>
      </c>
      <c r="BC161" s="8" t="str">
        <f t="shared" si="31"/>
        <v/>
      </c>
      <c r="BD161" s="8" t="str">
        <f t="shared" si="31"/>
        <v/>
      </c>
      <c r="BE161" s="8" t="str">
        <f t="shared" si="31"/>
        <v/>
      </c>
    </row>
    <row r="162" spans="1:57" x14ac:dyDescent="0.25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>CONCATENATE(A162,B162,C162,D162,E162,F162,G162,H162,I162,J162,K162,L162,M162,N162,O162,P162,Q162,R162,S162,T162,U162,V162,W162,X162,Y162,Z162,AA162,AB162,AC162,AD162,AE162,AF162,AG162,AH162)</f>
        <v>SIMSIMSIM190116456944761,875FNEL044761,87539862,87543356,87543357,875736208830GXBRXXLX DX XLBUQUXRQUX WXTX DX XLVX000000AMIL45AMIL 400 QC NACIONAL1235861038,111235,86ATIVO</v>
      </c>
      <c r="AJ162">
        <f>IF(AI162=AI161,1,0)</f>
        <v>1</v>
      </c>
      <c r="AK162" s="47" t="s">
        <v>387</v>
      </c>
      <c r="AM162" s="7">
        <v>159</v>
      </c>
      <c r="AN162" s="7" t="str">
        <f t="shared" si="30"/>
        <v/>
      </c>
      <c r="AO162" s="7" t="str">
        <f t="shared" si="30"/>
        <v/>
      </c>
      <c r="AP162" s="7" t="str">
        <f t="shared" si="30"/>
        <v/>
      </c>
      <c r="AQ162" s="7" t="str">
        <f t="shared" si="30"/>
        <v/>
      </c>
      <c r="AR162" s="7" t="str">
        <f t="shared" si="30"/>
        <v/>
      </c>
      <c r="AS162" s="7" t="str">
        <f t="shared" si="30"/>
        <v/>
      </c>
      <c r="AT162" s="7" t="str">
        <f t="shared" si="30"/>
        <v/>
      </c>
      <c r="AU162" s="7" t="str">
        <f t="shared" si="30"/>
        <v/>
      </c>
      <c r="AV162" s="7" t="str">
        <f t="shared" si="30"/>
        <v/>
      </c>
      <c r="AW162" s="7" t="str">
        <f t="shared" si="30"/>
        <v/>
      </c>
      <c r="AX162" s="7" t="str">
        <f t="shared" si="31"/>
        <v/>
      </c>
      <c r="AY162" s="7" t="str">
        <f t="shared" si="31"/>
        <v/>
      </c>
      <c r="AZ162" s="7" t="str">
        <f t="shared" si="31"/>
        <v/>
      </c>
      <c r="BA162" s="7" t="str">
        <f t="shared" si="31"/>
        <v/>
      </c>
      <c r="BB162" s="7" t="str">
        <f t="shared" si="31"/>
        <v/>
      </c>
      <c r="BC162" s="7" t="str">
        <f t="shared" si="31"/>
        <v/>
      </c>
      <c r="BD162" s="7" t="str">
        <f t="shared" si="31"/>
        <v/>
      </c>
      <c r="BE162" s="7" t="str">
        <f t="shared" si="31"/>
        <v/>
      </c>
    </row>
    <row r="163" spans="1:57" x14ac:dyDescent="0.25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>CONCATENATE(A163,B163,C163,D163,E163,F163,G163,H163,I163,J163,K163,L163,M163,N163,O163,P163,Q163,R163,S163,T163,U163,V163,W163,X163,Y163,Z163,AA163,AB163,AC163,AD163,AE163,AF163,AG163,AH163)</f>
        <v>SIMSIMSIM190116809944761,875FNEL044756,87544761,87536910,916666666744756,87543387,875737977390XNX BXXTRXZ DX XLXVXXRX QUXXRXZ000000AMIL44NEXT PLUS RM RJ60547508,58605,47INATIVO</v>
      </c>
      <c r="AJ163">
        <f>IF(AI163=AI162,1,0)</f>
        <v>0</v>
      </c>
      <c r="AK163" s="47" t="s">
        <v>387</v>
      </c>
      <c r="AM163" s="8">
        <v>160</v>
      </c>
      <c r="AN163" s="8" t="str">
        <f t="shared" si="30"/>
        <v/>
      </c>
      <c r="AO163" s="8" t="str">
        <f t="shared" si="30"/>
        <v/>
      </c>
      <c r="AP163" s="8" t="str">
        <f t="shared" si="30"/>
        <v/>
      </c>
      <c r="AQ163" s="8" t="str">
        <f t="shared" si="30"/>
        <v/>
      </c>
      <c r="AR163" s="8" t="str">
        <f t="shared" si="30"/>
        <v/>
      </c>
      <c r="AS163" s="8" t="str">
        <f t="shared" si="30"/>
        <v/>
      </c>
      <c r="AT163" s="8" t="str">
        <f t="shared" si="30"/>
        <v/>
      </c>
      <c r="AU163" s="8" t="str">
        <f t="shared" si="30"/>
        <v/>
      </c>
      <c r="AV163" s="8" t="str">
        <f t="shared" si="30"/>
        <v/>
      </c>
      <c r="AW163" s="8" t="str">
        <f t="shared" si="30"/>
        <v/>
      </c>
      <c r="AX163" s="8" t="str">
        <f t="shared" si="31"/>
        <v/>
      </c>
      <c r="AY163" s="8" t="str">
        <f t="shared" si="31"/>
        <v/>
      </c>
      <c r="AZ163" s="8" t="str">
        <f t="shared" si="31"/>
        <v/>
      </c>
      <c r="BA163" s="8" t="str">
        <f t="shared" si="31"/>
        <v/>
      </c>
      <c r="BB163" s="8" t="str">
        <f t="shared" si="31"/>
        <v/>
      </c>
      <c r="BC163" s="8" t="str">
        <f t="shared" si="31"/>
        <v/>
      </c>
      <c r="BD163" s="8" t="str">
        <f t="shared" si="31"/>
        <v/>
      </c>
      <c r="BE163" s="8" t="str">
        <f t="shared" si="31"/>
        <v/>
      </c>
    </row>
    <row r="164" spans="1:57" x14ac:dyDescent="0.25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>CONCATENATE(A164,B164,C164,D164,E164,F164,G164,H164,I164,J164,K164,L164,M164,N164,O164,P164,Q164,R164,S164,T164,U164,V164,W164,X164,Y164,Z164,AA164,AB164,AC164,AD164,AE164,AF164,AG164,AH164)</f>
        <v>SIMSIMSIM190116809944761,875FNEL044756,87544761,87536910,916666666744756,87543387,875737977390XNX BXXTRXZ DX XLXVXXRX QUXXRXZ000000AMIL44NEXT PLUS RM RJ60547508,58605,47INATIVO</v>
      </c>
      <c r="AJ164">
        <f>IF(AI164=AI163,1,0)</f>
        <v>1</v>
      </c>
      <c r="AK164" s="47" t="s">
        <v>387</v>
      </c>
      <c r="AM164" s="7">
        <v>161</v>
      </c>
      <c r="AN164" s="7" t="str">
        <f t="shared" ref="AN164:AW173" si="32">IF(AN$3=$D164,$AM164,"")</f>
        <v/>
      </c>
      <c r="AO164" s="7" t="str">
        <f t="shared" si="32"/>
        <v/>
      </c>
      <c r="AP164" s="7" t="str">
        <f t="shared" si="32"/>
        <v/>
      </c>
      <c r="AQ164" s="7" t="str">
        <f t="shared" si="32"/>
        <v/>
      </c>
      <c r="AR164" s="7" t="str">
        <f t="shared" si="32"/>
        <v/>
      </c>
      <c r="AS164" s="7" t="str">
        <f t="shared" si="32"/>
        <v/>
      </c>
      <c r="AT164" s="7" t="str">
        <f t="shared" si="32"/>
        <v/>
      </c>
      <c r="AU164" s="7" t="str">
        <f t="shared" si="32"/>
        <v/>
      </c>
      <c r="AV164" s="7" t="str">
        <f t="shared" si="32"/>
        <v/>
      </c>
      <c r="AW164" s="7" t="str">
        <f t="shared" si="32"/>
        <v/>
      </c>
      <c r="AX164" s="7" t="str">
        <f t="shared" ref="AX164:BE173" si="33">IF(AX$3=$D164,$AM164,"")</f>
        <v/>
      </c>
      <c r="AY164" s="7" t="str">
        <f t="shared" si="33"/>
        <v/>
      </c>
      <c r="AZ164" s="7" t="str">
        <f t="shared" si="33"/>
        <v/>
      </c>
      <c r="BA164" s="7" t="str">
        <f t="shared" si="33"/>
        <v/>
      </c>
      <c r="BB164" s="7" t="str">
        <f t="shared" si="33"/>
        <v/>
      </c>
      <c r="BC164" s="7" t="str">
        <f t="shared" si="33"/>
        <v/>
      </c>
      <c r="BD164" s="7" t="str">
        <f t="shared" si="33"/>
        <v/>
      </c>
      <c r="BE164" s="7" t="str">
        <f t="shared" si="33"/>
        <v/>
      </c>
    </row>
    <row r="165" spans="1:57" x14ac:dyDescent="0.25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>CONCATENATE(A165,B165,C165,D165,E165,F165,G165,H165,I165,J165,K165,L165,M165,N165,O165,P165,Q165,R165,S165,T165,U165,V165,W165,X165,Y165,Z165,AA165,AB165,AC165,AD165,AE165,AF165,AG165,AH165)</f>
        <v>SIMSIMSIM190116809944761,875FNEL044756,87544761,87536910,916666666744756,87543387,875737977390XNX BXXTRXZ DX XLXVXXRX QUXXRXZ000000AMIL44NEXT PLUS RM RJ60547508,58605,47INATIVO</v>
      </c>
      <c r="AJ165">
        <f>IF(AI165=AI164,1,0)</f>
        <v>1</v>
      </c>
      <c r="AK165" s="47" t="s">
        <v>387</v>
      </c>
      <c r="AM165" s="8">
        <v>162</v>
      </c>
      <c r="AN165" s="8" t="str">
        <f t="shared" si="32"/>
        <v/>
      </c>
      <c r="AO165" s="8" t="str">
        <f t="shared" si="32"/>
        <v/>
      </c>
      <c r="AP165" s="8" t="str">
        <f t="shared" si="32"/>
        <v/>
      </c>
      <c r="AQ165" s="8" t="str">
        <f t="shared" si="32"/>
        <v/>
      </c>
      <c r="AR165" s="8" t="str">
        <f t="shared" si="32"/>
        <v/>
      </c>
      <c r="AS165" s="8" t="str">
        <f t="shared" si="32"/>
        <v/>
      </c>
      <c r="AT165" s="8" t="str">
        <f t="shared" si="32"/>
        <v/>
      </c>
      <c r="AU165" s="8" t="str">
        <f t="shared" si="32"/>
        <v/>
      </c>
      <c r="AV165" s="8" t="str">
        <f t="shared" si="32"/>
        <v/>
      </c>
      <c r="AW165" s="8" t="str">
        <f t="shared" si="32"/>
        <v/>
      </c>
      <c r="AX165" s="8" t="str">
        <f t="shared" si="33"/>
        <v/>
      </c>
      <c r="AY165" s="8" t="str">
        <f t="shared" si="33"/>
        <v/>
      </c>
      <c r="AZ165" s="8" t="str">
        <f t="shared" si="33"/>
        <v/>
      </c>
      <c r="BA165" s="8" t="str">
        <f t="shared" si="33"/>
        <v/>
      </c>
      <c r="BB165" s="8" t="str">
        <f t="shared" si="33"/>
        <v/>
      </c>
      <c r="BC165" s="8" t="str">
        <f t="shared" si="33"/>
        <v/>
      </c>
      <c r="BD165" s="8" t="str">
        <f t="shared" si="33"/>
        <v/>
      </c>
      <c r="BE165" s="8" t="str">
        <f t="shared" si="33"/>
        <v/>
      </c>
    </row>
    <row r="166" spans="1:57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>CONCATENATE(A166,B166,C166,D166,E166,F166,G166,H166,I166,J166,K166,L166,M166,N166,O166,P166,Q166,R166,S166,T166,U166,V166,W166,X166,Y166,Z166,AA166,AB166,AC166,AD166,AE166,AF166,AG166,AH166)</f>
        <v>SIMSIMSIM190116800744761,875FNEL044761,87537971,916666666743670,87543657,87543387,875737993191JULXXNX XRXGXX GUXMXRXX000000AMIL44NEXT MUNICIPAL SÃO PAULO49621416,82496,21ATIVO</v>
      </c>
      <c r="AJ166">
        <f>IF(AI166=AI165,1,0)</f>
        <v>0</v>
      </c>
      <c r="AK166" s="47" t="s">
        <v>387</v>
      </c>
      <c r="AM166" s="7">
        <v>163</v>
      </c>
      <c r="AN166" s="7" t="str">
        <f t="shared" si="32"/>
        <v/>
      </c>
      <c r="AO166" s="7" t="str">
        <f t="shared" si="32"/>
        <v/>
      </c>
      <c r="AP166" s="7" t="str">
        <f t="shared" si="32"/>
        <v/>
      </c>
      <c r="AQ166" s="7" t="str">
        <f t="shared" si="32"/>
        <v/>
      </c>
      <c r="AR166" s="7" t="str">
        <f t="shared" si="32"/>
        <v/>
      </c>
      <c r="AS166" s="7" t="str">
        <f t="shared" si="32"/>
        <v/>
      </c>
      <c r="AT166" s="7" t="str">
        <f t="shared" si="32"/>
        <v/>
      </c>
      <c r="AU166" s="7" t="str">
        <f t="shared" si="32"/>
        <v/>
      </c>
      <c r="AV166" s="7" t="str">
        <f t="shared" si="32"/>
        <v/>
      </c>
      <c r="AW166" s="7" t="str">
        <f t="shared" si="32"/>
        <v/>
      </c>
      <c r="AX166" s="7" t="str">
        <f t="shared" si="33"/>
        <v/>
      </c>
      <c r="AY166" s="7" t="str">
        <f t="shared" si="33"/>
        <v/>
      </c>
      <c r="AZ166" s="7" t="str">
        <f t="shared" si="33"/>
        <v/>
      </c>
      <c r="BA166" s="7" t="str">
        <f t="shared" si="33"/>
        <v/>
      </c>
      <c r="BB166" s="7" t="str">
        <f t="shared" si="33"/>
        <v/>
      </c>
      <c r="BC166" s="7" t="str">
        <f t="shared" si="33"/>
        <v/>
      </c>
      <c r="BD166" s="7" t="str">
        <f t="shared" si="33"/>
        <v/>
      </c>
      <c r="BE166" s="7" t="str">
        <f t="shared" si="33"/>
        <v/>
      </c>
    </row>
    <row r="167" spans="1:57" x14ac:dyDescent="0.25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>CONCATENATE(A167,B167,C167,D167,E167,F167,G167,H167,I167,J167,K167,L167,M167,N167,O167,P167,Q167,R167,S167,T167,U167,V167,W167,X167,Y167,Z167,AA167,AB167,AC167,AD167,AE167,AF167,AG167,AH167)</f>
        <v>SIMSIMSIM190116800744761,875FNEL044761,87537971,916666666743670,87543657,87543387,875737993191JULXXNX XRXGXX GUXMXRXX000000AMIL44NEXT MUNICIPAL SÃO PAULO49621416,82496,21ATIVO</v>
      </c>
      <c r="AJ167">
        <f>IF(AI167=AI166,1,0)</f>
        <v>1</v>
      </c>
      <c r="AK167" s="47" t="s">
        <v>387</v>
      </c>
      <c r="AM167" s="8">
        <v>164</v>
      </c>
      <c r="AN167" s="8" t="str">
        <f t="shared" si="32"/>
        <v/>
      </c>
      <c r="AO167" s="8" t="str">
        <f t="shared" si="32"/>
        <v/>
      </c>
      <c r="AP167" s="8" t="str">
        <f t="shared" si="32"/>
        <v/>
      </c>
      <c r="AQ167" s="8" t="str">
        <f t="shared" si="32"/>
        <v/>
      </c>
      <c r="AR167" s="8" t="str">
        <f t="shared" si="32"/>
        <v/>
      </c>
      <c r="AS167" s="8" t="str">
        <f t="shared" si="32"/>
        <v/>
      </c>
      <c r="AT167" s="8" t="str">
        <f t="shared" si="32"/>
        <v/>
      </c>
      <c r="AU167" s="8" t="str">
        <f t="shared" si="32"/>
        <v/>
      </c>
      <c r="AV167" s="8" t="str">
        <f t="shared" si="32"/>
        <v/>
      </c>
      <c r="AW167" s="8" t="str">
        <f t="shared" si="32"/>
        <v/>
      </c>
      <c r="AX167" s="8" t="str">
        <f t="shared" si="33"/>
        <v/>
      </c>
      <c r="AY167" s="8" t="str">
        <f t="shared" si="33"/>
        <v/>
      </c>
      <c r="AZ167" s="8" t="str">
        <f t="shared" si="33"/>
        <v/>
      </c>
      <c r="BA167" s="8" t="str">
        <f t="shared" si="33"/>
        <v/>
      </c>
      <c r="BB167" s="8" t="str">
        <f t="shared" si="33"/>
        <v/>
      </c>
      <c r="BC167" s="8" t="str">
        <f t="shared" si="33"/>
        <v/>
      </c>
      <c r="BD167" s="8" t="str">
        <f t="shared" si="33"/>
        <v/>
      </c>
      <c r="BE167" s="8" t="str">
        <f t="shared" si="33"/>
        <v/>
      </c>
    </row>
    <row r="168" spans="1:57" x14ac:dyDescent="0.25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>CONCATENATE(A168,B168,C168,D168,E168,F168,G168,H168,I168,J168,K168,L168,M168,N168,O168,P168,Q168,R168,S168,T168,U168,V168,W168,X168,Y168,Z168,AA168,AB168,AC168,AD168,AE168,AF168,AG168,AH168)</f>
        <v>SIMSIMSIM190116800744761,875FNEL044761,87537971,916666666743670,87543657,87543387,875737993191JULXXNX XRXGXX GUXMXRXX000000AMIL44NEXT MUNICIPAL SÃO PAULO49621416,82496,21ATIVO</v>
      </c>
      <c r="AJ168">
        <f>IF(AI168=AI167,1,0)</f>
        <v>1</v>
      </c>
      <c r="AK168" s="47" t="s">
        <v>387</v>
      </c>
      <c r="AM168" s="7">
        <v>165</v>
      </c>
      <c r="AN168" s="7" t="str">
        <f t="shared" si="32"/>
        <v/>
      </c>
      <c r="AO168" s="7" t="str">
        <f t="shared" si="32"/>
        <v/>
      </c>
      <c r="AP168" s="7" t="str">
        <f t="shared" si="32"/>
        <v/>
      </c>
      <c r="AQ168" s="7" t="str">
        <f t="shared" si="32"/>
        <v/>
      </c>
      <c r="AR168" s="7" t="str">
        <f t="shared" si="32"/>
        <v/>
      </c>
      <c r="AS168" s="7" t="str">
        <f t="shared" si="32"/>
        <v/>
      </c>
      <c r="AT168" s="7" t="str">
        <f t="shared" si="32"/>
        <v/>
      </c>
      <c r="AU168" s="7" t="str">
        <f t="shared" si="32"/>
        <v/>
      </c>
      <c r="AV168" s="7" t="str">
        <f t="shared" si="32"/>
        <v/>
      </c>
      <c r="AW168" s="7" t="str">
        <f t="shared" si="32"/>
        <v/>
      </c>
      <c r="AX168" s="7" t="str">
        <f t="shared" si="33"/>
        <v/>
      </c>
      <c r="AY168" s="7" t="str">
        <f t="shared" si="33"/>
        <v/>
      </c>
      <c r="AZ168" s="7" t="str">
        <f t="shared" si="33"/>
        <v/>
      </c>
      <c r="BA168" s="7" t="str">
        <f t="shared" si="33"/>
        <v/>
      </c>
      <c r="BB168" s="7" t="str">
        <f t="shared" si="33"/>
        <v/>
      </c>
      <c r="BC168" s="7" t="str">
        <f t="shared" si="33"/>
        <v/>
      </c>
      <c r="BD168" s="7" t="str">
        <f t="shared" si="33"/>
        <v/>
      </c>
      <c r="BE168" s="7" t="str">
        <f t="shared" si="33"/>
        <v/>
      </c>
    </row>
    <row r="169" spans="1:57" x14ac:dyDescent="0.25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>CONCATENATE(A169,B169,C169,D169,E169,F169,G169,H169,I169,J169,K169,L169,M169,N169,O169,P169,Q169,R169,S169,T169,U169,V169,W169,X169,Y169,Z169,AA169,AB169,AC169,AD169,AE169,AF169,AG169,AH169)</f>
        <v>SIMSIMSIM0570116809044761,875ANMEP044754,87544761,87530803,87544754,87543387,875737993320MXRGXRXDX WXRNXXRX DX MXURX000000AMIL44NEXT MUNICIPAL SÃO PAULO79106664,5791,06INATIVO</v>
      </c>
      <c r="AJ169">
        <f>IF(AI169=AI168,1,0)</f>
        <v>0</v>
      </c>
      <c r="AK169" s="47" t="s">
        <v>392</v>
      </c>
      <c r="AM169" s="8">
        <v>166</v>
      </c>
      <c r="AN169" s="8" t="str">
        <f t="shared" si="32"/>
        <v/>
      </c>
      <c r="AO169" s="8" t="str">
        <f t="shared" si="32"/>
        <v/>
      </c>
      <c r="AP169" s="8" t="str">
        <f t="shared" si="32"/>
        <v/>
      </c>
      <c r="AQ169" s="8" t="str">
        <f t="shared" si="32"/>
        <v/>
      </c>
      <c r="AR169" s="8" t="str">
        <f t="shared" si="32"/>
        <v/>
      </c>
      <c r="AS169" s="8" t="str">
        <f t="shared" si="32"/>
        <v/>
      </c>
      <c r="AT169" s="8" t="str">
        <f t="shared" si="32"/>
        <v/>
      </c>
      <c r="AU169" s="8" t="str">
        <f t="shared" si="32"/>
        <v/>
      </c>
      <c r="AV169" s="8" t="str">
        <f t="shared" si="32"/>
        <v/>
      </c>
      <c r="AW169" s="8" t="str">
        <f t="shared" si="32"/>
        <v/>
      </c>
      <c r="AX169" s="8" t="str">
        <f t="shared" si="33"/>
        <v/>
      </c>
      <c r="AY169" s="8" t="str">
        <f t="shared" si="33"/>
        <v/>
      </c>
      <c r="AZ169" s="8" t="str">
        <f t="shared" si="33"/>
        <v/>
      </c>
      <c r="BA169" s="8" t="str">
        <f t="shared" si="33"/>
        <v/>
      </c>
      <c r="BB169" s="8" t="str">
        <f t="shared" si="33"/>
        <v/>
      </c>
      <c r="BC169" s="8" t="str">
        <f t="shared" si="33"/>
        <v/>
      </c>
      <c r="BD169" s="8" t="str">
        <f t="shared" si="33"/>
        <v/>
      </c>
      <c r="BE169" s="8" t="str">
        <f t="shared" si="33"/>
        <v/>
      </c>
    </row>
    <row r="170" spans="1:57" x14ac:dyDescent="0.25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>CONCATENATE(A170,B170,C170,D170,E170,F170,G170,H170,I170,J170,K170,L170,M170,N170,O170,P170,Q170,R170,S170,T170,U170,V170,W170,X170,Y170,Z170,AA170,AB170,AC170,AD170,AE170,AF170,AG170,AH170)</f>
        <v>SIMSIMSIM0570116809044761,875ANMEP044754,87544761,87530803,87544754,87543387,875737993320MXRGXRXDX WXRNXXRX DX MXURX000000AMIL44NEXT MUNICIPAL SÃO PAULO79106664,5791,06INATIVO</v>
      </c>
      <c r="AJ170">
        <f>IF(AI170=AI169,1,0)</f>
        <v>1</v>
      </c>
      <c r="AK170" s="47" t="s">
        <v>392</v>
      </c>
      <c r="AM170" s="7">
        <v>167</v>
      </c>
      <c r="AN170" s="7" t="str">
        <f t="shared" si="32"/>
        <v/>
      </c>
      <c r="AO170" s="7" t="str">
        <f t="shared" si="32"/>
        <v/>
      </c>
      <c r="AP170" s="7" t="str">
        <f t="shared" si="32"/>
        <v/>
      </c>
      <c r="AQ170" s="7" t="str">
        <f t="shared" si="32"/>
        <v/>
      </c>
      <c r="AR170" s="7" t="str">
        <f t="shared" si="32"/>
        <v/>
      </c>
      <c r="AS170" s="7" t="str">
        <f t="shared" si="32"/>
        <v/>
      </c>
      <c r="AT170" s="7" t="str">
        <f t="shared" si="32"/>
        <v/>
      </c>
      <c r="AU170" s="7" t="str">
        <f t="shared" si="32"/>
        <v/>
      </c>
      <c r="AV170" s="7" t="str">
        <f t="shared" si="32"/>
        <v/>
      </c>
      <c r="AW170" s="7" t="str">
        <f t="shared" si="32"/>
        <v/>
      </c>
      <c r="AX170" s="7" t="str">
        <f t="shared" si="33"/>
        <v/>
      </c>
      <c r="AY170" s="7" t="str">
        <f t="shared" si="33"/>
        <v/>
      </c>
      <c r="AZ170" s="7" t="str">
        <f t="shared" si="33"/>
        <v/>
      </c>
      <c r="BA170" s="7" t="str">
        <f t="shared" si="33"/>
        <v/>
      </c>
      <c r="BB170" s="7" t="str">
        <f t="shared" si="33"/>
        <v/>
      </c>
      <c r="BC170" s="7" t="str">
        <f t="shared" si="33"/>
        <v/>
      </c>
      <c r="BD170" s="7" t="str">
        <f t="shared" si="33"/>
        <v/>
      </c>
      <c r="BE170" s="7" t="str">
        <f t="shared" si="33"/>
        <v/>
      </c>
    </row>
    <row r="171" spans="1:57" x14ac:dyDescent="0.25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>CONCATENATE(A171,B171,C171,D171,E171,F171,G171,H171,I171,J171,K171,L171,M171,N171,O171,P171,Q171,R171,S171,T171,U171,V171,W171,X171,Y171,Z171,AA171,AB171,AC171,AD171,AE171,AF171,AG171,AH171)</f>
        <v>SIMSIMSIM0570116809044761,875ANMEP044754,87544761,87530803,87544754,87543387,875737993320MXRGXRXDX WXRNXXRX DX MXURX000000AMIL44NEXT MUNICIPAL SÃO PAULO79106664,5791,06INATIVO</v>
      </c>
      <c r="AJ171">
        <f>IF(AI171=AI170,1,0)</f>
        <v>1</v>
      </c>
      <c r="AK171" s="47" t="s">
        <v>392</v>
      </c>
      <c r="AM171" s="8">
        <v>168</v>
      </c>
      <c r="AN171" s="8" t="str">
        <f t="shared" si="32"/>
        <v/>
      </c>
      <c r="AO171" s="8" t="str">
        <f t="shared" si="32"/>
        <v/>
      </c>
      <c r="AP171" s="8" t="str">
        <f t="shared" si="32"/>
        <v/>
      </c>
      <c r="AQ171" s="8" t="str">
        <f t="shared" si="32"/>
        <v/>
      </c>
      <c r="AR171" s="8" t="str">
        <f t="shared" si="32"/>
        <v/>
      </c>
      <c r="AS171" s="8" t="str">
        <f t="shared" si="32"/>
        <v/>
      </c>
      <c r="AT171" s="8" t="str">
        <f t="shared" si="32"/>
        <v/>
      </c>
      <c r="AU171" s="8" t="str">
        <f t="shared" si="32"/>
        <v/>
      </c>
      <c r="AV171" s="8" t="str">
        <f t="shared" si="32"/>
        <v/>
      </c>
      <c r="AW171" s="8" t="str">
        <f t="shared" si="32"/>
        <v/>
      </c>
      <c r="AX171" s="8" t="str">
        <f t="shared" si="33"/>
        <v/>
      </c>
      <c r="AY171" s="8" t="str">
        <f t="shared" si="33"/>
        <v/>
      </c>
      <c r="AZ171" s="8" t="str">
        <f t="shared" si="33"/>
        <v/>
      </c>
      <c r="BA171" s="8" t="str">
        <f t="shared" si="33"/>
        <v/>
      </c>
      <c r="BB171" s="8" t="str">
        <f t="shared" si="33"/>
        <v/>
      </c>
      <c r="BC171" s="8" t="str">
        <f t="shared" si="33"/>
        <v/>
      </c>
      <c r="BD171" s="8" t="str">
        <f t="shared" si="33"/>
        <v/>
      </c>
      <c r="BE171" s="8" t="str">
        <f t="shared" si="33"/>
        <v/>
      </c>
    </row>
    <row r="172" spans="1:57" x14ac:dyDescent="0.25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>CONCATENATE(A172,B172,C172,D172,E172,F172,G172,H172,I172,J172,K172,L172,M172,N172,O172,P172,Q172,R172,S172,T172,U172,V172,W172,X172,Y172,Z172,AA172,AB172,AC172,AD172,AE172,AF172,AG172,AH172)</f>
        <v>SIMSIMSIM190116807044761,875FNEL044761,87537672,87543381,87543387,875737999410DXVX DX XUZX FXRRXXRX MXLX000000AMIL44NEXT PLUS RM RJ60547508,58605,47ATIVO</v>
      </c>
      <c r="AJ172">
        <f>IF(AI172=AI171,1,0)</f>
        <v>0</v>
      </c>
      <c r="AK172" s="47" t="s">
        <v>387</v>
      </c>
      <c r="AM172" s="7">
        <v>169</v>
      </c>
      <c r="AN172" s="7" t="str">
        <f t="shared" si="32"/>
        <v/>
      </c>
      <c r="AO172" s="7" t="str">
        <f t="shared" si="32"/>
        <v/>
      </c>
      <c r="AP172" s="7" t="str">
        <f t="shared" si="32"/>
        <v/>
      </c>
      <c r="AQ172" s="7" t="str">
        <f t="shared" si="32"/>
        <v/>
      </c>
      <c r="AR172" s="7" t="str">
        <f t="shared" si="32"/>
        <v/>
      </c>
      <c r="AS172" s="7" t="str">
        <f t="shared" si="32"/>
        <v/>
      </c>
      <c r="AT172" s="7" t="str">
        <f t="shared" si="32"/>
        <v/>
      </c>
      <c r="AU172" s="7" t="str">
        <f t="shared" si="32"/>
        <v/>
      </c>
      <c r="AV172" s="7" t="str">
        <f t="shared" si="32"/>
        <v/>
      </c>
      <c r="AW172" s="7" t="str">
        <f t="shared" si="32"/>
        <v/>
      </c>
      <c r="AX172" s="7" t="str">
        <f t="shared" si="33"/>
        <v/>
      </c>
      <c r="AY172" s="7" t="str">
        <f t="shared" si="33"/>
        <v/>
      </c>
      <c r="AZ172" s="7" t="str">
        <f t="shared" si="33"/>
        <v/>
      </c>
      <c r="BA172" s="7" t="str">
        <f t="shared" si="33"/>
        <v/>
      </c>
      <c r="BB172" s="7" t="str">
        <f t="shared" si="33"/>
        <v/>
      </c>
      <c r="BC172" s="7" t="str">
        <f t="shared" si="33"/>
        <v/>
      </c>
      <c r="BD172" s="7" t="str">
        <f t="shared" si="33"/>
        <v/>
      </c>
      <c r="BE172" s="7" t="str">
        <f t="shared" si="33"/>
        <v/>
      </c>
    </row>
    <row r="173" spans="1:57" x14ac:dyDescent="0.25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>CONCATENATE(A173,B173,C173,D173,E173,F173,G173,H173,I173,J173,K173,L173,M173,N173,O173,P173,Q173,R173,S173,T173,U173,V173,W173,X173,Y173,Z173,AA173,AB173,AC173,AD173,AE173,AF173,AG173,AH173)</f>
        <v>SIMSIMSIM190116807044761,875FNEL044761,87537672,87543381,87543387,875737999410DXVX DX XUZX FXRRXXRX MXLX000000AMIL44NEXT PLUS RM RJ60547508,58605,47ATIVO</v>
      </c>
      <c r="AJ173">
        <f>IF(AI173=AI172,1,0)</f>
        <v>1</v>
      </c>
      <c r="AK173" s="47" t="s">
        <v>387</v>
      </c>
      <c r="AM173" s="8">
        <v>170</v>
      </c>
      <c r="AN173" s="8" t="str">
        <f t="shared" si="32"/>
        <v/>
      </c>
      <c r="AO173" s="8" t="str">
        <f t="shared" si="32"/>
        <v/>
      </c>
      <c r="AP173" s="8" t="str">
        <f t="shared" si="32"/>
        <v/>
      </c>
      <c r="AQ173" s="8" t="str">
        <f t="shared" si="32"/>
        <v/>
      </c>
      <c r="AR173" s="8" t="str">
        <f t="shared" si="32"/>
        <v/>
      </c>
      <c r="AS173" s="8" t="str">
        <f t="shared" si="32"/>
        <v/>
      </c>
      <c r="AT173" s="8" t="str">
        <f t="shared" si="32"/>
        <v/>
      </c>
      <c r="AU173" s="8" t="str">
        <f t="shared" si="32"/>
        <v/>
      </c>
      <c r="AV173" s="8" t="str">
        <f t="shared" si="32"/>
        <v/>
      </c>
      <c r="AW173" s="8" t="str">
        <f t="shared" si="32"/>
        <v/>
      </c>
      <c r="AX173" s="8" t="str">
        <f t="shared" si="33"/>
        <v/>
      </c>
      <c r="AY173" s="8" t="str">
        <f t="shared" si="33"/>
        <v/>
      </c>
      <c r="AZ173" s="8" t="str">
        <f t="shared" si="33"/>
        <v/>
      </c>
      <c r="BA173" s="8" t="str">
        <f t="shared" si="33"/>
        <v/>
      </c>
      <c r="BB173" s="8" t="str">
        <f t="shared" si="33"/>
        <v/>
      </c>
      <c r="BC173" s="8" t="str">
        <f t="shared" si="33"/>
        <v/>
      </c>
      <c r="BD173" s="8" t="str">
        <f t="shared" si="33"/>
        <v/>
      </c>
      <c r="BE173" s="8" t="str">
        <f t="shared" si="33"/>
        <v/>
      </c>
    </row>
    <row r="174" spans="1:57" x14ac:dyDescent="0.25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>CONCATENATE(A174,B174,C174,D174,E174,F174,G174,H174,I174,J174,K174,L174,M174,N174,O174,P174,Q174,R174,S174,T174,U174,V174,W174,X174,Y174,Z174,AA174,AB174,AC174,AD174,AE174,AF174,AG174,AH174)</f>
        <v>SIMSIMSIM190116807044761,875FNEL044761,87537672,87543381,87543387,875737999410DXVX DX XUZX FXRRXXRX MXLX000000AMIL44NEXT PLUS RM RJ60547508,58605,47ATIVO</v>
      </c>
      <c r="AJ174">
        <f>IF(AI174=AI173,1,0)</f>
        <v>1</v>
      </c>
      <c r="AK174" s="47" t="s">
        <v>387</v>
      </c>
      <c r="AM174" s="7">
        <v>171</v>
      </c>
      <c r="AN174" s="7" t="str">
        <f t="shared" ref="AN174:AW183" si="34">IF(AN$3=$D174,$AM174,"")</f>
        <v/>
      </c>
      <c r="AO174" s="7" t="str">
        <f t="shared" si="34"/>
        <v/>
      </c>
      <c r="AP174" s="7" t="str">
        <f t="shared" si="34"/>
        <v/>
      </c>
      <c r="AQ174" s="7" t="str">
        <f t="shared" si="34"/>
        <v/>
      </c>
      <c r="AR174" s="7" t="str">
        <f t="shared" si="34"/>
        <v/>
      </c>
      <c r="AS174" s="7" t="str">
        <f t="shared" si="34"/>
        <v/>
      </c>
      <c r="AT174" s="7" t="str">
        <f t="shared" si="34"/>
        <v/>
      </c>
      <c r="AU174" s="7" t="str">
        <f t="shared" si="34"/>
        <v/>
      </c>
      <c r="AV174" s="7" t="str">
        <f t="shared" si="34"/>
        <v/>
      </c>
      <c r="AW174" s="7" t="str">
        <f t="shared" si="34"/>
        <v/>
      </c>
      <c r="AX174" s="7" t="str">
        <f t="shared" ref="AX174:BE183" si="35">IF(AX$3=$D174,$AM174,"")</f>
        <v/>
      </c>
      <c r="AY174" s="7" t="str">
        <f t="shared" si="35"/>
        <v/>
      </c>
      <c r="AZ174" s="7" t="str">
        <f t="shared" si="35"/>
        <v/>
      </c>
      <c r="BA174" s="7" t="str">
        <f t="shared" si="35"/>
        <v/>
      </c>
      <c r="BB174" s="7" t="str">
        <f t="shared" si="35"/>
        <v/>
      </c>
      <c r="BC174" s="7" t="str">
        <f t="shared" si="35"/>
        <v/>
      </c>
      <c r="BD174" s="7" t="str">
        <f t="shared" si="35"/>
        <v/>
      </c>
      <c r="BE174" s="7" t="str">
        <f t="shared" si="35"/>
        <v/>
      </c>
    </row>
    <row r="175" spans="1:57" x14ac:dyDescent="0.25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>CONCATENATE(A175,B175,C175,D175,E175,F175,G175,H175,I175,J175,K175,L175,M175,N175,O175,P175,Q175,R175,S175,T175,U175,V175,W175,X175,Y175,Z175,AA175,AB175,AC175,AD175,AE175,AF175,AG175,AH175)</f>
        <v>SIMSIMSIM190116809344761,875FNEL044761,87539168,87544179,87544178,87543387,875737999560GUXLHXRMX MXGXLHXX DX LXMX000000AMIL44NEXT PLUS RM RJ48439406,85484,39ATIVO</v>
      </c>
      <c r="AJ175">
        <f>IF(AI175=AI174,1,0)</f>
        <v>0</v>
      </c>
      <c r="AK175" s="47" t="s">
        <v>387</v>
      </c>
      <c r="AM175" s="8">
        <v>172</v>
      </c>
      <c r="AN175" s="8" t="str">
        <f t="shared" si="34"/>
        <v/>
      </c>
      <c r="AO175" s="8" t="str">
        <f t="shared" si="34"/>
        <v/>
      </c>
      <c r="AP175" s="8" t="str">
        <f t="shared" si="34"/>
        <v/>
      </c>
      <c r="AQ175" s="8" t="str">
        <f t="shared" si="34"/>
        <v/>
      </c>
      <c r="AR175" s="8" t="str">
        <f t="shared" si="34"/>
        <v/>
      </c>
      <c r="AS175" s="8" t="str">
        <f t="shared" si="34"/>
        <v/>
      </c>
      <c r="AT175" s="8" t="str">
        <f t="shared" si="34"/>
        <v/>
      </c>
      <c r="AU175" s="8" t="str">
        <f t="shared" si="34"/>
        <v/>
      </c>
      <c r="AV175" s="8" t="str">
        <f t="shared" si="34"/>
        <v/>
      </c>
      <c r="AW175" s="8" t="str">
        <f t="shared" si="34"/>
        <v/>
      </c>
      <c r="AX175" s="8" t="str">
        <f t="shared" si="35"/>
        <v/>
      </c>
      <c r="AY175" s="8" t="str">
        <f t="shared" si="35"/>
        <v/>
      </c>
      <c r="AZ175" s="8" t="str">
        <f t="shared" si="35"/>
        <v/>
      </c>
      <c r="BA175" s="8" t="str">
        <f t="shared" si="35"/>
        <v/>
      </c>
      <c r="BB175" s="8" t="str">
        <f t="shared" si="35"/>
        <v/>
      </c>
      <c r="BC175" s="8" t="str">
        <f t="shared" si="35"/>
        <v/>
      </c>
      <c r="BD175" s="8" t="str">
        <f t="shared" si="35"/>
        <v/>
      </c>
      <c r="BE175" s="8" t="str">
        <f t="shared" si="35"/>
        <v/>
      </c>
    </row>
    <row r="176" spans="1:57" x14ac:dyDescent="0.25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>CONCATENATE(A176,B176,C176,D176,E176,F176,G176,H176,I176,J176,K176,L176,M176,N176,O176,P176,Q176,R176,S176,T176,U176,V176,W176,X176,Y176,Z176,AA176,AB176,AC176,AD176,AE176,AF176,AG176,AH176)</f>
        <v>SIMSIMSIM190116809344761,875FNEL044761,87539168,87544179,87544178,87543387,875737999560GUXLHXRMX MXGXLHXX DX LXMX000000AMIL44NEXT PLUS RM RJ48439406,85484,39ATIVO</v>
      </c>
      <c r="AJ176">
        <f>IF(AI176=AI175,1,0)</f>
        <v>1</v>
      </c>
      <c r="AK176" s="47" t="s">
        <v>387</v>
      </c>
      <c r="AM176" s="7">
        <v>173</v>
      </c>
      <c r="AN176" s="7" t="str">
        <f t="shared" si="34"/>
        <v/>
      </c>
      <c r="AO176" s="7" t="str">
        <f t="shared" si="34"/>
        <v/>
      </c>
      <c r="AP176" s="7" t="str">
        <f t="shared" si="34"/>
        <v/>
      </c>
      <c r="AQ176" s="7" t="str">
        <f t="shared" si="34"/>
        <v/>
      </c>
      <c r="AR176" s="7" t="str">
        <f t="shared" si="34"/>
        <v/>
      </c>
      <c r="AS176" s="7" t="str">
        <f t="shared" si="34"/>
        <v/>
      </c>
      <c r="AT176" s="7" t="str">
        <f t="shared" si="34"/>
        <v/>
      </c>
      <c r="AU176" s="7" t="str">
        <f t="shared" si="34"/>
        <v/>
      </c>
      <c r="AV176" s="7" t="str">
        <f t="shared" si="34"/>
        <v/>
      </c>
      <c r="AW176" s="7" t="str">
        <f t="shared" si="34"/>
        <v/>
      </c>
      <c r="AX176" s="7" t="str">
        <f t="shared" si="35"/>
        <v/>
      </c>
      <c r="AY176" s="7" t="str">
        <f t="shared" si="35"/>
        <v/>
      </c>
      <c r="AZ176" s="7" t="str">
        <f t="shared" si="35"/>
        <v/>
      </c>
      <c r="BA176" s="7" t="str">
        <f t="shared" si="35"/>
        <v/>
      </c>
      <c r="BB176" s="7" t="str">
        <f t="shared" si="35"/>
        <v/>
      </c>
      <c r="BC176" s="7" t="str">
        <f t="shared" si="35"/>
        <v/>
      </c>
      <c r="BD176" s="7" t="str">
        <f t="shared" si="35"/>
        <v/>
      </c>
      <c r="BE176" s="7" t="str">
        <f t="shared" si="35"/>
        <v/>
      </c>
    </row>
    <row r="177" spans="1:57" x14ac:dyDescent="0.25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>CONCATENATE(A177,B177,C177,D177,E177,F177,G177,H177,I177,J177,K177,L177,M177,N177,O177,P177,Q177,R177,S177,T177,U177,V177,W177,X177,Y177,Z177,AA177,AB177,AC177,AD177,AE177,AF177,AG177,AH177)</f>
        <v>SIMSIMSIM190116809344761,875FNEL044761,87539168,87544179,87544178,87543387,875737999560GUXLHXRMX MXGXLHXX DX LXMX000000AMIL44NEXT PLUS RM RJ48439406,85484,39ATIVO</v>
      </c>
      <c r="AJ177">
        <f>IF(AI177=AI176,1,0)</f>
        <v>1</v>
      </c>
      <c r="AK177" s="47" t="s">
        <v>387</v>
      </c>
      <c r="AM177" s="8">
        <v>174</v>
      </c>
      <c r="AN177" s="8" t="str">
        <f t="shared" si="34"/>
        <v/>
      </c>
      <c r="AO177" s="8" t="str">
        <f t="shared" si="34"/>
        <v/>
      </c>
      <c r="AP177" s="8" t="str">
        <f t="shared" si="34"/>
        <v/>
      </c>
      <c r="AQ177" s="8" t="str">
        <f t="shared" si="34"/>
        <v/>
      </c>
      <c r="AR177" s="8" t="str">
        <f t="shared" si="34"/>
        <v/>
      </c>
      <c r="AS177" s="8" t="str">
        <f t="shared" si="34"/>
        <v/>
      </c>
      <c r="AT177" s="8" t="str">
        <f t="shared" si="34"/>
        <v/>
      </c>
      <c r="AU177" s="8" t="str">
        <f t="shared" si="34"/>
        <v/>
      </c>
      <c r="AV177" s="8" t="str">
        <f t="shared" si="34"/>
        <v/>
      </c>
      <c r="AW177" s="8" t="str">
        <f t="shared" si="34"/>
        <v/>
      </c>
      <c r="AX177" s="8" t="str">
        <f t="shared" si="35"/>
        <v/>
      </c>
      <c r="AY177" s="8" t="str">
        <f t="shared" si="35"/>
        <v/>
      </c>
      <c r="AZ177" s="8" t="str">
        <f t="shared" si="35"/>
        <v/>
      </c>
      <c r="BA177" s="8" t="str">
        <f t="shared" si="35"/>
        <v/>
      </c>
      <c r="BB177" s="8" t="str">
        <f t="shared" si="35"/>
        <v/>
      </c>
      <c r="BC177" s="8" t="str">
        <f t="shared" si="35"/>
        <v/>
      </c>
      <c r="BD177" s="8" t="str">
        <f t="shared" si="35"/>
        <v/>
      </c>
      <c r="BE177" s="8" t="str">
        <f t="shared" si="35"/>
        <v/>
      </c>
    </row>
    <row r="178" spans="1:57" x14ac:dyDescent="0.25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>CONCATENATE(A178,B178,C178,D178,E178,F178,G178,H178,I178,J178,K178,L178,M178,N178,O178,P178,Q178,R178,S178,T178,U178,V178,W178,X178,Y178,Z178,AA178,AB178,AC178,AD178,AE178,AF178,AG178,AH178)</f>
        <v>SIMSIMSIM570116811844761,875ANMEP044753,87544761,87523048,916666666744753,87544693,87543387,875737999850XNX FXRNXNDX DUXRTX000000AMIL44NEXT PLUS RM RJ2892162429,422892,16INATIVO</v>
      </c>
      <c r="AJ178">
        <f>IF(AI178=AI177,1,0)</f>
        <v>0</v>
      </c>
      <c r="AK178" s="47" t="s">
        <v>392</v>
      </c>
      <c r="AM178" s="7">
        <v>175</v>
      </c>
      <c r="AN178" s="7" t="str">
        <f t="shared" si="34"/>
        <v/>
      </c>
      <c r="AO178" s="7" t="str">
        <f t="shared" si="34"/>
        <v/>
      </c>
      <c r="AP178" s="7" t="str">
        <f t="shared" si="34"/>
        <v/>
      </c>
      <c r="AQ178" s="7" t="str">
        <f t="shared" si="34"/>
        <v/>
      </c>
      <c r="AR178" s="7" t="str">
        <f t="shared" si="34"/>
        <v/>
      </c>
      <c r="AS178" s="7" t="str">
        <f t="shared" si="34"/>
        <v/>
      </c>
      <c r="AT178" s="7" t="str">
        <f t="shared" si="34"/>
        <v/>
      </c>
      <c r="AU178" s="7" t="str">
        <f t="shared" si="34"/>
        <v/>
      </c>
      <c r="AV178" s="7" t="str">
        <f t="shared" si="34"/>
        <v/>
      </c>
      <c r="AW178" s="7" t="str">
        <f t="shared" si="34"/>
        <v/>
      </c>
      <c r="AX178" s="7" t="str">
        <f t="shared" si="35"/>
        <v/>
      </c>
      <c r="AY178" s="7" t="str">
        <f t="shared" si="35"/>
        <v/>
      </c>
      <c r="AZ178" s="7" t="str">
        <f t="shared" si="35"/>
        <v/>
      </c>
      <c r="BA178" s="7" t="str">
        <f t="shared" si="35"/>
        <v/>
      </c>
      <c r="BB178" s="7" t="str">
        <f t="shared" si="35"/>
        <v/>
      </c>
      <c r="BC178" s="7" t="str">
        <f t="shared" si="35"/>
        <v/>
      </c>
      <c r="BD178" s="7" t="str">
        <f t="shared" si="35"/>
        <v/>
      </c>
      <c r="BE178" s="7" t="str">
        <f t="shared" si="35"/>
        <v/>
      </c>
    </row>
    <row r="179" spans="1:57" x14ac:dyDescent="0.25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>CONCATENATE(A179,B179,C179,D179,E179,F179,G179,H179,I179,J179,K179,L179,M179,N179,O179,P179,Q179,R179,S179,T179,U179,V179,W179,X179,Y179,Z179,AA179,AB179,AC179,AD179,AE179,AF179,AG179,AH179)</f>
        <v>SIMSIMSIM570116811844761,875ANMEP044753,87544761,87523048,916666666744753,87544693,87543387,875737999850XNX FXRNXNDX DUXRTX000000AMIL44NEXT PLUS RM RJ2892162429,422892,16INATIVO</v>
      </c>
      <c r="AJ179">
        <f>IF(AI179=AI178,1,0)</f>
        <v>1</v>
      </c>
      <c r="AK179" s="47" t="s">
        <v>392</v>
      </c>
      <c r="AM179" s="8">
        <v>176</v>
      </c>
      <c r="AN179" s="8" t="str">
        <f t="shared" si="34"/>
        <v/>
      </c>
      <c r="AO179" s="8" t="str">
        <f t="shared" si="34"/>
        <v/>
      </c>
      <c r="AP179" s="8" t="str">
        <f t="shared" si="34"/>
        <v/>
      </c>
      <c r="AQ179" s="8" t="str">
        <f t="shared" si="34"/>
        <v/>
      </c>
      <c r="AR179" s="8" t="str">
        <f t="shared" si="34"/>
        <v/>
      </c>
      <c r="AS179" s="8" t="str">
        <f t="shared" si="34"/>
        <v/>
      </c>
      <c r="AT179" s="8" t="str">
        <f t="shared" si="34"/>
        <v/>
      </c>
      <c r="AU179" s="8" t="str">
        <f t="shared" si="34"/>
        <v/>
      </c>
      <c r="AV179" s="8" t="str">
        <f t="shared" si="34"/>
        <v/>
      </c>
      <c r="AW179" s="8" t="str">
        <f t="shared" si="34"/>
        <v/>
      </c>
      <c r="AX179" s="8" t="str">
        <f t="shared" si="35"/>
        <v/>
      </c>
      <c r="AY179" s="8" t="str">
        <f t="shared" si="35"/>
        <v/>
      </c>
      <c r="AZ179" s="8" t="str">
        <f t="shared" si="35"/>
        <v/>
      </c>
      <c r="BA179" s="8" t="str">
        <f t="shared" si="35"/>
        <v/>
      </c>
      <c r="BB179" s="8" t="str">
        <f t="shared" si="35"/>
        <v/>
      </c>
      <c r="BC179" s="8" t="str">
        <f t="shared" si="35"/>
        <v/>
      </c>
      <c r="BD179" s="8" t="str">
        <f t="shared" si="35"/>
        <v/>
      </c>
      <c r="BE179" s="8" t="str">
        <f t="shared" si="35"/>
        <v/>
      </c>
    </row>
    <row r="180" spans="1:57" x14ac:dyDescent="0.25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>CONCATENATE(A180,B180,C180,D180,E180,F180,G180,H180,I180,J180,K180,L180,M180,N180,O180,P180,Q180,R180,S180,T180,U180,V180,W180,X180,Y180,Z180,AA180,AB180,AC180,AD180,AE180,AF180,AG180,AH180)</f>
        <v>SIMSIMSIM570116811844761,875ANMEP044753,87544761,87523048,916666666744753,87544693,87543387,875737999850XNX FXRNXNDX DUXRTX000000AMIL44NEXT PLUS RM RJ2892162429,422892,16INATIVO</v>
      </c>
      <c r="AJ180">
        <f>IF(AI180=AI179,1,0)</f>
        <v>1</v>
      </c>
      <c r="AK180" s="47" t="s">
        <v>392</v>
      </c>
      <c r="AM180" s="7">
        <v>177</v>
      </c>
      <c r="AN180" s="7" t="str">
        <f t="shared" si="34"/>
        <v/>
      </c>
      <c r="AO180" s="7" t="str">
        <f t="shared" si="34"/>
        <v/>
      </c>
      <c r="AP180" s="7" t="str">
        <f t="shared" si="34"/>
        <v/>
      </c>
      <c r="AQ180" s="7" t="str">
        <f t="shared" si="34"/>
        <v/>
      </c>
      <c r="AR180" s="7" t="str">
        <f t="shared" si="34"/>
        <v/>
      </c>
      <c r="AS180" s="7" t="str">
        <f t="shared" si="34"/>
        <v/>
      </c>
      <c r="AT180" s="7" t="str">
        <f t="shared" si="34"/>
        <v/>
      </c>
      <c r="AU180" s="7" t="str">
        <f t="shared" si="34"/>
        <v/>
      </c>
      <c r="AV180" s="7" t="str">
        <f t="shared" si="34"/>
        <v/>
      </c>
      <c r="AW180" s="7" t="str">
        <f t="shared" si="34"/>
        <v/>
      </c>
      <c r="AX180" s="7" t="str">
        <f t="shared" si="35"/>
        <v/>
      </c>
      <c r="AY180" s="7" t="str">
        <f t="shared" si="35"/>
        <v/>
      </c>
      <c r="AZ180" s="7" t="str">
        <f t="shared" si="35"/>
        <v/>
      </c>
      <c r="BA180" s="7" t="str">
        <f t="shared" si="35"/>
        <v/>
      </c>
      <c r="BB180" s="7" t="str">
        <f t="shared" si="35"/>
        <v/>
      </c>
      <c r="BC180" s="7" t="str">
        <f t="shared" si="35"/>
        <v/>
      </c>
      <c r="BD180" s="7" t="str">
        <f t="shared" si="35"/>
        <v/>
      </c>
      <c r="BE180" s="7" t="str">
        <f t="shared" si="35"/>
        <v/>
      </c>
    </row>
    <row r="181" spans="1:57" x14ac:dyDescent="0.25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>CONCATENATE(A181,B181,C181,D181,E181,F181,G181,H181,I181,J181,K181,L181,M181,N181,O181,P181,Q181,R181,S181,T181,U181,V181,W181,X181,Y181,Z181,AA181,AB181,AC181,AD181,AE181,AF181,AG181,AH181)</f>
        <v>SIMNÃONÃO570116820344761,875ANMEP044663,87544761,87530383,87544663,87543387,875738001020MXRWXLLX WXPXNXM XNX DX JXU000000AMIL44AMIL 400 QC NACIONAL1535261289,621535,26INATIVO</v>
      </c>
      <c r="AJ181">
        <f>IF(AI181=AI180,1,0)</f>
        <v>0</v>
      </c>
      <c r="AK181" s="47" t="s">
        <v>392</v>
      </c>
      <c r="AM181" s="8">
        <v>178</v>
      </c>
      <c r="AN181" s="8" t="str">
        <f t="shared" si="34"/>
        <v/>
      </c>
      <c r="AO181" s="8" t="str">
        <f t="shared" si="34"/>
        <v/>
      </c>
      <c r="AP181" s="8" t="str">
        <f t="shared" si="34"/>
        <v/>
      </c>
      <c r="AQ181" s="8" t="str">
        <f t="shared" si="34"/>
        <v/>
      </c>
      <c r="AR181" s="8" t="str">
        <f t="shared" si="34"/>
        <v/>
      </c>
      <c r="AS181" s="8" t="str">
        <f t="shared" si="34"/>
        <v/>
      </c>
      <c r="AT181" s="8" t="str">
        <f t="shared" si="34"/>
        <v/>
      </c>
      <c r="AU181" s="8" t="str">
        <f t="shared" si="34"/>
        <v/>
      </c>
      <c r="AV181" s="8" t="str">
        <f t="shared" si="34"/>
        <v/>
      </c>
      <c r="AW181" s="8" t="str">
        <f t="shared" si="34"/>
        <v/>
      </c>
      <c r="AX181" s="8" t="str">
        <f t="shared" si="35"/>
        <v/>
      </c>
      <c r="AY181" s="8" t="str">
        <f t="shared" si="35"/>
        <v/>
      </c>
      <c r="AZ181" s="8" t="str">
        <f t="shared" si="35"/>
        <v/>
      </c>
      <c r="BA181" s="8" t="str">
        <f t="shared" si="35"/>
        <v/>
      </c>
      <c r="BB181" s="8" t="str">
        <f t="shared" si="35"/>
        <v/>
      </c>
      <c r="BC181" s="8" t="str">
        <f t="shared" si="35"/>
        <v/>
      </c>
      <c r="BD181" s="8" t="str">
        <f t="shared" si="35"/>
        <v/>
      </c>
      <c r="BE181" s="8" t="str">
        <f t="shared" si="35"/>
        <v/>
      </c>
    </row>
    <row r="182" spans="1:57" x14ac:dyDescent="0.25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>CONCATENATE(A182,B182,C182,D182,E182,F182,G182,H182,I182,J182,K182,L182,M182,N182,O182,P182,Q182,R182,S182,T182,U182,V182,W182,X182,Y182,Z182,AA182,AB182,AC182,AD182,AE182,AF182,AG182,AH182)</f>
        <v>SIMNÃONÃO570116820344761,875ANMEP044663,87544761,87530383,87544663,87543387,875738001020MXRWXLLX WXPXNXM XNX DX JXU000000AMIL44AMIL 400 QC NACIONAL1535261289,621535,26INATIVO</v>
      </c>
      <c r="AJ182">
        <f>IF(AI182=AI181,1,0)</f>
        <v>1</v>
      </c>
      <c r="AK182" s="47" t="s">
        <v>392</v>
      </c>
      <c r="AM182" s="7">
        <v>179</v>
      </c>
      <c r="AN182" s="7" t="str">
        <f t="shared" si="34"/>
        <v/>
      </c>
      <c r="AO182" s="7" t="str">
        <f t="shared" si="34"/>
        <v/>
      </c>
      <c r="AP182" s="7" t="str">
        <f t="shared" si="34"/>
        <v/>
      </c>
      <c r="AQ182" s="7" t="str">
        <f t="shared" si="34"/>
        <v/>
      </c>
      <c r="AR182" s="7" t="str">
        <f t="shared" si="34"/>
        <v/>
      </c>
      <c r="AS182" s="7" t="str">
        <f t="shared" si="34"/>
        <v/>
      </c>
      <c r="AT182" s="7" t="str">
        <f t="shared" si="34"/>
        <v/>
      </c>
      <c r="AU182" s="7" t="str">
        <f t="shared" si="34"/>
        <v/>
      </c>
      <c r="AV182" s="7" t="str">
        <f t="shared" si="34"/>
        <v/>
      </c>
      <c r="AW182" s="7" t="str">
        <f t="shared" si="34"/>
        <v/>
      </c>
      <c r="AX182" s="7" t="str">
        <f t="shared" si="35"/>
        <v/>
      </c>
      <c r="AY182" s="7" t="str">
        <f t="shared" si="35"/>
        <v/>
      </c>
      <c r="AZ182" s="7" t="str">
        <f t="shared" si="35"/>
        <v/>
      </c>
      <c r="BA182" s="7" t="str">
        <f t="shared" si="35"/>
        <v/>
      </c>
      <c r="BB182" s="7" t="str">
        <f t="shared" si="35"/>
        <v/>
      </c>
      <c r="BC182" s="7" t="str">
        <f t="shared" si="35"/>
        <v/>
      </c>
      <c r="BD182" s="7" t="str">
        <f t="shared" si="35"/>
        <v/>
      </c>
      <c r="BE182" s="7" t="str">
        <f t="shared" si="35"/>
        <v/>
      </c>
    </row>
    <row r="183" spans="1:57" x14ac:dyDescent="0.25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>CONCATENATE(A183,B183,C183,D183,E183,F183,G183,H183,I183,J183,K183,L183,M183,N183,O183,P183,Q183,R183,S183,T183,U183,V183,W183,X183,Y183,Z183,AA183,AB183,AC183,AD183,AE183,AF183,AG183,AH183)</f>
        <v>SIMNÃONÃO570116820344761,875ANMEP044663,87544761,87530383,87544663,87543387,875738001020MXRWXLLX WXPXNXM XNX DX JXU000000AMIL44AMIL 400 QC NACIONAL1535261289,621535,26INATIVO</v>
      </c>
      <c r="AJ183">
        <f>IF(AI183=AI182,1,0)</f>
        <v>1</v>
      </c>
      <c r="AK183" s="47" t="s">
        <v>392</v>
      </c>
      <c r="AM183" s="8">
        <v>180</v>
      </c>
      <c r="AN183" s="8" t="str">
        <f t="shared" si="34"/>
        <v/>
      </c>
      <c r="AO183" s="8" t="str">
        <f t="shared" si="34"/>
        <v/>
      </c>
      <c r="AP183" s="8" t="str">
        <f t="shared" si="34"/>
        <v/>
      </c>
      <c r="AQ183" s="8" t="str">
        <f t="shared" si="34"/>
        <v/>
      </c>
      <c r="AR183" s="8" t="str">
        <f t="shared" si="34"/>
        <v/>
      </c>
      <c r="AS183" s="8" t="str">
        <f t="shared" si="34"/>
        <v/>
      </c>
      <c r="AT183" s="8" t="str">
        <f t="shared" si="34"/>
        <v/>
      </c>
      <c r="AU183" s="8" t="str">
        <f t="shared" si="34"/>
        <v/>
      </c>
      <c r="AV183" s="8" t="str">
        <f t="shared" si="34"/>
        <v/>
      </c>
      <c r="AW183" s="8" t="str">
        <f t="shared" si="34"/>
        <v/>
      </c>
      <c r="AX183" s="8" t="str">
        <f t="shared" si="35"/>
        <v/>
      </c>
      <c r="AY183" s="8" t="str">
        <f t="shared" si="35"/>
        <v/>
      </c>
      <c r="AZ183" s="8" t="str">
        <f t="shared" si="35"/>
        <v/>
      </c>
      <c r="BA183" s="8" t="str">
        <f t="shared" si="35"/>
        <v/>
      </c>
      <c r="BB183" s="8" t="str">
        <f t="shared" si="35"/>
        <v/>
      </c>
      <c r="BC183" s="8" t="str">
        <f t="shared" si="35"/>
        <v/>
      </c>
      <c r="BD183" s="8" t="str">
        <f t="shared" si="35"/>
        <v/>
      </c>
      <c r="BE183" s="8" t="str">
        <f t="shared" si="35"/>
        <v/>
      </c>
    </row>
    <row r="184" spans="1:57" x14ac:dyDescent="0.25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>CONCATENATE(A184,B184,C184,D184,E184,F184,G184,H184,I184,J184,K184,L184,M184,N184,O184,P184,Q184,R184,S184,T184,U184,V184,W184,X184,Y184,Z184,AA184,AB184,AC184,AD184,AE184,AF184,AG184,AH184)</f>
        <v>SIMSIMSIM570116822944761,875ANMEP044761,87530529,87543380,87543387,875738001050XDUXRDX XLBXRTX XLXZXR TXRRX000000AMIL44AMIL 400 QC NACIONAL COPART189581592,451895,8ATIVO</v>
      </c>
      <c r="AJ184">
        <f>IF(AI184=AI183,1,0)</f>
        <v>0</v>
      </c>
      <c r="AK184" s="47" t="s">
        <v>392</v>
      </c>
      <c r="AM184" s="7">
        <v>181</v>
      </c>
      <c r="AN184" s="7" t="str">
        <f t="shared" ref="AN184:AW193" si="36">IF(AN$3=$D184,$AM184,"")</f>
        <v/>
      </c>
      <c r="AO184" s="7" t="str">
        <f t="shared" si="36"/>
        <v/>
      </c>
      <c r="AP184" s="7" t="str">
        <f t="shared" si="36"/>
        <v/>
      </c>
      <c r="AQ184" s="7" t="str">
        <f t="shared" si="36"/>
        <v/>
      </c>
      <c r="AR184" s="7" t="str">
        <f t="shared" si="36"/>
        <v/>
      </c>
      <c r="AS184" s="7" t="str">
        <f t="shared" si="36"/>
        <v/>
      </c>
      <c r="AT184" s="7" t="str">
        <f t="shared" si="36"/>
        <v/>
      </c>
      <c r="AU184" s="7" t="str">
        <f t="shared" si="36"/>
        <v/>
      </c>
      <c r="AV184" s="7" t="str">
        <f t="shared" si="36"/>
        <v/>
      </c>
      <c r="AW184" s="7" t="str">
        <f t="shared" si="36"/>
        <v/>
      </c>
      <c r="AX184" s="7" t="str">
        <f t="shared" ref="AX184:BE193" si="37">IF(AX$3=$D184,$AM184,"")</f>
        <v/>
      </c>
      <c r="AY184" s="7" t="str">
        <f t="shared" si="37"/>
        <v/>
      </c>
      <c r="AZ184" s="7" t="str">
        <f t="shared" si="37"/>
        <v/>
      </c>
      <c r="BA184" s="7" t="str">
        <f t="shared" si="37"/>
        <v/>
      </c>
      <c r="BB184" s="7" t="str">
        <f t="shared" si="37"/>
        <v/>
      </c>
      <c r="BC184" s="7" t="str">
        <f t="shared" si="37"/>
        <v/>
      </c>
      <c r="BD184" s="7" t="str">
        <f t="shared" si="37"/>
        <v/>
      </c>
      <c r="BE184" s="7" t="str">
        <f t="shared" si="37"/>
        <v/>
      </c>
    </row>
    <row r="185" spans="1:57" x14ac:dyDescent="0.25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>CONCATENATE(A185,B185,C185,D185,E185,F185,G185,H185,I185,J185,K185,L185,M185,N185,O185,P185,Q185,R185,S185,T185,U185,V185,W185,X185,Y185,Z185,AA185,AB185,AC185,AD185,AE185,AF185,AG185,AH185)</f>
        <v>SIMSIMSIM570116822944761,875ANMEP044761,87530529,87543380,87543387,875738001050XDUXRDX XLBXRTX XLXZXR TXRRX000000AMIL44AMIL 400 QC NACIONAL COPART189581592,451895,8ATIVO</v>
      </c>
      <c r="AJ185">
        <f>IF(AI185=AI184,1,0)</f>
        <v>1</v>
      </c>
      <c r="AK185" s="47" t="s">
        <v>392</v>
      </c>
      <c r="AM185" s="8">
        <v>182</v>
      </c>
      <c r="AN185" s="8" t="str">
        <f t="shared" si="36"/>
        <v/>
      </c>
      <c r="AO185" s="8" t="str">
        <f t="shared" si="36"/>
        <v/>
      </c>
      <c r="AP185" s="8" t="str">
        <f t="shared" si="36"/>
        <v/>
      </c>
      <c r="AQ185" s="8" t="str">
        <f t="shared" si="36"/>
        <v/>
      </c>
      <c r="AR185" s="8" t="str">
        <f t="shared" si="36"/>
        <v/>
      </c>
      <c r="AS185" s="8" t="str">
        <f t="shared" si="36"/>
        <v/>
      </c>
      <c r="AT185" s="8" t="str">
        <f t="shared" si="36"/>
        <v/>
      </c>
      <c r="AU185" s="8" t="str">
        <f t="shared" si="36"/>
        <v/>
      </c>
      <c r="AV185" s="8" t="str">
        <f t="shared" si="36"/>
        <v/>
      </c>
      <c r="AW185" s="8" t="str">
        <f t="shared" si="36"/>
        <v/>
      </c>
      <c r="AX185" s="8" t="str">
        <f t="shared" si="37"/>
        <v/>
      </c>
      <c r="AY185" s="8" t="str">
        <f t="shared" si="37"/>
        <v/>
      </c>
      <c r="AZ185" s="8" t="str">
        <f t="shared" si="37"/>
        <v/>
      </c>
      <c r="BA185" s="8" t="str">
        <f t="shared" si="37"/>
        <v/>
      </c>
      <c r="BB185" s="8" t="str">
        <f t="shared" si="37"/>
        <v/>
      </c>
      <c r="BC185" s="8" t="str">
        <f t="shared" si="37"/>
        <v/>
      </c>
      <c r="BD185" s="8" t="str">
        <f t="shared" si="37"/>
        <v/>
      </c>
      <c r="BE185" s="8" t="str">
        <f t="shared" si="37"/>
        <v/>
      </c>
    </row>
    <row r="186" spans="1:57" x14ac:dyDescent="0.25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>CONCATENATE(A186,B186,C186,D186,E186,F186,G186,H186,I186,J186,K186,L186,M186,N186,O186,P186,Q186,R186,S186,T186,U186,V186,W186,X186,Y186,Z186,AA186,AB186,AC186,AD186,AE186,AF186,AG186,AH186)</f>
        <v>SIMSIMSIM570116822944761,875ANMEP044761,87530529,87543380,87543387,875738001050XDUXRDX XLBXRTX XLXZXR TXRRX000000AMIL44AMIL 400 QC NACIONAL COPART189581592,451895,8ATIVO</v>
      </c>
      <c r="AJ186">
        <f>IF(AI186=AI185,1,0)</f>
        <v>1</v>
      </c>
      <c r="AK186" s="47" t="s">
        <v>392</v>
      </c>
      <c r="AM186" s="7">
        <v>183</v>
      </c>
      <c r="AN186" s="7" t="str">
        <f t="shared" si="36"/>
        <v/>
      </c>
      <c r="AO186" s="7" t="str">
        <f t="shared" si="36"/>
        <v/>
      </c>
      <c r="AP186" s="7" t="str">
        <f t="shared" si="36"/>
        <v/>
      </c>
      <c r="AQ186" s="7" t="str">
        <f t="shared" si="36"/>
        <v/>
      </c>
      <c r="AR186" s="7" t="str">
        <f t="shared" si="36"/>
        <v/>
      </c>
      <c r="AS186" s="7" t="str">
        <f t="shared" si="36"/>
        <v/>
      </c>
      <c r="AT186" s="7" t="str">
        <f t="shared" si="36"/>
        <v/>
      </c>
      <c r="AU186" s="7" t="str">
        <f t="shared" si="36"/>
        <v/>
      </c>
      <c r="AV186" s="7" t="str">
        <f t="shared" si="36"/>
        <v/>
      </c>
      <c r="AW186" s="7" t="str">
        <f t="shared" si="36"/>
        <v/>
      </c>
      <c r="AX186" s="7" t="str">
        <f t="shared" si="37"/>
        <v/>
      </c>
      <c r="AY186" s="7" t="str">
        <f t="shared" si="37"/>
        <v/>
      </c>
      <c r="AZ186" s="7" t="str">
        <f t="shared" si="37"/>
        <v/>
      </c>
      <c r="BA186" s="7" t="str">
        <f t="shared" si="37"/>
        <v/>
      </c>
      <c r="BB186" s="7" t="str">
        <f t="shared" si="37"/>
        <v/>
      </c>
      <c r="BC186" s="7" t="str">
        <f t="shared" si="37"/>
        <v/>
      </c>
      <c r="BD186" s="7" t="str">
        <f t="shared" si="37"/>
        <v/>
      </c>
      <c r="BE186" s="7" t="str">
        <f t="shared" si="37"/>
        <v/>
      </c>
    </row>
    <row r="187" spans="1:57" x14ac:dyDescent="0.25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>CONCATENATE(A187,B187,C187,D187,E187,F187,G187,H187,I187,J187,K187,L187,M187,N187,O187,P187,Q187,R187,S187,T187,U187,V187,W187,X187,Y187,Z187,AA187,AB187,AC187,AD187,AE187,AF187,AG187,AH187)</f>
        <v>SIMSIMSIM570116825644761,875ANMEP044755,87544761,87530647,916666666744755,87543387,875738001080LXDXXNX WRXTXNX KXHL000000AMIL44AMIL 500 QP NACIONAL2766232323,642766,23INATIVO</v>
      </c>
      <c r="AJ187">
        <f>IF(AI187=AI186,1,0)</f>
        <v>0</v>
      </c>
      <c r="AK187" s="47" t="s">
        <v>392</v>
      </c>
      <c r="AM187" s="8">
        <v>184</v>
      </c>
      <c r="AN187" s="8" t="str">
        <f t="shared" si="36"/>
        <v/>
      </c>
      <c r="AO187" s="8" t="str">
        <f t="shared" si="36"/>
        <v/>
      </c>
      <c r="AP187" s="8" t="str">
        <f t="shared" si="36"/>
        <v/>
      </c>
      <c r="AQ187" s="8" t="str">
        <f t="shared" si="36"/>
        <v/>
      </c>
      <c r="AR187" s="8" t="str">
        <f t="shared" si="36"/>
        <v/>
      </c>
      <c r="AS187" s="8" t="str">
        <f t="shared" si="36"/>
        <v/>
      </c>
      <c r="AT187" s="8" t="str">
        <f t="shared" si="36"/>
        <v/>
      </c>
      <c r="AU187" s="8" t="str">
        <f t="shared" si="36"/>
        <v/>
      </c>
      <c r="AV187" s="8" t="str">
        <f t="shared" si="36"/>
        <v/>
      </c>
      <c r="AW187" s="8" t="str">
        <f t="shared" si="36"/>
        <v/>
      </c>
      <c r="AX187" s="8" t="str">
        <f t="shared" si="37"/>
        <v/>
      </c>
      <c r="AY187" s="8" t="str">
        <f t="shared" si="37"/>
        <v/>
      </c>
      <c r="AZ187" s="8" t="str">
        <f t="shared" si="37"/>
        <v/>
      </c>
      <c r="BA187" s="8" t="str">
        <f t="shared" si="37"/>
        <v/>
      </c>
      <c r="BB187" s="8" t="str">
        <f t="shared" si="37"/>
        <v/>
      </c>
      <c r="BC187" s="8" t="str">
        <f t="shared" si="37"/>
        <v/>
      </c>
      <c r="BD187" s="8" t="str">
        <f t="shared" si="37"/>
        <v/>
      </c>
      <c r="BE187" s="8" t="str">
        <f t="shared" si="37"/>
        <v/>
      </c>
    </row>
    <row r="188" spans="1:57" x14ac:dyDescent="0.25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>CONCATENATE(A188,B188,C188,D188,E188,F188,G188,H188,I188,J188,K188,L188,M188,N188,O188,P188,Q188,R188,S188,T188,U188,V188,W188,X188,Y188,Z188,AA188,AB188,AC188,AD188,AE188,AF188,AG188,AH188)</f>
        <v>SIMSIMSIM570116825644761,875ANMEP044755,87544761,87530647,916666666744755,87543387,875738001080LXDXXNX WRXTXNX KXHL000000AMIL44AMIL 500 QP NACIONAL2766232323,642766,23INATIVO</v>
      </c>
      <c r="AJ188">
        <f>IF(AI188=AI187,1,0)</f>
        <v>1</v>
      </c>
      <c r="AK188" s="47" t="s">
        <v>392</v>
      </c>
      <c r="AM188" s="7">
        <v>185</v>
      </c>
      <c r="AN188" s="7" t="str">
        <f t="shared" si="36"/>
        <v/>
      </c>
      <c r="AO188" s="7" t="str">
        <f t="shared" si="36"/>
        <v/>
      </c>
      <c r="AP188" s="7" t="str">
        <f t="shared" si="36"/>
        <v/>
      </c>
      <c r="AQ188" s="7" t="str">
        <f t="shared" si="36"/>
        <v/>
      </c>
      <c r="AR188" s="7" t="str">
        <f t="shared" si="36"/>
        <v/>
      </c>
      <c r="AS188" s="7" t="str">
        <f t="shared" si="36"/>
        <v/>
      </c>
      <c r="AT188" s="7" t="str">
        <f t="shared" si="36"/>
        <v/>
      </c>
      <c r="AU188" s="7" t="str">
        <f t="shared" si="36"/>
        <v/>
      </c>
      <c r="AV188" s="7" t="str">
        <f t="shared" si="36"/>
        <v/>
      </c>
      <c r="AW188" s="7" t="str">
        <f t="shared" si="36"/>
        <v/>
      </c>
      <c r="AX188" s="7" t="str">
        <f t="shared" si="37"/>
        <v/>
      </c>
      <c r="AY188" s="7" t="str">
        <f t="shared" si="37"/>
        <v/>
      </c>
      <c r="AZ188" s="7" t="str">
        <f t="shared" si="37"/>
        <v/>
      </c>
      <c r="BA188" s="7" t="str">
        <f t="shared" si="37"/>
        <v/>
      </c>
      <c r="BB188" s="7" t="str">
        <f t="shared" si="37"/>
        <v/>
      </c>
      <c r="BC188" s="7" t="str">
        <f t="shared" si="37"/>
        <v/>
      </c>
      <c r="BD188" s="7" t="str">
        <f t="shared" si="37"/>
        <v/>
      </c>
      <c r="BE188" s="7" t="str">
        <f t="shared" si="37"/>
        <v/>
      </c>
    </row>
    <row r="189" spans="1:57" x14ac:dyDescent="0.25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>CONCATENATE(A189,B189,C189,D189,E189,F189,G189,H189,I189,J189,K189,L189,M189,N189,O189,P189,Q189,R189,S189,T189,U189,V189,W189,X189,Y189,Z189,AA189,AB189,AC189,AD189,AE189,AF189,AG189,AH189)</f>
        <v>SIMSIMSIM570116825644761,875ANMEP044755,87544761,87530647,916666666744755,87543387,875738001080LXDXXNX WRXTXNX KXHL000000AMIL44AMIL 500 QP NACIONAL2766232323,642766,23INATIVO</v>
      </c>
      <c r="AJ189">
        <f>IF(AI189=AI188,1,0)</f>
        <v>1</v>
      </c>
      <c r="AK189" s="47" t="s">
        <v>392</v>
      </c>
      <c r="AM189" s="8">
        <v>186</v>
      </c>
      <c r="AN189" s="8" t="str">
        <f t="shared" si="36"/>
        <v/>
      </c>
      <c r="AO189" s="8" t="str">
        <f t="shared" si="36"/>
        <v/>
      </c>
      <c r="AP189" s="8" t="str">
        <f t="shared" si="36"/>
        <v/>
      </c>
      <c r="AQ189" s="8" t="str">
        <f t="shared" si="36"/>
        <v/>
      </c>
      <c r="AR189" s="8" t="str">
        <f t="shared" si="36"/>
        <v/>
      </c>
      <c r="AS189" s="8" t="str">
        <f t="shared" si="36"/>
        <v/>
      </c>
      <c r="AT189" s="8" t="str">
        <f t="shared" si="36"/>
        <v/>
      </c>
      <c r="AU189" s="8" t="str">
        <f t="shared" si="36"/>
        <v/>
      </c>
      <c r="AV189" s="8" t="str">
        <f t="shared" si="36"/>
        <v/>
      </c>
      <c r="AW189" s="8" t="str">
        <f t="shared" si="36"/>
        <v/>
      </c>
      <c r="AX189" s="8" t="str">
        <f t="shared" si="37"/>
        <v/>
      </c>
      <c r="AY189" s="8" t="str">
        <f t="shared" si="37"/>
        <v/>
      </c>
      <c r="AZ189" s="8" t="str">
        <f t="shared" si="37"/>
        <v/>
      </c>
      <c r="BA189" s="8" t="str">
        <f t="shared" si="37"/>
        <v/>
      </c>
      <c r="BB189" s="8" t="str">
        <f t="shared" si="37"/>
        <v/>
      </c>
      <c r="BC189" s="8" t="str">
        <f t="shared" si="37"/>
        <v/>
      </c>
      <c r="BD189" s="8" t="str">
        <f t="shared" si="37"/>
        <v/>
      </c>
      <c r="BE189" s="8" t="str">
        <f t="shared" si="37"/>
        <v/>
      </c>
    </row>
    <row r="190" spans="1:57" x14ac:dyDescent="0.25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>CONCATENATE(A190,B190,C190,D190,E190,F190,G190,H190,I190,J190,K190,L190,M190,N190,O190,P190,Q190,R190,S190,T190,U190,V190,W190,X190,Y190,Z190,AA190,AB190,AC190,AD190,AE190,AF190,AG190,AH190)</f>
        <v>SIMNÃONÃO190116799244761,875FNEL044699,87544761,87540159,916666666744699,87544693,87543387,875738023360VXLXNTXNX WXTXLX BRXNWX FXRNXNDX000000AMIL44AMIL 500 QP NACIONAL95921805,73959,21INATIVO</v>
      </c>
      <c r="AJ190">
        <f>IF(AI190=AI189,1,0)</f>
        <v>0</v>
      </c>
      <c r="AK190" s="47" t="s">
        <v>387</v>
      </c>
      <c r="AM190" s="7">
        <v>187</v>
      </c>
      <c r="AN190" s="7" t="str">
        <f t="shared" si="36"/>
        <v/>
      </c>
      <c r="AO190" s="7" t="str">
        <f t="shared" si="36"/>
        <v/>
      </c>
      <c r="AP190" s="7" t="str">
        <f t="shared" si="36"/>
        <v/>
      </c>
      <c r="AQ190" s="7" t="str">
        <f t="shared" si="36"/>
        <v/>
      </c>
      <c r="AR190" s="7" t="str">
        <f t="shared" si="36"/>
        <v/>
      </c>
      <c r="AS190" s="7" t="str">
        <f t="shared" si="36"/>
        <v/>
      </c>
      <c r="AT190" s="7" t="str">
        <f t="shared" si="36"/>
        <v/>
      </c>
      <c r="AU190" s="7" t="str">
        <f t="shared" si="36"/>
        <v/>
      </c>
      <c r="AV190" s="7" t="str">
        <f t="shared" si="36"/>
        <v/>
      </c>
      <c r="AW190" s="7" t="str">
        <f t="shared" si="36"/>
        <v/>
      </c>
      <c r="AX190" s="7" t="str">
        <f t="shared" si="37"/>
        <v/>
      </c>
      <c r="AY190" s="7" t="str">
        <f t="shared" si="37"/>
        <v/>
      </c>
      <c r="AZ190" s="7" t="str">
        <f t="shared" si="37"/>
        <v/>
      </c>
      <c r="BA190" s="7" t="str">
        <f t="shared" si="37"/>
        <v/>
      </c>
      <c r="BB190" s="7" t="str">
        <f t="shared" si="37"/>
        <v/>
      </c>
      <c r="BC190" s="7" t="str">
        <f t="shared" si="37"/>
        <v/>
      </c>
      <c r="BD190" s="7" t="str">
        <f t="shared" si="37"/>
        <v/>
      </c>
      <c r="BE190" s="7" t="str">
        <f t="shared" si="37"/>
        <v/>
      </c>
    </row>
    <row r="191" spans="1:57" x14ac:dyDescent="0.25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>CONCATENATE(A191,B191,C191,D191,E191,F191,G191,H191,I191,J191,K191,L191,M191,N191,O191,P191,Q191,R191,S191,T191,U191,V191,W191,X191,Y191,Z191,AA191,AB191,AC191,AD191,AE191,AF191,AG191,AH191)</f>
        <v>SIMNÃONÃO190116799244761,875FNEL044699,87544761,87540159,916666666744699,87544693,87543387,875738023360VXLXNTXNX WXTXLX BRXNWX FXRNXNDX000000AMIL44AMIL 500 QP NACIONAL95921805,73959,21INATIVO</v>
      </c>
      <c r="AJ191">
        <f>IF(AI191=AI190,1,0)</f>
        <v>1</v>
      </c>
      <c r="AK191" s="47" t="s">
        <v>387</v>
      </c>
      <c r="AM191" s="8">
        <v>188</v>
      </c>
      <c r="AN191" s="8" t="str">
        <f t="shared" si="36"/>
        <v/>
      </c>
      <c r="AO191" s="8" t="str">
        <f t="shared" si="36"/>
        <v/>
      </c>
      <c r="AP191" s="8" t="str">
        <f t="shared" si="36"/>
        <v/>
      </c>
      <c r="AQ191" s="8" t="str">
        <f t="shared" si="36"/>
        <v/>
      </c>
      <c r="AR191" s="8" t="str">
        <f t="shared" si="36"/>
        <v/>
      </c>
      <c r="AS191" s="8" t="str">
        <f t="shared" si="36"/>
        <v/>
      </c>
      <c r="AT191" s="8" t="str">
        <f t="shared" si="36"/>
        <v/>
      </c>
      <c r="AU191" s="8" t="str">
        <f t="shared" si="36"/>
        <v/>
      </c>
      <c r="AV191" s="8" t="str">
        <f t="shared" si="36"/>
        <v/>
      </c>
      <c r="AW191" s="8" t="str">
        <f t="shared" si="36"/>
        <v/>
      </c>
      <c r="AX191" s="8" t="str">
        <f t="shared" si="37"/>
        <v/>
      </c>
      <c r="AY191" s="8" t="str">
        <f t="shared" si="37"/>
        <v/>
      </c>
      <c r="AZ191" s="8" t="str">
        <f t="shared" si="37"/>
        <v/>
      </c>
      <c r="BA191" s="8" t="str">
        <f t="shared" si="37"/>
        <v/>
      </c>
      <c r="BB191" s="8" t="str">
        <f t="shared" si="37"/>
        <v/>
      </c>
      <c r="BC191" s="8" t="str">
        <f t="shared" si="37"/>
        <v/>
      </c>
      <c r="BD191" s="8" t="str">
        <f t="shared" si="37"/>
        <v/>
      </c>
      <c r="BE191" s="8" t="str">
        <f t="shared" si="37"/>
        <v/>
      </c>
    </row>
    <row r="192" spans="1:57" x14ac:dyDescent="0.25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>CONCATENATE(A192,B192,C192,D192,E192,F192,G192,H192,I192,J192,K192,L192,M192,N192,O192,P192,Q192,R192,S192,T192,U192,V192,W192,X192,Y192,Z192,AA192,AB192,AC192,AD192,AE192,AF192,AG192,AH192)</f>
        <v>SIMNÃONÃO190116799244761,875FNEL044699,87544761,87540159,916666666744699,87544693,87543387,875738023360VXLXNTXNX WXTXLX BRXNWX FXRNXNDX000000AMIL44AMIL 500 QP NACIONAL95921805,73959,21INATIVO</v>
      </c>
      <c r="AJ192">
        <f>IF(AI192=AI191,1,0)</f>
        <v>1</v>
      </c>
      <c r="AK192" s="47" t="s">
        <v>387</v>
      </c>
      <c r="AM192" s="7">
        <v>189</v>
      </c>
      <c r="AN192" s="7" t="str">
        <f t="shared" si="36"/>
        <v/>
      </c>
      <c r="AO192" s="7" t="str">
        <f t="shared" si="36"/>
        <v/>
      </c>
      <c r="AP192" s="7" t="str">
        <f t="shared" si="36"/>
        <v/>
      </c>
      <c r="AQ192" s="7" t="str">
        <f t="shared" si="36"/>
        <v/>
      </c>
      <c r="AR192" s="7" t="str">
        <f t="shared" si="36"/>
        <v/>
      </c>
      <c r="AS192" s="7" t="str">
        <f t="shared" si="36"/>
        <v/>
      </c>
      <c r="AT192" s="7" t="str">
        <f t="shared" si="36"/>
        <v/>
      </c>
      <c r="AU192" s="7" t="str">
        <f t="shared" si="36"/>
        <v/>
      </c>
      <c r="AV192" s="7" t="str">
        <f t="shared" si="36"/>
        <v/>
      </c>
      <c r="AW192" s="7" t="str">
        <f t="shared" si="36"/>
        <v/>
      </c>
      <c r="AX192" s="7" t="str">
        <f t="shared" si="37"/>
        <v/>
      </c>
      <c r="AY192" s="7" t="str">
        <f t="shared" si="37"/>
        <v/>
      </c>
      <c r="AZ192" s="7" t="str">
        <f t="shared" si="37"/>
        <v/>
      </c>
      <c r="BA192" s="7" t="str">
        <f t="shared" si="37"/>
        <v/>
      </c>
      <c r="BB192" s="7" t="str">
        <f t="shared" si="37"/>
        <v/>
      </c>
      <c r="BC192" s="7" t="str">
        <f t="shared" si="37"/>
        <v/>
      </c>
      <c r="BD192" s="7" t="str">
        <f t="shared" si="37"/>
        <v/>
      </c>
      <c r="BE192" s="7" t="str">
        <f t="shared" si="37"/>
        <v/>
      </c>
    </row>
    <row r="193" spans="1:57" x14ac:dyDescent="0.25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>CONCATENATE(A193,B193,C193,D193,E193,F193,G193,H193,I193,J193,K193,L193,M193,N193,O193,P193,Q193,R193,S193,T193,U193,V193,W193,X193,Y193,Z193,AA193,AB193,AC193,AD193,AE193,AF193,AG193,AH193)</f>
        <v>SIMSIMSIM190116829244761,875FNEL044761,87536218,87543381,87543387,875738041780TXXLX WXRDXX DX XLVX XUX000000AMIL44AMIL 500 QP NACIONAL1916021609,461916,02ATIVO</v>
      </c>
      <c r="AJ193">
        <f>IF(AI193=AI192,1,0)</f>
        <v>0</v>
      </c>
      <c r="AK193" s="47" t="s">
        <v>387</v>
      </c>
      <c r="AM193" s="8">
        <v>190</v>
      </c>
      <c r="AN193" s="8" t="str">
        <f t="shared" si="36"/>
        <v/>
      </c>
      <c r="AO193" s="8" t="str">
        <f t="shared" si="36"/>
        <v/>
      </c>
      <c r="AP193" s="8" t="str">
        <f t="shared" si="36"/>
        <v/>
      </c>
      <c r="AQ193" s="8" t="str">
        <f t="shared" si="36"/>
        <v/>
      </c>
      <c r="AR193" s="8" t="str">
        <f t="shared" si="36"/>
        <v/>
      </c>
      <c r="AS193" s="8" t="str">
        <f t="shared" si="36"/>
        <v/>
      </c>
      <c r="AT193" s="8" t="str">
        <f t="shared" si="36"/>
        <v/>
      </c>
      <c r="AU193" s="8" t="str">
        <f t="shared" si="36"/>
        <v/>
      </c>
      <c r="AV193" s="8" t="str">
        <f t="shared" si="36"/>
        <v/>
      </c>
      <c r="AW193" s="8" t="str">
        <f t="shared" si="36"/>
        <v/>
      </c>
      <c r="AX193" s="8" t="str">
        <f t="shared" si="37"/>
        <v/>
      </c>
      <c r="AY193" s="8" t="str">
        <f t="shared" si="37"/>
        <v/>
      </c>
      <c r="AZ193" s="8" t="str">
        <f t="shared" si="37"/>
        <v/>
      </c>
      <c r="BA193" s="8" t="str">
        <f t="shared" si="37"/>
        <v/>
      </c>
      <c r="BB193" s="8" t="str">
        <f t="shared" si="37"/>
        <v/>
      </c>
      <c r="BC193" s="8" t="str">
        <f t="shared" si="37"/>
        <v/>
      </c>
      <c r="BD193" s="8" t="str">
        <f t="shared" si="37"/>
        <v/>
      </c>
      <c r="BE193" s="8" t="str">
        <f t="shared" si="37"/>
        <v/>
      </c>
    </row>
    <row r="194" spans="1:57" x14ac:dyDescent="0.25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>CONCATENATE(A194,B194,C194,D194,E194,F194,G194,H194,I194,J194,K194,L194,M194,N194,O194,P194,Q194,R194,S194,T194,U194,V194,W194,X194,Y194,Z194,AA194,AB194,AC194,AD194,AE194,AF194,AG194,AH194)</f>
        <v>SIMSIMSIM190116829244761,875FNEL044761,87536218,87543381,87543387,875738041780TXXLX WXRDXX DX XLVX XUX000000AMIL44AMIL 500 QP NACIONAL1916021609,461916,02ATIVO</v>
      </c>
      <c r="AJ194">
        <f>IF(AI194=AI193,1,0)</f>
        <v>1</v>
      </c>
      <c r="AK194" s="47" t="s">
        <v>387</v>
      </c>
      <c r="AM194" s="7">
        <v>191</v>
      </c>
      <c r="AN194" s="7" t="str">
        <f t="shared" ref="AN194:AW203" si="38">IF(AN$3=$D194,$AM194,"")</f>
        <v/>
      </c>
      <c r="AO194" s="7" t="str">
        <f t="shared" si="38"/>
        <v/>
      </c>
      <c r="AP194" s="7" t="str">
        <f t="shared" si="38"/>
        <v/>
      </c>
      <c r="AQ194" s="7" t="str">
        <f t="shared" si="38"/>
        <v/>
      </c>
      <c r="AR194" s="7" t="str">
        <f t="shared" si="38"/>
        <v/>
      </c>
      <c r="AS194" s="7" t="str">
        <f t="shared" si="38"/>
        <v/>
      </c>
      <c r="AT194" s="7" t="str">
        <f t="shared" si="38"/>
        <v/>
      </c>
      <c r="AU194" s="7" t="str">
        <f t="shared" si="38"/>
        <v/>
      </c>
      <c r="AV194" s="7" t="str">
        <f t="shared" si="38"/>
        <v/>
      </c>
      <c r="AW194" s="7" t="str">
        <f t="shared" si="38"/>
        <v/>
      </c>
      <c r="AX194" s="7" t="str">
        <f t="shared" ref="AX194:BE203" si="39">IF(AX$3=$D194,$AM194,"")</f>
        <v/>
      </c>
      <c r="AY194" s="7" t="str">
        <f t="shared" si="39"/>
        <v/>
      </c>
      <c r="AZ194" s="7" t="str">
        <f t="shared" si="39"/>
        <v/>
      </c>
      <c r="BA194" s="7" t="str">
        <f t="shared" si="39"/>
        <v/>
      </c>
      <c r="BB194" s="7" t="str">
        <f t="shared" si="39"/>
        <v/>
      </c>
      <c r="BC194" s="7" t="str">
        <f t="shared" si="39"/>
        <v/>
      </c>
      <c r="BD194" s="7" t="str">
        <f t="shared" si="39"/>
        <v/>
      </c>
      <c r="BE194" s="7" t="str">
        <f t="shared" si="39"/>
        <v/>
      </c>
    </row>
    <row r="195" spans="1:57" x14ac:dyDescent="0.25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>CONCATENATE(A195,B195,C195,D195,E195,F195,G195,H195,I195,J195,K195,L195,M195,N195,O195,P195,Q195,R195,S195,T195,U195,V195,W195,X195,Y195,Z195,AA195,AB195,AC195,AD195,AE195,AF195,AG195,AH195)</f>
        <v>SIMSIMSIM190116829244761,875FNEL044761,87536218,87543381,87543387,875738041780TXXLX WXRDXX DX XLVX XUX000000AMIL44AMIL 500 QP NACIONAL1916021609,461916,02ATIVO</v>
      </c>
      <c r="AJ195">
        <f>IF(AI195=AI194,1,0)</f>
        <v>1</v>
      </c>
      <c r="AK195" s="47" t="s">
        <v>387</v>
      </c>
      <c r="AM195" s="8">
        <v>192</v>
      </c>
      <c r="AN195" s="8" t="str">
        <f t="shared" si="38"/>
        <v/>
      </c>
      <c r="AO195" s="8" t="str">
        <f t="shared" si="38"/>
        <v/>
      </c>
      <c r="AP195" s="8" t="str">
        <f t="shared" si="38"/>
        <v/>
      </c>
      <c r="AQ195" s="8" t="str">
        <f t="shared" si="38"/>
        <v/>
      </c>
      <c r="AR195" s="8" t="str">
        <f t="shared" si="38"/>
        <v/>
      </c>
      <c r="AS195" s="8" t="str">
        <f t="shared" si="38"/>
        <v/>
      </c>
      <c r="AT195" s="8" t="str">
        <f t="shared" si="38"/>
        <v/>
      </c>
      <c r="AU195" s="8" t="str">
        <f t="shared" si="38"/>
        <v/>
      </c>
      <c r="AV195" s="8" t="str">
        <f t="shared" si="38"/>
        <v/>
      </c>
      <c r="AW195" s="8" t="str">
        <f t="shared" si="38"/>
        <v/>
      </c>
      <c r="AX195" s="8" t="str">
        <f t="shared" si="39"/>
        <v/>
      </c>
      <c r="AY195" s="8" t="str">
        <f t="shared" si="39"/>
        <v/>
      </c>
      <c r="AZ195" s="8" t="str">
        <f t="shared" si="39"/>
        <v/>
      </c>
      <c r="BA195" s="8" t="str">
        <f t="shared" si="39"/>
        <v/>
      </c>
      <c r="BB195" s="8" t="str">
        <f t="shared" si="39"/>
        <v/>
      </c>
      <c r="BC195" s="8" t="str">
        <f t="shared" si="39"/>
        <v/>
      </c>
      <c r="BD195" s="8" t="str">
        <f t="shared" si="39"/>
        <v/>
      </c>
      <c r="BE195" s="8" t="str">
        <f t="shared" si="39"/>
        <v/>
      </c>
    </row>
    <row r="196" spans="1:57" x14ac:dyDescent="0.25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>CONCATENATE(A196,B196,C196,D196,E196,F196,G196,H196,I196,J196,K196,L196,M196,N196,O196,P196,Q196,R196,S196,T196,U196,V196,W196,X196,Y196,Z196,AA196,AB196,AC196,AD196,AE196,AF196,AG196,AH196)</f>
        <v>SIMSIMSIM190116832544761,875FNEL044761,87537189,87543381,87543387,875738041910WXMXLX RXFXXLX MXRXXRX FRXNWX000000AMIL44AMIL 400 QP NACIONAL826741475,34826,74ATIVO</v>
      </c>
      <c r="AJ196">
        <f>IF(AI196=AI195,1,0)</f>
        <v>0</v>
      </c>
      <c r="AK196" s="47" t="s">
        <v>387</v>
      </c>
      <c r="AM196" s="7">
        <v>193</v>
      </c>
      <c r="AN196" s="7" t="str">
        <f t="shared" si="38"/>
        <v/>
      </c>
      <c r="AO196" s="7" t="str">
        <f t="shared" si="38"/>
        <v/>
      </c>
      <c r="AP196" s="7" t="str">
        <f t="shared" si="38"/>
        <v/>
      </c>
      <c r="AQ196" s="7" t="str">
        <f t="shared" si="38"/>
        <v/>
      </c>
      <c r="AR196" s="7" t="str">
        <f t="shared" si="38"/>
        <v/>
      </c>
      <c r="AS196" s="7" t="str">
        <f t="shared" si="38"/>
        <v/>
      </c>
      <c r="AT196" s="7" t="str">
        <f t="shared" si="38"/>
        <v/>
      </c>
      <c r="AU196" s="7" t="str">
        <f t="shared" si="38"/>
        <v/>
      </c>
      <c r="AV196" s="7" t="str">
        <f t="shared" si="38"/>
        <v/>
      </c>
      <c r="AW196" s="7" t="str">
        <f t="shared" si="38"/>
        <v/>
      </c>
      <c r="AX196" s="7" t="str">
        <f t="shared" si="39"/>
        <v/>
      </c>
      <c r="AY196" s="7" t="str">
        <f t="shared" si="39"/>
        <v/>
      </c>
      <c r="AZ196" s="7" t="str">
        <f t="shared" si="39"/>
        <v/>
      </c>
      <c r="BA196" s="7" t="str">
        <f t="shared" si="39"/>
        <v/>
      </c>
      <c r="BB196" s="7" t="str">
        <f t="shared" si="39"/>
        <v/>
      </c>
      <c r="BC196" s="7" t="str">
        <f t="shared" si="39"/>
        <v/>
      </c>
      <c r="BD196" s="7" t="str">
        <f t="shared" si="39"/>
        <v/>
      </c>
      <c r="BE196" s="7" t="str">
        <f t="shared" si="39"/>
        <v/>
      </c>
    </row>
    <row r="197" spans="1:57" x14ac:dyDescent="0.25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>CONCATENATE(A197,B197,C197,D197,E197,F197,G197,H197,I197,J197,K197,L197,M197,N197,O197,P197,Q197,R197,S197,T197,U197,V197,W197,X197,Y197,Z197,AA197,AB197,AC197,AD197,AE197,AF197,AG197,AH197)</f>
        <v>SIMSIMSIM190116832544761,875FNEL044761,87537189,87543381,87543387,875738041910WXMXLX RXFXXLX MXRXXRX FRXNWX000000AMIL44AMIL 400 QP NACIONAL826741475,34826,74ATIVO</v>
      </c>
      <c r="AJ197">
        <f>IF(AI197=AI196,1,0)</f>
        <v>1</v>
      </c>
      <c r="AK197" s="47" t="s">
        <v>387</v>
      </c>
      <c r="AM197" s="8">
        <v>194</v>
      </c>
      <c r="AN197" s="8" t="str">
        <f t="shared" si="38"/>
        <v/>
      </c>
      <c r="AO197" s="8" t="str">
        <f t="shared" si="38"/>
        <v/>
      </c>
      <c r="AP197" s="8" t="str">
        <f t="shared" si="38"/>
        <v/>
      </c>
      <c r="AQ197" s="8" t="str">
        <f t="shared" si="38"/>
        <v/>
      </c>
      <c r="AR197" s="8" t="str">
        <f t="shared" si="38"/>
        <v/>
      </c>
      <c r="AS197" s="8" t="str">
        <f t="shared" si="38"/>
        <v/>
      </c>
      <c r="AT197" s="8" t="str">
        <f t="shared" si="38"/>
        <v/>
      </c>
      <c r="AU197" s="8" t="str">
        <f t="shared" si="38"/>
        <v/>
      </c>
      <c r="AV197" s="8" t="str">
        <f t="shared" si="38"/>
        <v/>
      </c>
      <c r="AW197" s="8" t="str">
        <f t="shared" si="38"/>
        <v/>
      </c>
      <c r="AX197" s="8" t="str">
        <f t="shared" si="39"/>
        <v/>
      </c>
      <c r="AY197" s="8" t="str">
        <f t="shared" si="39"/>
        <v/>
      </c>
      <c r="AZ197" s="8" t="str">
        <f t="shared" si="39"/>
        <v/>
      </c>
      <c r="BA197" s="8" t="str">
        <f t="shared" si="39"/>
        <v/>
      </c>
      <c r="BB197" s="8" t="str">
        <f t="shared" si="39"/>
        <v/>
      </c>
      <c r="BC197" s="8" t="str">
        <f t="shared" si="39"/>
        <v/>
      </c>
      <c r="BD197" s="8" t="str">
        <f t="shared" si="39"/>
        <v/>
      </c>
      <c r="BE197" s="8" t="str">
        <f t="shared" si="39"/>
        <v/>
      </c>
    </row>
    <row r="198" spans="1:57" x14ac:dyDescent="0.25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>CONCATENATE(A198,B198,C198,D198,E198,F198,G198,H198,I198,J198,K198,L198,M198,N198,O198,P198,Q198,R198,S198,T198,U198,V198,W198,X198,Y198,Z198,AA198,AB198,AC198,AD198,AE198,AF198,AG198,AH198)</f>
        <v>SIMSIMSIM190116832544761,875FNEL044761,87537189,87543381,87543387,875738041910WXMXLX RXFXXLX MXRXXRX FRXNWX000000AMIL44AMIL 400 QP NACIONAL826741475,34826,74ATIVO</v>
      </c>
      <c r="AJ198">
        <f>IF(AI198=AI197,1,0)</f>
        <v>1</v>
      </c>
      <c r="AK198" s="47" t="s">
        <v>387</v>
      </c>
      <c r="AM198" s="7">
        <v>195</v>
      </c>
      <c r="AN198" s="7" t="str">
        <f t="shared" si="38"/>
        <v/>
      </c>
      <c r="AO198" s="7" t="str">
        <f t="shared" si="38"/>
        <v/>
      </c>
      <c r="AP198" s="7" t="str">
        <f t="shared" si="38"/>
        <v/>
      </c>
      <c r="AQ198" s="7" t="str">
        <f t="shared" si="38"/>
        <v/>
      </c>
      <c r="AR198" s="7" t="str">
        <f t="shared" si="38"/>
        <v/>
      </c>
      <c r="AS198" s="7" t="str">
        <f t="shared" si="38"/>
        <v/>
      </c>
      <c r="AT198" s="7" t="str">
        <f t="shared" si="38"/>
        <v/>
      </c>
      <c r="AU198" s="7" t="str">
        <f t="shared" si="38"/>
        <v/>
      </c>
      <c r="AV198" s="7" t="str">
        <f t="shared" si="38"/>
        <v/>
      </c>
      <c r="AW198" s="7" t="str">
        <f t="shared" si="38"/>
        <v/>
      </c>
      <c r="AX198" s="7" t="str">
        <f t="shared" si="39"/>
        <v/>
      </c>
      <c r="AY198" s="7" t="str">
        <f t="shared" si="39"/>
        <v/>
      </c>
      <c r="AZ198" s="7" t="str">
        <f t="shared" si="39"/>
        <v/>
      </c>
      <c r="BA198" s="7" t="str">
        <f t="shared" si="39"/>
        <v/>
      </c>
      <c r="BB198" s="7" t="str">
        <f t="shared" si="39"/>
        <v/>
      </c>
      <c r="BC198" s="7" t="str">
        <f t="shared" si="39"/>
        <v/>
      </c>
      <c r="BD198" s="7" t="str">
        <f t="shared" si="39"/>
        <v/>
      </c>
      <c r="BE198" s="7" t="str">
        <f t="shared" si="39"/>
        <v/>
      </c>
    </row>
    <row r="199" spans="1:57" x14ac:dyDescent="0.25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>CONCATENATE(A199,B199,C199,D199,E199,F199,G199,H199,I199,J199,K199,L199,M199,N199,O199,P199,Q199,R199,S199,T199,U199,V199,W199,X199,Y199,Z199,AA199,AB199,AC199,AD199,AE199,AF199,AG199,AH199)</f>
        <v>SIMSIMSIM190116845644761,875FNEL044755,87544761,87537820,87544755,87544693,87543387,875738042050MXRXX LXURX XNTX DX JXU000000AMIL44AMIL 400 QC NACIONAL1235861038,111235,86INATIVO</v>
      </c>
      <c r="AJ199">
        <f>IF(AI199=AI198,1,0)</f>
        <v>0</v>
      </c>
      <c r="AK199" s="47" t="s">
        <v>387</v>
      </c>
      <c r="AM199" s="8">
        <v>196</v>
      </c>
      <c r="AN199" s="8" t="str">
        <f t="shared" si="38"/>
        <v/>
      </c>
      <c r="AO199" s="8" t="str">
        <f t="shared" si="38"/>
        <v/>
      </c>
      <c r="AP199" s="8" t="str">
        <f t="shared" si="38"/>
        <v/>
      </c>
      <c r="AQ199" s="8" t="str">
        <f t="shared" si="38"/>
        <v/>
      </c>
      <c r="AR199" s="8" t="str">
        <f t="shared" si="38"/>
        <v/>
      </c>
      <c r="AS199" s="8" t="str">
        <f t="shared" si="38"/>
        <v/>
      </c>
      <c r="AT199" s="8" t="str">
        <f t="shared" si="38"/>
        <v/>
      </c>
      <c r="AU199" s="8" t="str">
        <f t="shared" si="38"/>
        <v/>
      </c>
      <c r="AV199" s="8" t="str">
        <f t="shared" si="38"/>
        <v/>
      </c>
      <c r="AW199" s="8" t="str">
        <f t="shared" si="38"/>
        <v/>
      </c>
      <c r="AX199" s="8" t="str">
        <f t="shared" si="39"/>
        <v/>
      </c>
      <c r="AY199" s="8" t="str">
        <f t="shared" si="39"/>
        <v/>
      </c>
      <c r="AZ199" s="8" t="str">
        <f t="shared" si="39"/>
        <v/>
      </c>
      <c r="BA199" s="8" t="str">
        <f t="shared" si="39"/>
        <v/>
      </c>
      <c r="BB199" s="8" t="str">
        <f t="shared" si="39"/>
        <v/>
      </c>
      <c r="BC199" s="8" t="str">
        <f t="shared" si="39"/>
        <v/>
      </c>
      <c r="BD199" s="8" t="str">
        <f t="shared" si="39"/>
        <v/>
      </c>
      <c r="BE199" s="8" t="str">
        <f t="shared" si="39"/>
        <v/>
      </c>
    </row>
    <row r="200" spans="1:57" x14ac:dyDescent="0.25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>CONCATENATE(A200,B200,C200,D200,E200,F200,G200,H200,I200,J200,K200,L200,M200,N200,O200,P200,Q200,R200,S200,T200,U200,V200,W200,X200,Y200,Z200,AA200,AB200,AC200,AD200,AE200,AF200,AG200,AH200)</f>
        <v>SIMSIMSIM190116845644761,875FNEL044755,87544761,87537820,87544755,87544693,87543387,875738042050MXRXX LXURX XNTX DX JXU000000AMIL44AMIL 400 QC NACIONAL1235861038,111235,86INATIVO</v>
      </c>
      <c r="AJ200">
        <f>IF(AI200=AI199,1,0)</f>
        <v>1</v>
      </c>
      <c r="AK200" s="47" t="s">
        <v>387</v>
      </c>
      <c r="AM200" s="7">
        <v>197</v>
      </c>
      <c r="AN200" s="7" t="str">
        <f t="shared" si="38"/>
        <v/>
      </c>
      <c r="AO200" s="7" t="str">
        <f t="shared" si="38"/>
        <v/>
      </c>
      <c r="AP200" s="7" t="str">
        <f t="shared" si="38"/>
        <v/>
      </c>
      <c r="AQ200" s="7" t="str">
        <f t="shared" si="38"/>
        <v/>
      </c>
      <c r="AR200" s="7" t="str">
        <f t="shared" si="38"/>
        <v/>
      </c>
      <c r="AS200" s="7" t="str">
        <f t="shared" si="38"/>
        <v/>
      </c>
      <c r="AT200" s="7" t="str">
        <f t="shared" si="38"/>
        <v/>
      </c>
      <c r="AU200" s="7" t="str">
        <f t="shared" si="38"/>
        <v/>
      </c>
      <c r="AV200" s="7" t="str">
        <f t="shared" si="38"/>
        <v/>
      </c>
      <c r="AW200" s="7" t="str">
        <f t="shared" si="38"/>
        <v/>
      </c>
      <c r="AX200" s="7" t="str">
        <f t="shared" si="39"/>
        <v/>
      </c>
      <c r="AY200" s="7" t="str">
        <f t="shared" si="39"/>
        <v/>
      </c>
      <c r="AZ200" s="7" t="str">
        <f t="shared" si="39"/>
        <v/>
      </c>
      <c r="BA200" s="7" t="str">
        <f t="shared" si="39"/>
        <v/>
      </c>
      <c r="BB200" s="7" t="str">
        <f t="shared" si="39"/>
        <v/>
      </c>
      <c r="BC200" s="7" t="str">
        <f t="shared" si="39"/>
        <v/>
      </c>
      <c r="BD200" s="7" t="str">
        <f t="shared" si="39"/>
        <v/>
      </c>
      <c r="BE200" s="7" t="str">
        <f t="shared" si="39"/>
        <v/>
      </c>
    </row>
    <row r="201" spans="1:57" x14ac:dyDescent="0.25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>CONCATENATE(A201,B201,C201,D201,E201,F201,G201,H201,I201,J201,K201,L201,M201,N201,O201,P201,Q201,R201,S201,T201,U201,V201,W201,X201,Y201,Z201,AA201,AB201,AC201,AD201,AE201,AF201,AG201,AH201)</f>
        <v>SIMSIMSIM190116845644761,875FNEL044755,87544761,87537820,87544755,87544693,87543387,875738042050MXRXX LXURX XNTX DX JXU000000AMIL44AMIL 400 QC NACIONAL1235861038,111235,86INATIVO</v>
      </c>
      <c r="AJ201">
        <f>IF(AI201=AI200,1,0)</f>
        <v>1</v>
      </c>
      <c r="AK201" s="47" t="s">
        <v>387</v>
      </c>
      <c r="AM201" s="8">
        <v>198</v>
      </c>
      <c r="AN201" s="8" t="str">
        <f t="shared" si="38"/>
        <v/>
      </c>
      <c r="AO201" s="8" t="str">
        <f t="shared" si="38"/>
        <v/>
      </c>
      <c r="AP201" s="8" t="str">
        <f t="shared" si="38"/>
        <v/>
      </c>
      <c r="AQ201" s="8" t="str">
        <f t="shared" si="38"/>
        <v/>
      </c>
      <c r="AR201" s="8" t="str">
        <f t="shared" si="38"/>
        <v/>
      </c>
      <c r="AS201" s="8" t="str">
        <f t="shared" si="38"/>
        <v/>
      </c>
      <c r="AT201" s="8" t="str">
        <f t="shared" si="38"/>
        <v/>
      </c>
      <c r="AU201" s="8" t="str">
        <f t="shared" si="38"/>
        <v/>
      </c>
      <c r="AV201" s="8" t="str">
        <f t="shared" si="38"/>
        <v/>
      </c>
      <c r="AW201" s="8" t="str">
        <f t="shared" si="38"/>
        <v/>
      </c>
      <c r="AX201" s="8" t="str">
        <f t="shared" si="39"/>
        <v/>
      </c>
      <c r="AY201" s="8" t="str">
        <f t="shared" si="39"/>
        <v/>
      </c>
      <c r="AZ201" s="8" t="str">
        <f t="shared" si="39"/>
        <v/>
      </c>
      <c r="BA201" s="8" t="str">
        <f t="shared" si="39"/>
        <v/>
      </c>
      <c r="BB201" s="8" t="str">
        <f t="shared" si="39"/>
        <v/>
      </c>
      <c r="BC201" s="8" t="str">
        <f t="shared" si="39"/>
        <v/>
      </c>
      <c r="BD201" s="8" t="str">
        <f t="shared" si="39"/>
        <v/>
      </c>
      <c r="BE201" s="8" t="str">
        <f t="shared" si="39"/>
        <v/>
      </c>
    </row>
    <row r="202" spans="1:57" x14ac:dyDescent="0.25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>CONCATENATE(A202,B202,C202,D202,E202,F202,G202,H202,I202,J202,K202,L202,M202,N202,O202,P202,Q202,R202,S202,T202,U202,V202,W202,X202,Y202,Z202,AA202,AB202,AC202,AD202,AE202,AF202,AG202,AH202)</f>
        <v>SIMSIMSIM570116827544761,875ANMEP044761,87530084,87543381,87543387,875738058290MXRWXX FXRNXNDX DX MXRXX000000AMIL44AMIL 400 QP NACIONAL COPART1268241991,61268,24ATIVO</v>
      </c>
      <c r="AJ202">
        <f>IF(AI202=AI201,1,0)</f>
        <v>0</v>
      </c>
      <c r="AK202" s="47" t="s">
        <v>392</v>
      </c>
      <c r="AM202" s="7">
        <v>199</v>
      </c>
      <c r="AN202" s="7" t="str">
        <f t="shared" si="38"/>
        <v/>
      </c>
      <c r="AO202" s="7" t="str">
        <f t="shared" si="38"/>
        <v/>
      </c>
      <c r="AP202" s="7" t="str">
        <f t="shared" si="38"/>
        <v/>
      </c>
      <c r="AQ202" s="7" t="str">
        <f t="shared" si="38"/>
        <v/>
      </c>
      <c r="AR202" s="7" t="str">
        <f t="shared" si="38"/>
        <v/>
      </c>
      <c r="AS202" s="7" t="str">
        <f t="shared" si="38"/>
        <v/>
      </c>
      <c r="AT202" s="7" t="str">
        <f t="shared" si="38"/>
        <v/>
      </c>
      <c r="AU202" s="7" t="str">
        <f t="shared" si="38"/>
        <v/>
      </c>
      <c r="AV202" s="7" t="str">
        <f t="shared" si="38"/>
        <v/>
      </c>
      <c r="AW202" s="7" t="str">
        <f t="shared" si="38"/>
        <v/>
      </c>
      <c r="AX202" s="7" t="str">
        <f t="shared" si="39"/>
        <v/>
      </c>
      <c r="AY202" s="7" t="str">
        <f t="shared" si="39"/>
        <v/>
      </c>
      <c r="AZ202" s="7" t="str">
        <f t="shared" si="39"/>
        <v/>
      </c>
      <c r="BA202" s="7" t="str">
        <f t="shared" si="39"/>
        <v/>
      </c>
      <c r="BB202" s="7" t="str">
        <f t="shared" si="39"/>
        <v/>
      </c>
      <c r="BC202" s="7" t="str">
        <f t="shared" si="39"/>
        <v/>
      </c>
      <c r="BD202" s="7" t="str">
        <f t="shared" si="39"/>
        <v/>
      </c>
      <c r="BE202" s="7" t="str">
        <f t="shared" si="39"/>
        <v/>
      </c>
    </row>
    <row r="203" spans="1:57" x14ac:dyDescent="0.25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>CONCATENATE(A203,B203,C203,D203,E203,F203,G203,H203,I203,J203,K203,L203,M203,N203,O203,P203,Q203,R203,S203,T203,U203,V203,W203,X203,Y203,Z203,AA203,AB203,AC203,AD203,AE203,AF203,AG203,AH203)</f>
        <v>SIMSIMSIM570116827544761,875ANMEP044761,87530084,87543381,87543387,875738058290MXRWXX FXRNXNDX DX MXRXX000000AMIL44AMIL 400 QP NACIONAL COPART1268241991,61268,24ATIVO</v>
      </c>
      <c r="AJ203">
        <f>IF(AI203=AI202,1,0)</f>
        <v>1</v>
      </c>
      <c r="AK203" s="47" t="s">
        <v>392</v>
      </c>
      <c r="AM203" s="8">
        <v>200</v>
      </c>
      <c r="AN203" s="8" t="str">
        <f t="shared" si="38"/>
        <v/>
      </c>
      <c r="AO203" s="8" t="str">
        <f t="shared" si="38"/>
        <v/>
      </c>
      <c r="AP203" s="8" t="str">
        <f t="shared" si="38"/>
        <v/>
      </c>
      <c r="AQ203" s="8" t="str">
        <f t="shared" si="38"/>
        <v/>
      </c>
      <c r="AR203" s="8" t="str">
        <f t="shared" si="38"/>
        <v/>
      </c>
      <c r="AS203" s="8" t="str">
        <f t="shared" si="38"/>
        <v/>
      </c>
      <c r="AT203" s="8" t="str">
        <f t="shared" si="38"/>
        <v/>
      </c>
      <c r="AU203" s="8" t="str">
        <f t="shared" si="38"/>
        <v/>
      </c>
      <c r="AV203" s="8" t="str">
        <f t="shared" si="38"/>
        <v/>
      </c>
      <c r="AW203" s="8" t="str">
        <f t="shared" si="38"/>
        <v/>
      </c>
      <c r="AX203" s="8" t="str">
        <f t="shared" si="39"/>
        <v/>
      </c>
      <c r="AY203" s="8" t="str">
        <f t="shared" si="39"/>
        <v/>
      </c>
      <c r="AZ203" s="8" t="str">
        <f t="shared" si="39"/>
        <v/>
      </c>
      <c r="BA203" s="8" t="str">
        <f t="shared" si="39"/>
        <v/>
      </c>
      <c r="BB203" s="8" t="str">
        <f t="shared" si="39"/>
        <v/>
      </c>
      <c r="BC203" s="8" t="str">
        <f t="shared" si="39"/>
        <v/>
      </c>
      <c r="BD203" s="8" t="str">
        <f t="shared" si="39"/>
        <v/>
      </c>
      <c r="BE203" s="8" t="str">
        <f t="shared" si="39"/>
        <v/>
      </c>
    </row>
    <row r="204" spans="1:57" x14ac:dyDescent="0.25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>CONCATENATE(A204,B204,C204,D204,E204,F204,G204,H204,I204,J204,K204,L204,M204,N204,O204,P204,Q204,R204,S204,T204,U204,V204,W204,X204,Y204,Z204,AA204,AB204,AC204,AD204,AE204,AF204,AG204,AH204)</f>
        <v>SIMSIMSIM570116827544761,875ANMEP044761,87530084,87543381,87543387,875738058290MXRWXX FXRNXNDX DX MXRXX000000AMIL44AMIL 400 QP NACIONAL COPART1268241991,61268,24ATIVO</v>
      </c>
      <c r="AJ204">
        <f>IF(AI204=AI203,1,0)</f>
        <v>1</v>
      </c>
      <c r="AK204" s="47" t="s">
        <v>392</v>
      </c>
      <c r="AM204" s="7">
        <v>201</v>
      </c>
      <c r="AN204" s="7" t="str">
        <f t="shared" ref="AN204:AW213" si="40">IF(AN$3=$D204,$AM204,"")</f>
        <v/>
      </c>
      <c r="AO204" s="7" t="str">
        <f t="shared" si="40"/>
        <v/>
      </c>
      <c r="AP204" s="7" t="str">
        <f t="shared" si="40"/>
        <v/>
      </c>
      <c r="AQ204" s="7" t="str">
        <f t="shared" si="40"/>
        <v/>
      </c>
      <c r="AR204" s="7" t="str">
        <f t="shared" si="40"/>
        <v/>
      </c>
      <c r="AS204" s="7" t="str">
        <f t="shared" si="40"/>
        <v/>
      </c>
      <c r="AT204" s="7" t="str">
        <f t="shared" si="40"/>
        <v/>
      </c>
      <c r="AU204" s="7" t="str">
        <f t="shared" si="40"/>
        <v/>
      </c>
      <c r="AV204" s="7" t="str">
        <f t="shared" si="40"/>
        <v/>
      </c>
      <c r="AW204" s="7" t="str">
        <f t="shared" si="40"/>
        <v/>
      </c>
      <c r="AX204" s="7" t="str">
        <f t="shared" ref="AX204:BE213" si="41">IF(AX$3=$D204,$AM204,"")</f>
        <v/>
      </c>
      <c r="AY204" s="7" t="str">
        <f t="shared" si="41"/>
        <v/>
      </c>
      <c r="AZ204" s="7" t="str">
        <f t="shared" si="41"/>
        <v/>
      </c>
      <c r="BA204" s="7" t="str">
        <f t="shared" si="41"/>
        <v/>
      </c>
      <c r="BB204" s="7" t="str">
        <f t="shared" si="41"/>
        <v/>
      </c>
      <c r="BC204" s="7" t="str">
        <f t="shared" si="41"/>
        <v/>
      </c>
      <c r="BD204" s="7" t="str">
        <f t="shared" si="41"/>
        <v/>
      </c>
      <c r="BE204" s="7" t="str">
        <f t="shared" si="41"/>
        <v/>
      </c>
    </row>
    <row r="205" spans="1:57" x14ac:dyDescent="0.25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>CONCATENATE(A205,B205,C205,D205,E205,F205,G205,H205,I205,J205,K205,L205,M205,N205,O205,P205,Q205,R205,S205,T205,U205,V205,W205,X205,Y205,Z205,AA205,AB205,AC205,AD205,AE205,AF205,AG205,AH205)</f>
        <v>NÃONÃONÃO570116827844761,875ANMEP044761,87522537,87544361,87544361,87543387,875738058510MXRXX XUXXLXXDXRX XMPXRXXL PXMXNTXL PXRXXRX000000AMILAMIL 500 QP NACIONAL277627687,872776,2ATIVO</v>
      </c>
      <c r="AJ205">
        <f>IF(AI205=AI204,1,0)</f>
        <v>0</v>
      </c>
      <c r="AK205" s="47" t="s">
        <v>392</v>
      </c>
      <c r="AM205" s="8">
        <v>202</v>
      </c>
      <c r="AN205" s="8" t="str">
        <f t="shared" si="40"/>
        <v/>
      </c>
      <c r="AO205" s="8" t="str">
        <f t="shared" si="40"/>
        <v/>
      </c>
      <c r="AP205" s="8" t="str">
        <f t="shared" si="40"/>
        <v/>
      </c>
      <c r="AQ205" s="8" t="str">
        <f t="shared" si="40"/>
        <v/>
      </c>
      <c r="AR205" s="8" t="str">
        <f t="shared" si="40"/>
        <v/>
      </c>
      <c r="AS205" s="8" t="str">
        <f t="shared" si="40"/>
        <v/>
      </c>
      <c r="AT205" s="8" t="str">
        <f t="shared" si="40"/>
        <v/>
      </c>
      <c r="AU205" s="8" t="str">
        <f t="shared" si="40"/>
        <v/>
      </c>
      <c r="AV205" s="8" t="str">
        <f t="shared" si="40"/>
        <v/>
      </c>
      <c r="AW205" s="8" t="str">
        <f t="shared" si="40"/>
        <v/>
      </c>
      <c r="AX205" s="8" t="str">
        <f t="shared" si="41"/>
        <v/>
      </c>
      <c r="AY205" s="8" t="str">
        <f t="shared" si="41"/>
        <v/>
      </c>
      <c r="AZ205" s="8" t="str">
        <f t="shared" si="41"/>
        <v/>
      </c>
      <c r="BA205" s="8" t="str">
        <f t="shared" si="41"/>
        <v/>
      </c>
      <c r="BB205" s="8" t="str">
        <f t="shared" si="41"/>
        <v/>
      </c>
      <c r="BC205" s="8" t="str">
        <f t="shared" si="41"/>
        <v/>
      </c>
      <c r="BD205" s="8" t="str">
        <f t="shared" si="41"/>
        <v/>
      </c>
      <c r="BE205" s="8" t="str">
        <f t="shared" si="41"/>
        <v/>
      </c>
    </row>
    <row r="206" spans="1:57" x14ac:dyDescent="0.25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>CONCATENATE(A206,B206,C206,D206,E206,F206,G206,H206,I206,J206,K206,L206,M206,N206,O206,P206,Q206,R206,S206,T206,U206,V206,W206,X206,Y206,Z206,AA206,AB206,AC206,AD206,AE206,AF206,AG206,AH206)</f>
        <v>NÃONÃONÃO570116827844761,875ANMEP044761,87522537,87544361,87544361,87543387,875738058510MXRXX XUXXLXXDXRX XMPXRXXL PXMXNTXL PXRXXRX000000AMILAMIL 500 QP NACIONAL277627687,872776,2ATIVO</v>
      </c>
      <c r="AJ206">
        <f>IF(AI206=AI205,1,0)</f>
        <v>1</v>
      </c>
      <c r="AK206" s="47" t="s">
        <v>392</v>
      </c>
      <c r="AM206" s="7">
        <v>203</v>
      </c>
      <c r="AN206" s="7" t="str">
        <f t="shared" si="40"/>
        <v/>
      </c>
      <c r="AO206" s="7" t="str">
        <f t="shared" si="40"/>
        <v/>
      </c>
      <c r="AP206" s="7" t="str">
        <f t="shared" si="40"/>
        <v/>
      </c>
      <c r="AQ206" s="7" t="str">
        <f t="shared" si="40"/>
        <v/>
      </c>
      <c r="AR206" s="7" t="str">
        <f t="shared" si="40"/>
        <v/>
      </c>
      <c r="AS206" s="7" t="str">
        <f t="shared" si="40"/>
        <v/>
      </c>
      <c r="AT206" s="7" t="str">
        <f t="shared" si="40"/>
        <v/>
      </c>
      <c r="AU206" s="7" t="str">
        <f t="shared" si="40"/>
        <v/>
      </c>
      <c r="AV206" s="7" t="str">
        <f t="shared" si="40"/>
        <v/>
      </c>
      <c r="AW206" s="7" t="str">
        <f t="shared" si="40"/>
        <v/>
      </c>
      <c r="AX206" s="7" t="str">
        <f t="shared" si="41"/>
        <v/>
      </c>
      <c r="AY206" s="7" t="str">
        <f t="shared" si="41"/>
        <v/>
      </c>
      <c r="AZ206" s="7" t="str">
        <f t="shared" si="41"/>
        <v/>
      </c>
      <c r="BA206" s="7" t="str">
        <f t="shared" si="41"/>
        <v/>
      </c>
      <c r="BB206" s="7" t="str">
        <f t="shared" si="41"/>
        <v/>
      </c>
      <c r="BC206" s="7" t="str">
        <f t="shared" si="41"/>
        <v/>
      </c>
      <c r="BD206" s="7" t="str">
        <f t="shared" si="41"/>
        <v/>
      </c>
      <c r="BE206" s="7" t="str">
        <f t="shared" si="41"/>
        <v/>
      </c>
    </row>
    <row r="207" spans="1:57" x14ac:dyDescent="0.25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>CONCATENATE(A207,B207,C207,D207,E207,F207,G207,H207,I207,J207,K207,L207,M207,N207,O207,P207,Q207,R207,S207,T207,U207,V207,W207,X207,Y207,Z207,AA207,AB207,AC207,AD207,AE207,AF207,AG207,AH207)</f>
        <v>NÃONÃONÃO570116827844761,875ANMEP044761,87522537,87544361,87544361,87543387,875738058510MXRXX XUXXLXXDXRX XMPXRXXL PXMXNTXL PXRXXRX000000AMILAMIL 500 QP NACIONAL277627687,872776,2ATIVO</v>
      </c>
      <c r="AJ207">
        <f>IF(AI207=AI206,1,0)</f>
        <v>1</v>
      </c>
      <c r="AK207" s="47" t="s">
        <v>392</v>
      </c>
      <c r="AM207" s="8">
        <v>204</v>
      </c>
      <c r="AN207" s="8" t="str">
        <f t="shared" si="40"/>
        <v/>
      </c>
      <c r="AO207" s="8" t="str">
        <f t="shared" si="40"/>
        <v/>
      </c>
      <c r="AP207" s="8" t="str">
        <f t="shared" si="40"/>
        <v/>
      </c>
      <c r="AQ207" s="8" t="str">
        <f t="shared" si="40"/>
        <v/>
      </c>
      <c r="AR207" s="8" t="str">
        <f t="shared" si="40"/>
        <v/>
      </c>
      <c r="AS207" s="8" t="str">
        <f t="shared" si="40"/>
        <v/>
      </c>
      <c r="AT207" s="8" t="str">
        <f t="shared" si="40"/>
        <v/>
      </c>
      <c r="AU207" s="8" t="str">
        <f t="shared" si="40"/>
        <v/>
      </c>
      <c r="AV207" s="8" t="str">
        <f t="shared" si="40"/>
        <v/>
      </c>
      <c r="AW207" s="8" t="str">
        <f t="shared" si="40"/>
        <v/>
      </c>
      <c r="AX207" s="8" t="str">
        <f t="shared" si="41"/>
        <v/>
      </c>
      <c r="AY207" s="8" t="str">
        <f t="shared" si="41"/>
        <v/>
      </c>
      <c r="AZ207" s="8" t="str">
        <f t="shared" si="41"/>
        <v/>
      </c>
      <c r="BA207" s="8" t="str">
        <f t="shared" si="41"/>
        <v/>
      </c>
      <c r="BB207" s="8" t="str">
        <f t="shared" si="41"/>
        <v/>
      </c>
      <c r="BC207" s="8" t="str">
        <f t="shared" si="41"/>
        <v/>
      </c>
      <c r="BD207" s="8" t="str">
        <f t="shared" si="41"/>
        <v/>
      </c>
      <c r="BE207" s="8" t="str">
        <f t="shared" si="41"/>
        <v/>
      </c>
    </row>
    <row r="208" spans="1:57" x14ac:dyDescent="0.25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>CONCATENATE(A208,B208,C208,D208,E208,F208,G208,H208,I208,J208,K208,L208,M208,N208,O208,P208,Q208,R208,S208,T208,U208,V208,W208,X208,Y208,Z208,AA208,AB208,AC208,AD208,AE208,AF208,AG208,AH208)</f>
        <v>NÃONÃONÃO570116828344761,875ANMEP044664,87544761,87529774,87544664,87544633,87543387,875738085800JXXR DX WRUZ XUZX000000AMILAMIL 400 QC NACIONAL1535261289,621535,26INATIVO</v>
      </c>
      <c r="AJ208">
        <f>IF(AI208=AI207,1,0)</f>
        <v>0</v>
      </c>
      <c r="AK208" s="47" t="s">
        <v>392</v>
      </c>
      <c r="AM208" s="7">
        <v>205</v>
      </c>
      <c r="AN208" s="7" t="str">
        <f t="shared" si="40"/>
        <v/>
      </c>
      <c r="AO208" s="7" t="str">
        <f t="shared" si="40"/>
        <v/>
      </c>
      <c r="AP208" s="7" t="str">
        <f t="shared" si="40"/>
        <v/>
      </c>
      <c r="AQ208" s="7" t="str">
        <f t="shared" si="40"/>
        <v/>
      </c>
      <c r="AR208" s="7" t="str">
        <f t="shared" si="40"/>
        <v/>
      </c>
      <c r="AS208" s="7" t="str">
        <f t="shared" si="40"/>
        <v/>
      </c>
      <c r="AT208" s="7" t="str">
        <f t="shared" si="40"/>
        <v/>
      </c>
      <c r="AU208" s="7" t="str">
        <f t="shared" si="40"/>
        <v/>
      </c>
      <c r="AV208" s="7" t="str">
        <f t="shared" si="40"/>
        <v/>
      </c>
      <c r="AW208" s="7" t="str">
        <f t="shared" si="40"/>
        <v/>
      </c>
      <c r="AX208" s="7" t="str">
        <f t="shared" si="41"/>
        <v/>
      </c>
      <c r="AY208" s="7" t="str">
        <f t="shared" si="41"/>
        <v/>
      </c>
      <c r="AZ208" s="7" t="str">
        <f t="shared" si="41"/>
        <v/>
      </c>
      <c r="BA208" s="7" t="str">
        <f t="shared" si="41"/>
        <v/>
      </c>
      <c r="BB208" s="7" t="str">
        <f t="shared" si="41"/>
        <v/>
      </c>
      <c r="BC208" s="7" t="str">
        <f t="shared" si="41"/>
        <v/>
      </c>
      <c r="BD208" s="7" t="str">
        <f t="shared" si="41"/>
        <v/>
      </c>
      <c r="BE208" s="7" t="str">
        <f t="shared" si="41"/>
        <v/>
      </c>
    </row>
    <row r="209" spans="1:57" x14ac:dyDescent="0.25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>CONCATENATE(A209,B209,C209,D209,E209,F209,G209,H209,I209,J209,K209,L209,M209,N209,O209,P209,Q209,R209,S209,T209,U209,V209,W209,X209,Y209,Z209,AA209,AB209,AC209,AD209,AE209,AF209,AG209,AH209)</f>
        <v>NÃONÃONÃO570116828344761,875ANMEP044664,87544761,87529774,87544664,87544633,87543387,875738085800JXXR DX WRUZ XUZX000000AMILAMIL 400 QC NACIONAL1535261289,621535,26INATIVO</v>
      </c>
      <c r="AJ209">
        <f>IF(AI209=AI208,1,0)</f>
        <v>1</v>
      </c>
      <c r="AK209" s="47" t="s">
        <v>392</v>
      </c>
      <c r="AM209" s="8">
        <v>206</v>
      </c>
      <c r="AN209" s="8" t="str">
        <f t="shared" si="40"/>
        <v/>
      </c>
      <c r="AO209" s="8" t="str">
        <f t="shared" si="40"/>
        <v/>
      </c>
      <c r="AP209" s="8" t="str">
        <f t="shared" si="40"/>
        <v/>
      </c>
      <c r="AQ209" s="8" t="str">
        <f t="shared" si="40"/>
        <v/>
      </c>
      <c r="AR209" s="8" t="str">
        <f t="shared" si="40"/>
        <v/>
      </c>
      <c r="AS209" s="8" t="str">
        <f t="shared" si="40"/>
        <v/>
      </c>
      <c r="AT209" s="8" t="str">
        <f t="shared" si="40"/>
        <v/>
      </c>
      <c r="AU209" s="8" t="str">
        <f t="shared" si="40"/>
        <v/>
      </c>
      <c r="AV209" s="8" t="str">
        <f t="shared" si="40"/>
        <v/>
      </c>
      <c r="AW209" s="8" t="str">
        <f t="shared" si="40"/>
        <v/>
      </c>
      <c r="AX209" s="8" t="str">
        <f t="shared" si="41"/>
        <v/>
      </c>
      <c r="AY209" s="8" t="str">
        <f t="shared" si="41"/>
        <v/>
      </c>
      <c r="AZ209" s="8" t="str">
        <f t="shared" si="41"/>
        <v/>
      </c>
      <c r="BA209" s="8" t="str">
        <f t="shared" si="41"/>
        <v/>
      </c>
      <c r="BB209" s="8" t="str">
        <f t="shared" si="41"/>
        <v/>
      </c>
      <c r="BC209" s="8" t="str">
        <f t="shared" si="41"/>
        <v/>
      </c>
      <c r="BD209" s="8" t="str">
        <f t="shared" si="41"/>
        <v/>
      </c>
      <c r="BE209" s="8" t="str">
        <f t="shared" si="41"/>
        <v/>
      </c>
    </row>
    <row r="210" spans="1:57" x14ac:dyDescent="0.25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>CONCATENATE(A210,B210,C210,D210,E210,F210,G210,H210,I210,J210,K210,L210,M210,N210,O210,P210,Q210,R210,S210,T210,U210,V210,W210,X210,Y210,Z210,AA210,AB210,AC210,AD210,AE210,AF210,AG210,AH210)</f>
        <v>NÃONÃONÃO570116828344761,875ANMEP044664,87544761,87529774,87544664,87544633,87543387,875738085800JXXR DX WRUZ XUZX000000AMILAMIL 400 QC NACIONAL1535261289,621535,26INATIVO</v>
      </c>
      <c r="AJ210">
        <f>IF(AI210=AI209,1,0)</f>
        <v>1</v>
      </c>
      <c r="AK210" s="47" t="s">
        <v>392</v>
      </c>
      <c r="AM210" s="7">
        <v>207</v>
      </c>
      <c r="AN210" s="7" t="str">
        <f t="shared" si="40"/>
        <v/>
      </c>
      <c r="AO210" s="7" t="str">
        <f t="shared" si="40"/>
        <v/>
      </c>
      <c r="AP210" s="7" t="str">
        <f t="shared" si="40"/>
        <v/>
      </c>
      <c r="AQ210" s="7" t="str">
        <f t="shared" si="40"/>
        <v/>
      </c>
      <c r="AR210" s="7" t="str">
        <f t="shared" si="40"/>
        <v/>
      </c>
      <c r="AS210" s="7" t="str">
        <f t="shared" si="40"/>
        <v/>
      </c>
      <c r="AT210" s="7" t="str">
        <f t="shared" si="40"/>
        <v/>
      </c>
      <c r="AU210" s="7" t="str">
        <f t="shared" si="40"/>
        <v/>
      </c>
      <c r="AV210" s="7" t="str">
        <f t="shared" si="40"/>
        <v/>
      </c>
      <c r="AW210" s="7" t="str">
        <f t="shared" si="40"/>
        <v/>
      </c>
      <c r="AX210" s="7" t="str">
        <f t="shared" si="41"/>
        <v/>
      </c>
      <c r="AY210" s="7" t="str">
        <f t="shared" si="41"/>
        <v/>
      </c>
      <c r="AZ210" s="7" t="str">
        <f t="shared" si="41"/>
        <v/>
      </c>
      <c r="BA210" s="7" t="str">
        <f t="shared" si="41"/>
        <v/>
      </c>
      <c r="BB210" s="7" t="str">
        <f t="shared" si="41"/>
        <v/>
      </c>
      <c r="BC210" s="7" t="str">
        <f t="shared" si="41"/>
        <v/>
      </c>
      <c r="BD210" s="7" t="str">
        <f t="shared" si="41"/>
        <v/>
      </c>
      <c r="BE210" s="7" t="str">
        <f t="shared" si="41"/>
        <v/>
      </c>
    </row>
    <row r="211" spans="1:57" x14ac:dyDescent="0.25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>CONCATENATE(A211,B211,C211,D211,E211,F211,G211,H211,I211,J211,K211,L211,M211,N211,O211,P211,Q211,R211,S211,T211,U211,V211,W211,X211,Y211,Z211,AA211,AB211,AC211,AD211,AE211,AF211,AG211,AH211)</f>
        <v>SIMSIMSIM190116816344761,875FNEL044761,87523336,916666666743382,87543387,875738146410RXZXURXX MXNYK BXGGX000000AMIL44AMIL 500 QP NACIONAL5229874393,065229,87ATIVO</v>
      </c>
      <c r="AJ211">
        <f>IF(AI211=AI210,1,0)</f>
        <v>0</v>
      </c>
      <c r="AK211" s="47" t="s">
        <v>387</v>
      </c>
      <c r="AM211" s="8">
        <v>208</v>
      </c>
      <c r="AN211" s="8" t="str">
        <f t="shared" si="40"/>
        <v/>
      </c>
      <c r="AO211" s="8" t="str">
        <f t="shared" si="40"/>
        <v/>
      </c>
      <c r="AP211" s="8" t="str">
        <f t="shared" si="40"/>
        <v/>
      </c>
      <c r="AQ211" s="8" t="str">
        <f t="shared" si="40"/>
        <v/>
      </c>
      <c r="AR211" s="8" t="str">
        <f t="shared" si="40"/>
        <v/>
      </c>
      <c r="AS211" s="8" t="str">
        <f t="shared" si="40"/>
        <v/>
      </c>
      <c r="AT211" s="8" t="str">
        <f t="shared" si="40"/>
        <v/>
      </c>
      <c r="AU211" s="8" t="str">
        <f t="shared" si="40"/>
        <v/>
      </c>
      <c r="AV211" s="8" t="str">
        <f t="shared" si="40"/>
        <v/>
      </c>
      <c r="AW211" s="8" t="str">
        <f t="shared" si="40"/>
        <v/>
      </c>
      <c r="AX211" s="8" t="str">
        <f t="shared" si="41"/>
        <v/>
      </c>
      <c r="AY211" s="8" t="str">
        <f t="shared" si="41"/>
        <v/>
      </c>
      <c r="AZ211" s="8" t="str">
        <f t="shared" si="41"/>
        <v/>
      </c>
      <c r="BA211" s="8" t="str">
        <f t="shared" si="41"/>
        <v/>
      </c>
      <c r="BB211" s="8" t="str">
        <f t="shared" si="41"/>
        <v/>
      </c>
      <c r="BC211" s="8" t="str">
        <f t="shared" si="41"/>
        <v/>
      </c>
      <c r="BD211" s="8" t="str">
        <f t="shared" si="41"/>
        <v/>
      </c>
      <c r="BE211" s="8" t="str">
        <f t="shared" si="41"/>
        <v/>
      </c>
    </row>
    <row r="212" spans="1:57" x14ac:dyDescent="0.25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>CONCATENATE(A212,B212,C212,D212,E212,F212,G212,H212,I212,J212,K212,L212,M212,N212,O212,P212,Q212,R212,S212,T212,U212,V212,W212,X212,Y212,Z212,AA212,AB212,AC212,AD212,AE212,AF212,AG212,AH212)</f>
        <v>SIMSIMSIM190116816344761,875FNEL044761,87523336,916666666743382,87543387,875738146410RXZXURXX MXNYK BXGGX000000AMIL44AMIL 500 QP NACIONAL5229874393,065229,87ATIVO</v>
      </c>
      <c r="AJ212">
        <f>IF(AI212=AI211,1,0)</f>
        <v>1</v>
      </c>
      <c r="AK212" s="47" t="s">
        <v>387</v>
      </c>
      <c r="AM212" s="7">
        <v>209</v>
      </c>
      <c r="AN212" s="7" t="str">
        <f t="shared" si="40"/>
        <v/>
      </c>
      <c r="AO212" s="7" t="str">
        <f t="shared" si="40"/>
        <v/>
      </c>
      <c r="AP212" s="7" t="str">
        <f t="shared" si="40"/>
        <v/>
      </c>
      <c r="AQ212" s="7" t="str">
        <f t="shared" si="40"/>
        <v/>
      </c>
      <c r="AR212" s="7" t="str">
        <f t="shared" si="40"/>
        <v/>
      </c>
      <c r="AS212" s="7" t="str">
        <f t="shared" si="40"/>
        <v/>
      </c>
      <c r="AT212" s="7" t="str">
        <f t="shared" si="40"/>
        <v/>
      </c>
      <c r="AU212" s="7" t="str">
        <f t="shared" si="40"/>
        <v/>
      </c>
      <c r="AV212" s="7" t="str">
        <f t="shared" si="40"/>
        <v/>
      </c>
      <c r="AW212" s="7" t="str">
        <f t="shared" si="40"/>
        <v/>
      </c>
      <c r="AX212" s="7" t="str">
        <f t="shared" si="41"/>
        <v/>
      </c>
      <c r="AY212" s="7" t="str">
        <f t="shared" si="41"/>
        <v/>
      </c>
      <c r="AZ212" s="7" t="str">
        <f t="shared" si="41"/>
        <v/>
      </c>
      <c r="BA212" s="7" t="str">
        <f t="shared" si="41"/>
        <v/>
      </c>
      <c r="BB212" s="7" t="str">
        <f t="shared" si="41"/>
        <v/>
      </c>
      <c r="BC212" s="7" t="str">
        <f t="shared" si="41"/>
        <v/>
      </c>
      <c r="BD212" s="7" t="str">
        <f t="shared" si="41"/>
        <v/>
      </c>
      <c r="BE212" s="7" t="str">
        <f t="shared" si="41"/>
        <v/>
      </c>
    </row>
    <row r="213" spans="1:57" x14ac:dyDescent="0.25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>CONCATENATE(A213,B213,C213,D213,E213,F213,G213,H213,I213,J213,K213,L213,M213,N213,O213,P213,Q213,R213,S213,T213,U213,V213,W213,X213,Y213,Z213,AA213,AB213,AC213,AD213,AE213,AF213,AG213,AH213)</f>
        <v>SIMSIMSIM190116816344761,875FNEL044761,87523336,916666666743382,87543387,875738146410RXZXURXX MXNYK BXGGX000000AMIL44AMIL 500 QP NACIONAL5229874393,065229,87ATIVO</v>
      </c>
      <c r="AJ213">
        <f>IF(AI213=AI212,1,0)</f>
        <v>1</v>
      </c>
      <c r="AK213" s="47" t="s">
        <v>387</v>
      </c>
      <c r="AM213" s="8">
        <v>210</v>
      </c>
      <c r="AN213" s="8" t="str">
        <f t="shared" si="40"/>
        <v/>
      </c>
      <c r="AO213" s="8" t="str">
        <f t="shared" si="40"/>
        <v/>
      </c>
      <c r="AP213" s="8" t="str">
        <f t="shared" si="40"/>
        <v/>
      </c>
      <c r="AQ213" s="8" t="str">
        <f t="shared" si="40"/>
        <v/>
      </c>
      <c r="AR213" s="8" t="str">
        <f t="shared" si="40"/>
        <v/>
      </c>
      <c r="AS213" s="8" t="str">
        <f t="shared" si="40"/>
        <v/>
      </c>
      <c r="AT213" s="8" t="str">
        <f t="shared" si="40"/>
        <v/>
      </c>
      <c r="AU213" s="8" t="str">
        <f t="shared" si="40"/>
        <v/>
      </c>
      <c r="AV213" s="8" t="str">
        <f t="shared" si="40"/>
        <v/>
      </c>
      <c r="AW213" s="8" t="str">
        <f t="shared" si="40"/>
        <v/>
      </c>
      <c r="AX213" s="8" t="str">
        <f t="shared" si="41"/>
        <v/>
      </c>
      <c r="AY213" s="8" t="str">
        <f t="shared" si="41"/>
        <v/>
      </c>
      <c r="AZ213" s="8" t="str">
        <f t="shared" si="41"/>
        <v/>
      </c>
      <c r="BA213" s="8" t="str">
        <f t="shared" si="41"/>
        <v/>
      </c>
      <c r="BB213" s="8" t="str">
        <f t="shared" si="41"/>
        <v/>
      </c>
      <c r="BC213" s="8" t="str">
        <f t="shared" si="41"/>
        <v/>
      </c>
      <c r="BD213" s="8" t="str">
        <f t="shared" si="41"/>
        <v/>
      </c>
      <c r="BE213" s="8" t="str">
        <f t="shared" si="41"/>
        <v/>
      </c>
    </row>
    <row r="214" spans="1:57" x14ac:dyDescent="0.25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>CONCATENATE(A214,B214,C214,D214,E214,F214,G214,H214,I214,J214,K214,L214,M214,N214,O214,P214,Q214,R214,S214,T214,U214,V214,W214,X214,Y214,Z214,AA214,AB214,AC214,AD214,AE214,AF214,AG214,AH214)</f>
        <v>SIMSIMSIM190116882844761,875FNEL044761,87538102,87543383,87543387,875738186140FXLXPX RXMX BXRRX DX XZXVXDX000000AMIL44AMIL 400 QC NACIONAL1235861038,111235,86ATIVO</v>
      </c>
      <c r="AJ214">
        <f>IF(AI214=AI213,1,0)</f>
        <v>0</v>
      </c>
      <c r="AK214" s="47" t="s">
        <v>387</v>
      </c>
      <c r="AM214" s="7">
        <v>211</v>
      </c>
      <c r="AN214" s="7" t="str">
        <f t="shared" ref="AN214:AW223" si="42">IF(AN$3=$D214,$AM214,"")</f>
        <v/>
      </c>
      <c r="AO214" s="7" t="str">
        <f t="shared" si="42"/>
        <v/>
      </c>
      <c r="AP214" s="7" t="str">
        <f t="shared" si="42"/>
        <v/>
      </c>
      <c r="AQ214" s="7" t="str">
        <f t="shared" si="42"/>
        <v/>
      </c>
      <c r="AR214" s="7" t="str">
        <f t="shared" si="42"/>
        <v/>
      </c>
      <c r="AS214" s="7" t="str">
        <f t="shared" si="42"/>
        <v/>
      </c>
      <c r="AT214" s="7" t="str">
        <f t="shared" si="42"/>
        <v/>
      </c>
      <c r="AU214" s="7" t="str">
        <f t="shared" si="42"/>
        <v/>
      </c>
      <c r="AV214" s="7" t="str">
        <f t="shared" si="42"/>
        <v/>
      </c>
      <c r="AW214" s="7" t="str">
        <f t="shared" si="42"/>
        <v/>
      </c>
      <c r="AX214" s="7" t="str">
        <f t="shared" ref="AX214:BE223" si="43">IF(AX$3=$D214,$AM214,"")</f>
        <v/>
      </c>
      <c r="AY214" s="7" t="str">
        <f t="shared" si="43"/>
        <v/>
      </c>
      <c r="AZ214" s="7" t="str">
        <f t="shared" si="43"/>
        <v/>
      </c>
      <c r="BA214" s="7" t="str">
        <f t="shared" si="43"/>
        <v/>
      </c>
      <c r="BB214" s="7" t="str">
        <f t="shared" si="43"/>
        <v/>
      </c>
      <c r="BC214" s="7" t="str">
        <f t="shared" si="43"/>
        <v/>
      </c>
      <c r="BD214" s="7" t="str">
        <f t="shared" si="43"/>
        <v/>
      </c>
      <c r="BE214" s="7" t="str">
        <f t="shared" si="43"/>
        <v/>
      </c>
    </row>
    <row r="215" spans="1:57" x14ac:dyDescent="0.25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>CONCATENATE(A215,B215,C215,D215,E215,F215,G215,H215,I215,J215,K215,L215,M215,N215,O215,P215,Q215,R215,S215,T215,U215,V215,W215,X215,Y215,Z215,AA215,AB215,AC215,AD215,AE215,AF215,AG215,AH215)</f>
        <v>SIMSIMSIM190116882844761,875FNEL044761,87538102,87543383,87543387,875738186140FXLXPX RXMX BXRRX DX XZXVXDX000000AMIL44AMIL 400 QC NACIONAL1235861038,111235,86ATIVO</v>
      </c>
      <c r="AJ215">
        <f>IF(AI215=AI214,1,0)</f>
        <v>1</v>
      </c>
      <c r="AK215" s="47" t="s">
        <v>387</v>
      </c>
      <c r="AM215" s="8">
        <v>212</v>
      </c>
      <c r="AN215" s="8" t="str">
        <f t="shared" si="42"/>
        <v/>
      </c>
      <c r="AO215" s="8" t="str">
        <f t="shared" si="42"/>
        <v/>
      </c>
      <c r="AP215" s="8" t="str">
        <f t="shared" si="42"/>
        <v/>
      </c>
      <c r="AQ215" s="8" t="str">
        <f t="shared" si="42"/>
        <v/>
      </c>
      <c r="AR215" s="8" t="str">
        <f t="shared" si="42"/>
        <v/>
      </c>
      <c r="AS215" s="8" t="str">
        <f t="shared" si="42"/>
        <v/>
      </c>
      <c r="AT215" s="8" t="str">
        <f t="shared" si="42"/>
        <v/>
      </c>
      <c r="AU215" s="8" t="str">
        <f t="shared" si="42"/>
        <v/>
      </c>
      <c r="AV215" s="8" t="str">
        <f t="shared" si="42"/>
        <v/>
      </c>
      <c r="AW215" s="8" t="str">
        <f t="shared" si="42"/>
        <v/>
      </c>
      <c r="AX215" s="8" t="str">
        <f t="shared" si="43"/>
        <v/>
      </c>
      <c r="AY215" s="8" t="str">
        <f t="shared" si="43"/>
        <v/>
      </c>
      <c r="AZ215" s="8" t="str">
        <f t="shared" si="43"/>
        <v/>
      </c>
      <c r="BA215" s="8" t="str">
        <f t="shared" si="43"/>
        <v/>
      </c>
      <c r="BB215" s="8" t="str">
        <f t="shared" si="43"/>
        <v/>
      </c>
      <c r="BC215" s="8" t="str">
        <f t="shared" si="43"/>
        <v/>
      </c>
      <c r="BD215" s="8" t="str">
        <f t="shared" si="43"/>
        <v/>
      </c>
      <c r="BE215" s="8" t="str">
        <f t="shared" si="43"/>
        <v/>
      </c>
    </row>
    <row r="216" spans="1:57" x14ac:dyDescent="0.25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>CONCATENATE(A216,B216,C216,D216,E216,F216,G216,H216,I216,J216,K216,L216,M216,N216,O216,P216,Q216,R216,S216,T216,U216,V216,W216,X216,Y216,Z216,AA216,AB216,AC216,AD216,AE216,AF216,AG216,AH216)</f>
        <v>SIMSIMSIM190116882844761,875FNEL044761,87538102,87543383,87543387,875738186140FXLXPX RXMX BXRRX DX XZXVXDX000000AMIL44AMIL 400 QC NACIONAL1235861038,111235,86ATIVO</v>
      </c>
      <c r="AJ216">
        <f>IF(AI216=AI215,1,0)</f>
        <v>1</v>
      </c>
      <c r="AK216" s="47" t="s">
        <v>387</v>
      </c>
      <c r="AM216" s="7">
        <v>213</v>
      </c>
      <c r="AN216" s="7" t="str">
        <f t="shared" si="42"/>
        <v/>
      </c>
      <c r="AO216" s="7" t="str">
        <f t="shared" si="42"/>
        <v/>
      </c>
      <c r="AP216" s="7" t="str">
        <f t="shared" si="42"/>
        <v/>
      </c>
      <c r="AQ216" s="7" t="str">
        <f t="shared" si="42"/>
        <v/>
      </c>
      <c r="AR216" s="7" t="str">
        <f t="shared" si="42"/>
        <v/>
      </c>
      <c r="AS216" s="7" t="str">
        <f t="shared" si="42"/>
        <v/>
      </c>
      <c r="AT216" s="7" t="str">
        <f t="shared" si="42"/>
        <v/>
      </c>
      <c r="AU216" s="7" t="str">
        <f t="shared" si="42"/>
        <v/>
      </c>
      <c r="AV216" s="7" t="str">
        <f t="shared" si="42"/>
        <v/>
      </c>
      <c r="AW216" s="7" t="str">
        <f t="shared" si="42"/>
        <v/>
      </c>
      <c r="AX216" s="7" t="str">
        <f t="shared" si="43"/>
        <v/>
      </c>
      <c r="AY216" s="7" t="str">
        <f t="shared" si="43"/>
        <v/>
      </c>
      <c r="AZ216" s="7" t="str">
        <f t="shared" si="43"/>
        <v/>
      </c>
      <c r="BA216" s="7" t="str">
        <f t="shared" si="43"/>
        <v/>
      </c>
      <c r="BB216" s="7" t="str">
        <f t="shared" si="43"/>
        <v/>
      </c>
      <c r="BC216" s="7" t="str">
        <f t="shared" si="43"/>
        <v/>
      </c>
      <c r="BD216" s="7" t="str">
        <f t="shared" si="43"/>
        <v/>
      </c>
      <c r="BE216" s="7" t="str">
        <f t="shared" si="43"/>
        <v/>
      </c>
    </row>
    <row r="217" spans="1:57" x14ac:dyDescent="0.25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>CONCATENATE(A217,B217,C217,D217,E217,F217,G217,H217,I217,J217,K217,L217,M217,N217,O217,P217,Q217,R217,S217,T217,U217,V217,W217,X217,Y217,Z217,AA217,AB217,AC217,AD217,AE217,AF217,AG217,AH217)</f>
        <v>SIMSIMSIM570116828144761,875ANMEP044761,87529567,916666666743391,87543387,875738794640MXRXX DX WXNWXXWXX XUX DX XNTX LXPX000000AMIL44AMIL 400 QC NACIONAL2453352060,812453,35ATIVO</v>
      </c>
      <c r="AJ217">
        <f>IF(AI217=AI216,1,0)</f>
        <v>0</v>
      </c>
      <c r="AK217" s="47" t="s">
        <v>392</v>
      </c>
      <c r="AM217" s="8">
        <v>214</v>
      </c>
      <c r="AN217" s="8" t="str">
        <f t="shared" si="42"/>
        <v/>
      </c>
      <c r="AO217" s="8" t="str">
        <f t="shared" si="42"/>
        <v/>
      </c>
      <c r="AP217" s="8" t="str">
        <f t="shared" si="42"/>
        <v/>
      </c>
      <c r="AQ217" s="8" t="str">
        <f t="shared" si="42"/>
        <v/>
      </c>
      <c r="AR217" s="8" t="str">
        <f t="shared" si="42"/>
        <v/>
      </c>
      <c r="AS217" s="8" t="str">
        <f t="shared" si="42"/>
        <v/>
      </c>
      <c r="AT217" s="8" t="str">
        <f t="shared" si="42"/>
        <v/>
      </c>
      <c r="AU217" s="8" t="str">
        <f t="shared" si="42"/>
        <v/>
      </c>
      <c r="AV217" s="8" t="str">
        <f t="shared" si="42"/>
        <v/>
      </c>
      <c r="AW217" s="8" t="str">
        <f t="shared" si="42"/>
        <v/>
      </c>
      <c r="AX217" s="8" t="str">
        <f t="shared" si="43"/>
        <v/>
      </c>
      <c r="AY217" s="8" t="str">
        <f t="shared" si="43"/>
        <v/>
      </c>
      <c r="AZ217" s="8" t="str">
        <f t="shared" si="43"/>
        <v/>
      </c>
      <c r="BA217" s="8" t="str">
        <f t="shared" si="43"/>
        <v/>
      </c>
      <c r="BB217" s="8" t="str">
        <f t="shared" si="43"/>
        <v/>
      </c>
      <c r="BC217" s="8" t="str">
        <f t="shared" si="43"/>
        <v/>
      </c>
      <c r="BD217" s="8" t="str">
        <f t="shared" si="43"/>
        <v/>
      </c>
      <c r="BE217" s="8" t="str">
        <f t="shared" si="43"/>
        <v/>
      </c>
    </row>
    <row r="218" spans="1:57" x14ac:dyDescent="0.25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>CONCATENATE(A218,B218,C218,D218,E218,F218,G218,H218,I218,J218,K218,L218,M218,N218,O218,P218,Q218,R218,S218,T218,U218,V218,W218,X218,Y218,Z218,AA218,AB218,AC218,AD218,AE218,AF218,AG218,AH218)</f>
        <v>SIMSIMSIM570116828144761,875ANMEP044761,87529567,916666666743391,87543387,875738794640MXRXX DX WXNWXXWXX XUX DX XNTX LXPX000000AMIL44AMIL 400 QC NACIONAL2453352060,812453,35ATIVO</v>
      </c>
      <c r="AJ218">
        <f>IF(AI218=AI217,1,0)</f>
        <v>1</v>
      </c>
      <c r="AK218" s="47" t="s">
        <v>392</v>
      </c>
      <c r="AM218" s="7">
        <v>215</v>
      </c>
      <c r="AN218" s="7" t="str">
        <f t="shared" si="42"/>
        <v/>
      </c>
      <c r="AO218" s="7" t="str">
        <f t="shared" si="42"/>
        <v/>
      </c>
      <c r="AP218" s="7" t="str">
        <f t="shared" si="42"/>
        <v/>
      </c>
      <c r="AQ218" s="7" t="str">
        <f t="shared" si="42"/>
        <v/>
      </c>
      <c r="AR218" s="7" t="str">
        <f t="shared" si="42"/>
        <v/>
      </c>
      <c r="AS218" s="7" t="str">
        <f t="shared" si="42"/>
        <v/>
      </c>
      <c r="AT218" s="7" t="str">
        <f t="shared" si="42"/>
        <v/>
      </c>
      <c r="AU218" s="7" t="str">
        <f t="shared" si="42"/>
        <v/>
      </c>
      <c r="AV218" s="7" t="str">
        <f t="shared" si="42"/>
        <v/>
      </c>
      <c r="AW218" s="7" t="str">
        <f t="shared" si="42"/>
        <v/>
      </c>
      <c r="AX218" s="7" t="str">
        <f t="shared" si="43"/>
        <v/>
      </c>
      <c r="AY218" s="7" t="str">
        <f t="shared" si="43"/>
        <v/>
      </c>
      <c r="AZ218" s="7" t="str">
        <f t="shared" si="43"/>
        <v/>
      </c>
      <c r="BA218" s="7" t="str">
        <f t="shared" si="43"/>
        <v/>
      </c>
      <c r="BB218" s="7" t="str">
        <f t="shared" si="43"/>
        <v/>
      </c>
      <c r="BC218" s="7" t="str">
        <f t="shared" si="43"/>
        <v/>
      </c>
      <c r="BD218" s="7" t="str">
        <f t="shared" si="43"/>
        <v/>
      </c>
      <c r="BE218" s="7" t="str">
        <f t="shared" si="43"/>
        <v/>
      </c>
    </row>
    <row r="219" spans="1:57" x14ac:dyDescent="0.25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>CONCATENATE(A219,B219,C219,D219,E219,F219,G219,H219,I219,J219,K219,L219,M219,N219,O219,P219,Q219,R219,S219,T219,U219,V219,W219,X219,Y219,Z219,AA219,AB219,AC219,AD219,AE219,AF219,AG219,AH219)</f>
        <v>SIMSIMSIM570116828144761,875ANMEP044761,87529567,916666666743391,87543387,875738794640MXRXX DX WXNWXXWXX XUX DX XNTX LXPX000000AMIL44AMIL 400 QC NACIONAL2453352060,812453,35ATIVO</v>
      </c>
      <c r="AJ219">
        <f>IF(AI219=AI218,1,0)</f>
        <v>1</v>
      </c>
      <c r="AK219" s="47" t="s">
        <v>392</v>
      </c>
      <c r="AM219" s="8">
        <v>216</v>
      </c>
      <c r="AN219" s="8" t="str">
        <f t="shared" si="42"/>
        <v/>
      </c>
      <c r="AO219" s="8" t="str">
        <f t="shared" si="42"/>
        <v/>
      </c>
      <c r="AP219" s="8" t="str">
        <f t="shared" si="42"/>
        <v/>
      </c>
      <c r="AQ219" s="8" t="str">
        <f t="shared" si="42"/>
        <v/>
      </c>
      <c r="AR219" s="8" t="str">
        <f t="shared" si="42"/>
        <v/>
      </c>
      <c r="AS219" s="8" t="str">
        <f t="shared" si="42"/>
        <v/>
      </c>
      <c r="AT219" s="8" t="str">
        <f t="shared" si="42"/>
        <v/>
      </c>
      <c r="AU219" s="8" t="str">
        <f t="shared" si="42"/>
        <v/>
      </c>
      <c r="AV219" s="8" t="str">
        <f t="shared" si="42"/>
        <v/>
      </c>
      <c r="AW219" s="8" t="str">
        <f t="shared" si="42"/>
        <v/>
      </c>
      <c r="AX219" s="8" t="str">
        <f t="shared" si="43"/>
        <v/>
      </c>
      <c r="AY219" s="8" t="str">
        <f t="shared" si="43"/>
        <v/>
      </c>
      <c r="AZ219" s="8" t="str">
        <f t="shared" si="43"/>
        <v/>
      </c>
      <c r="BA219" s="8" t="str">
        <f t="shared" si="43"/>
        <v/>
      </c>
      <c r="BB219" s="8" t="str">
        <f t="shared" si="43"/>
        <v/>
      </c>
      <c r="BC219" s="8" t="str">
        <f t="shared" si="43"/>
        <v/>
      </c>
      <c r="BD219" s="8" t="str">
        <f t="shared" si="43"/>
        <v/>
      </c>
      <c r="BE219" s="8" t="str">
        <f t="shared" si="43"/>
        <v/>
      </c>
    </row>
    <row r="220" spans="1:57" x14ac:dyDescent="0.25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>CONCATENATE(A220,B220,C220,D220,E220,F220,G220,H220,I220,J220,K220,L220,M220,N220,O220,P220,Q220,R220,S220,T220,U220,V220,W220,X220,Y220,Z220,AA220,AB220,AC220,AD220,AE220,AF220,AG220,AH220)</f>
        <v>SIMSIMSIM570116828144761,875ANMEP144761,87540374,87543391,87543387,875738794650MXRXX LUXZX XUX LXPX000000AMIL44AMIL 400 QC NACIONAL1235861038,111235,86ATIVO</v>
      </c>
      <c r="AJ220">
        <f>IF(AI220=AI219,1,0)</f>
        <v>0</v>
      </c>
      <c r="AK220" s="47" t="s">
        <v>392</v>
      </c>
      <c r="AM220" s="7">
        <v>217</v>
      </c>
      <c r="AN220" s="7" t="str">
        <f t="shared" si="42"/>
        <v/>
      </c>
      <c r="AO220" s="7" t="str">
        <f t="shared" si="42"/>
        <v/>
      </c>
      <c r="AP220" s="7" t="str">
        <f t="shared" si="42"/>
        <v/>
      </c>
      <c r="AQ220" s="7" t="str">
        <f t="shared" si="42"/>
        <v/>
      </c>
      <c r="AR220" s="7" t="str">
        <f t="shared" si="42"/>
        <v/>
      </c>
      <c r="AS220" s="7" t="str">
        <f t="shared" si="42"/>
        <v/>
      </c>
      <c r="AT220" s="7" t="str">
        <f t="shared" si="42"/>
        <v/>
      </c>
      <c r="AU220" s="7" t="str">
        <f t="shared" si="42"/>
        <v/>
      </c>
      <c r="AV220" s="7" t="str">
        <f t="shared" si="42"/>
        <v/>
      </c>
      <c r="AW220" s="7" t="str">
        <f t="shared" si="42"/>
        <v/>
      </c>
      <c r="AX220" s="7" t="str">
        <f t="shared" si="43"/>
        <v/>
      </c>
      <c r="AY220" s="7" t="str">
        <f t="shared" si="43"/>
        <v/>
      </c>
      <c r="AZ220" s="7" t="str">
        <f t="shared" si="43"/>
        <v/>
      </c>
      <c r="BA220" s="7" t="str">
        <f t="shared" si="43"/>
        <v/>
      </c>
      <c r="BB220" s="7" t="str">
        <f t="shared" si="43"/>
        <v/>
      </c>
      <c r="BC220" s="7" t="str">
        <f t="shared" si="43"/>
        <v/>
      </c>
      <c r="BD220" s="7" t="str">
        <f t="shared" si="43"/>
        <v/>
      </c>
      <c r="BE220" s="7" t="str">
        <f t="shared" si="43"/>
        <v/>
      </c>
    </row>
    <row r="221" spans="1:57" x14ac:dyDescent="0.25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>CONCATENATE(A221,B221,C221,D221,E221,F221,G221,H221,I221,J221,K221,L221,M221,N221,O221,P221,Q221,R221,S221,T221,U221,V221,W221,X221,Y221,Z221,AA221,AB221,AC221,AD221,AE221,AF221,AG221,AH221)</f>
        <v>SIMSIMSIM570116828144761,875ANMEP144761,87540374,87543391,87543387,875738794650MXRXX LUXZX XUX LXPX000000AMIL44AMIL 400 QC NACIONAL1235861038,111235,86ATIVO</v>
      </c>
      <c r="AJ221">
        <f>IF(AI221=AI220,1,0)</f>
        <v>1</v>
      </c>
      <c r="AK221" s="47" t="s">
        <v>392</v>
      </c>
      <c r="AM221" s="8">
        <v>218</v>
      </c>
      <c r="AN221" s="8" t="str">
        <f t="shared" si="42"/>
        <v/>
      </c>
      <c r="AO221" s="8" t="str">
        <f t="shared" si="42"/>
        <v/>
      </c>
      <c r="AP221" s="8" t="str">
        <f t="shared" si="42"/>
        <v/>
      </c>
      <c r="AQ221" s="8" t="str">
        <f t="shared" si="42"/>
        <v/>
      </c>
      <c r="AR221" s="8" t="str">
        <f t="shared" si="42"/>
        <v/>
      </c>
      <c r="AS221" s="8" t="str">
        <f t="shared" si="42"/>
        <v/>
      </c>
      <c r="AT221" s="8" t="str">
        <f t="shared" si="42"/>
        <v/>
      </c>
      <c r="AU221" s="8" t="str">
        <f t="shared" si="42"/>
        <v/>
      </c>
      <c r="AV221" s="8" t="str">
        <f t="shared" si="42"/>
        <v/>
      </c>
      <c r="AW221" s="8" t="str">
        <f t="shared" si="42"/>
        <v/>
      </c>
      <c r="AX221" s="8" t="str">
        <f t="shared" si="43"/>
        <v/>
      </c>
      <c r="AY221" s="8" t="str">
        <f t="shared" si="43"/>
        <v/>
      </c>
      <c r="AZ221" s="8" t="str">
        <f t="shared" si="43"/>
        <v/>
      </c>
      <c r="BA221" s="8" t="str">
        <f t="shared" si="43"/>
        <v/>
      </c>
      <c r="BB221" s="8" t="str">
        <f t="shared" si="43"/>
        <v/>
      </c>
      <c r="BC221" s="8" t="str">
        <f t="shared" si="43"/>
        <v/>
      </c>
      <c r="BD221" s="8" t="str">
        <f t="shared" si="43"/>
        <v/>
      </c>
      <c r="BE221" s="8" t="str">
        <f t="shared" si="43"/>
        <v/>
      </c>
    </row>
    <row r="222" spans="1:57" x14ac:dyDescent="0.25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>CONCATENATE(A222,B222,C222,D222,E222,F222,G222,H222,I222,J222,K222,L222,M222,N222,O222,P222,Q222,R222,S222,T222,U222,V222,W222,X222,Y222,Z222,AA222,AB222,AC222,AD222,AE222,AF222,AG222,AH222)</f>
        <v>SIMSIMSIM570116828144761,875ANMEP144761,87540374,87543391,87543387,875738794650MXRXX LUXZX XUX LXPX000000AMIL44AMIL 400 QC NACIONAL1235861038,111235,86ATIVO</v>
      </c>
      <c r="AJ222">
        <f>IF(AI222=AI221,1,0)</f>
        <v>1</v>
      </c>
      <c r="AK222" s="47" t="s">
        <v>392</v>
      </c>
      <c r="AM222" s="7">
        <v>219</v>
      </c>
      <c r="AN222" s="7" t="str">
        <f t="shared" si="42"/>
        <v/>
      </c>
      <c r="AO222" s="7" t="str">
        <f t="shared" si="42"/>
        <v/>
      </c>
      <c r="AP222" s="7" t="str">
        <f t="shared" si="42"/>
        <v/>
      </c>
      <c r="AQ222" s="7" t="str">
        <f t="shared" si="42"/>
        <v/>
      </c>
      <c r="AR222" s="7" t="str">
        <f t="shared" si="42"/>
        <v/>
      </c>
      <c r="AS222" s="7" t="str">
        <f t="shared" si="42"/>
        <v/>
      </c>
      <c r="AT222" s="7" t="str">
        <f t="shared" si="42"/>
        <v/>
      </c>
      <c r="AU222" s="7" t="str">
        <f t="shared" si="42"/>
        <v/>
      </c>
      <c r="AV222" s="7" t="str">
        <f t="shared" si="42"/>
        <v/>
      </c>
      <c r="AW222" s="7" t="str">
        <f t="shared" si="42"/>
        <v/>
      </c>
      <c r="AX222" s="7" t="str">
        <f t="shared" si="43"/>
        <v/>
      </c>
      <c r="AY222" s="7" t="str">
        <f t="shared" si="43"/>
        <v/>
      </c>
      <c r="AZ222" s="7" t="str">
        <f t="shared" si="43"/>
        <v/>
      </c>
      <c r="BA222" s="7" t="str">
        <f t="shared" si="43"/>
        <v/>
      </c>
      <c r="BB222" s="7" t="str">
        <f t="shared" si="43"/>
        <v/>
      </c>
      <c r="BC222" s="7" t="str">
        <f t="shared" si="43"/>
        <v/>
      </c>
      <c r="BD222" s="7" t="str">
        <f t="shared" si="43"/>
        <v/>
      </c>
      <c r="BE222" s="7" t="str">
        <f t="shared" si="43"/>
        <v/>
      </c>
    </row>
    <row r="223" spans="1:57" x14ac:dyDescent="0.25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>CONCATENATE(A223,B223,C223,D223,E223,F223,G223,H223,I223,J223,K223,L223,M223,N223,O223,P223,Q223,R223,S223,T223,U223,V223,W223,X223,Y223,Z223,AA223,AB223,AC223,AD223,AE223,AF223,AG223,AH223)</f>
        <v>SIMSIMSIM570116828144761,875ANMEP244761,87542020,916666666743391,87543387,875738794660JXXQUXM VXWTXR XUX LXPX000000AMIL44AMIL 400 QC NACIONAL1235861038,111235,86ATIVO</v>
      </c>
      <c r="AJ223">
        <f>IF(AI223=AI222,1,0)</f>
        <v>0</v>
      </c>
      <c r="AK223" s="47" t="s">
        <v>392</v>
      </c>
      <c r="AM223" s="8">
        <v>220</v>
      </c>
      <c r="AN223" s="8" t="str">
        <f t="shared" si="42"/>
        <v/>
      </c>
      <c r="AO223" s="8" t="str">
        <f t="shared" si="42"/>
        <v/>
      </c>
      <c r="AP223" s="8" t="str">
        <f t="shared" si="42"/>
        <v/>
      </c>
      <c r="AQ223" s="8" t="str">
        <f t="shared" si="42"/>
        <v/>
      </c>
      <c r="AR223" s="8" t="str">
        <f t="shared" si="42"/>
        <v/>
      </c>
      <c r="AS223" s="8" t="str">
        <f t="shared" si="42"/>
        <v/>
      </c>
      <c r="AT223" s="8" t="str">
        <f t="shared" si="42"/>
        <v/>
      </c>
      <c r="AU223" s="8" t="str">
        <f t="shared" si="42"/>
        <v/>
      </c>
      <c r="AV223" s="8" t="str">
        <f t="shared" si="42"/>
        <v/>
      </c>
      <c r="AW223" s="8" t="str">
        <f t="shared" si="42"/>
        <v/>
      </c>
      <c r="AX223" s="8" t="str">
        <f t="shared" si="43"/>
        <v/>
      </c>
      <c r="AY223" s="8" t="str">
        <f t="shared" si="43"/>
        <v/>
      </c>
      <c r="AZ223" s="8" t="str">
        <f t="shared" si="43"/>
        <v/>
      </c>
      <c r="BA223" s="8" t="str">
        <f t="shared" si="43"/>
        <v/>
      </c>
      <c r="BB223" s="8" t="str">
        <f t="shared" si="43"/>
        <v/>
      </c>
      <c r="BC223" s="8" t="str">
        <f t="shared" si="43"/>
        <v/>
      </c>
      <c r="BD223" s="8" t="str">
        <f t="shared" si="43"/>
        <v/>
      </c>
      <c r="BE223" s="8" t="str">
        <f t="shared" si="43"/>
        <v/>
      </c>
    </row>
    <row r="224" spans="1:57" x14ac:dyDescent="0.25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>CONCATENATE(A224,B224,C224,D224,E224,F224,G224,H224,I224,J224,K224,L224,M224,N224,O224,P224,Q224,R224,S224,T224,U224,V224,W224,X224,Y224,Z224,AA224,AB224,AC224,AD224,AE224,AF224,AG224,AH224)</f>
        <v>SIMSIMSIM570116828144761,875ANMEP244761,87542020,916666666743391,87543387,875738794660JXXQUXM VXWTXR XUX LXPX000000AMIL44AMIL 400 QC NACIONAL1235861038,111235,86ATIVO</v>
      </c>
      <c r="AJ224">
        <f>IF(AI224=AI223,1,0)</f>
        <v>1</v>
      </c>
      <c r="AK224" s="47" t="s">
        <v>392</v>
      </c>
      <c r="AM224" s="7">
        <v>221</v>
      </c>
      <c r="AN224" s="7" t="str">
        <f t="shared" ref="AN224:AW233" si="44">IF(AN$3=$D224,$AM224,"")</f>
        <v/>
      </c>
      <c r="AO224" s="7" t="str">
        <f t="shared" si="44"/>
        <v/>
      </c>
      <c r="AP224" s="7" t="str">
        <f t="shared" si="44"/>
        <v/>
      </c>
      <c r="AQ224" s="7" t="str">
        <f t="shared" si="44"/>
        <v/>
      </c>
      <c r="AR224" s="7" t="str">
        <f t="shared" si="44"/>
        <v/>
      </c>
      <c r="AS224" s="7" t="str">
        <f t="shared" si="44"/>
        <v/>
      </c>
      <c r="AT224" s="7" t="str">
        <f t="shared" si="44"/>
        <v/>
      </c>
      <c r="AU224" s="7" t="str">
        <f t="shared" si="44"/>
        <v/>
      </c>
      <c r="AV224" s="7" t="str">
        <f t="shared" si="44"/>
        <v/>
      </c>
      <c r="AW224" s="7" t="str">
        <f t="shared" si="44"/>
        <v/>
      </c>
      <c r="AX224" s="7" t="str">
        <f t="shared" ref="AX224:BE233" si="45">IF(AX$3=$D224,$AM224,"")</f>
        <v/>
      </c>
      <c r="AY224" s="7" t="str">
        <f t="shared" si="45"/>
        <v/>
      </c>
      <c r="AZ224" s="7" t="str">
        <f t="shared" si="45"/>
        <v/>
      </c>
      <c r="BA224" s="7" t="str">
        <f t="shared" si="45"/>
        <v/>
      </c>
      <c r="BB224" s="7" t="str">
        <f t="shared" si="45"/>
        <v/>
      </c>
      <c r="BC224" s="7" t="str">
        <f t="shared" si="45"/>
        <v/>
      </c>
      <c r="BD224" s="7" t="str">
        <f t="shared" si="45"/>
        <v/>
      </c>
      <c r="BE224" s="7" t="str">
        <f t="shared" si="45"/>
        <v/>
      </c>
    </row>
    <row r="225" spans="1:57" x14ac:dyDescent="0.25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>CONCATENATE(A225,B225,C225,D225,E225,F225,G225,H225,I225,J225,K225,L225,M225,N225,O225,P225,Q225,R225,S225,T225,U225,V225,W225,X225,Y225,Z225,AA225,AB225,AC225,AD225,AE225,AF225,AG225,AH225)</f>
        <v>SIMSIMSIM570116828144761,875ANMEP244761,87542020,916666666743391,87543387,875738794660JXXQUXM VXWTXR XUX LXPX000000AMIL44AMIL 400 QC NACIONAL1235861038,111235,86ATIVO</v>
      </c>
      <c r="AJ225">
        <f>IF(AI225=AI224,1,0)</f>
        <v>1</v>
      </c>
      <c r="AK225" s="47" t="s">
        <v>392</v>
      </c>
      <c r="AM225" s="8">
        <v>222</v>
      </c>
      <c r="AN225" s="8" t="str">
        <f t="shared" si="44"/>
        <v/>
      </c>
      <c r="AO225" s="8" t="str">
        <f t="shared" si="44"/>
        <v/>
      </c>
      <c r="AP225" s="8" t="str">
        <f t="shared" si="44"/>
        <v/>
      </c>
      <c r="AQ225" s="8" t="str">
        <f t="shared" si="44"/>
        <v/>
      </c>
      <c r="AR225" s="8" t="str">
        <f t="shared" si="44"/>
        <v/>
      </c>
      <c r="AS225" s="8" t="str">
        <f t="shared" si="44"/>
        <v/>
      </c>
      <c r="AT225" s="8" t="str">
        <f t="shared" si="44"/>
        <v/>
      </c>
      <c r="AU225" s="8" t="str">
        <f t="shared" si="44"/>
        <v/>
      </c>
      <c r="AV225" s="8" t="str">
        <f t="shared" si="44"/>
        <v/>
      </c>
      <c r="AW225" s="8" t="str">
        <f t="shared" si="44"/>
        <v/>
      </c>
      <c r="AX225" s="8" t="str">
        <f t="shared" si="45"/>
        <v/>
      </c>
      <c r="AY225" s="8" t="str">
        <f t="shared" si="45"/>
        <v/>
      </c>
      <c r="AZ225" s="8" t="str">
        <f t="shared" si="45"/>
        <v/>
      </c>
      <c r="BA225" s="8" t="str">
        <f t="shared" si="45"/>
        <v/>
      </c>
      <c r="BB225" s="8" t="str">
        <f t="shared" si="45"/>
        <v/>
      </c>
      <c r="BC225" s="8" t="str">
        <f t="shared" si="45"/>
        <v/>
      </c>
      <c r="BD225" s="8" t="str">
        <f t="shared" si="45"/>
        <v/>
      </c>
      <c r="BE225" s="8" t="str">
        <f t="shared" si="45"/>
        <v/>
      </c>
    </row>
    <row r="226" spans="1:57" x14ac:dyDescent="0.25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>CONCATENATE(A226,B226,C226,D226,E226,F226,G226,H226,I226,J226,K226,L226,M226,N226,O226,P226,Q226,R226,S226,T226,U226,V226,W226,X226,Y226,Z226,AA226,AB226,AC226,AD226,AE226,AF226,AG226,AH226)</f>
        <v>SIMSIMSIM190116799744761,875FNEL044761,87539902,87543426,916666666743417,916666666743387,875738910020MXTHXU XLMXXDX DX XNTXNX000000AMIL44NEXT PLUS RM RJ48439406,85484,39ATIVO</v>
      </c>
      <c r="AJ226">
        <f>IF(AI226=AI225,1,0)</f>
        <v>0</v>
      </c>
      <c r="AK226" s="47" t="s">
        <v>387</v>
      </c>
      <c r="AM226" s="7">
        <v>223</v>
      </c>
      <c r="AN226" s="7" t="str">
        <f t="shared" si="44"/>
        <v/>
      </c>
      <c r="AO226" s="7" t="str">
        <f t="shared" si="44"/>
        <v/>
      </c>
      <c r="AP226" s="7" t="str">
        <f t="shared" si="44"/>
        <v/>
      </c>
      <c r="AQ226" s="7" t="str">
        <f t="shared" si="44"/>
        <v/>
      </c>
      <c r="AR226" s="7" t="str">
        <f t="shared" si="44"/>
        <v/>
      </c>
      <c r="AS226" s="7" t="str">
        <f t="shared" si="44"/>
        <v/>
      </c>
      <c r="AT226" s="7" t="str">
        <f t="shared" si="44"/>
        <v/>
      </c>
      <c r="AU226" s="7" t="str">
        <f t="shared" si="44"/>
        <v/>
      </c>
      <c r="AV226" s="7" t="str">
        <f t="shared" si="44"/>
        <v/>
      </c>
      <c r="AW226" s="7" t="str">
        <f t="shared" si="44"/>
        <v/>
      </c>
      <c r="AX226" s="7" t="str">
        <f t="shared" si="45"/>
        <v/>
      </c>
      <c r="AY226" s="7" t="str">
        <f t="shared" si="45"/>
        <v/>
      </c>
      <c r="AZ226" s="7" t="str">
        <f t="shared" si="45"/>
        <v/>
      </c>
      <c r="BA226" s="7" t="str">
        <f t="shared" si="45"/>
        <v/>
      </c>
      <c r="BB226" s="7" t="str">
        <f t="shared" si="45"/>
        <v/>
      </c>
      <c r="BC226" s="7" t="str">
        <f t="shared" si="45"/>
        <v/>
      </c>
      <c r="BD226" s="7" t="str">
        <f t="shared" si="45"/>
        <v/>
      </c>
      <c r="BE226" s="7" t="str">
        <f t="shared" si="45"/>
        <v/>
      </c>
    </row>
    <row r="227" spans="1:57" x14ac:dyDescent="0.25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>CONCATENATE(A227,B227,C227,D227,E227,F227,G227,H227,I227,J227,K227,L227,M227,N227,O227,P227,Q227,R227,S227,T227,U227,V227,W227,X227,Y227,Z227,AA227,AB227,AC227,AD227,AE227,AF227,AG227,AH227)</f>
        <v>SIMSIMSIM190116799744761,875FNEL044761,87539902,87543426,916666666743417,916666666743387,875738910020MXTHXU XLMXXDX DX XNTXNX000000AMIL44NEXT PLUS RM RJ48439406,85484,39ATIVO</v>
      </c>
      <c r="AJ227">
        <f>IF(AI227=AI226,1,0)</f>
        <v>1</v>
      </c>
      <c r="AK227" s="47" t="s">
        <v>387</v>
      </c>
      <c r="AM227" s="8">
        <v>224</v>
      </c>
      <c r="AN227" s="8" t="str">
        <f t="shared" si="44"/>
        <v/>
      </c>
      <c r="AO227" s="8" t="str">
        <f t="shared" si="44"/>
        <v/>
      </c>
      <c r="AP227" s="8" t="str">
        <f t="shared" si="44"/>
        <v/>
      </c>
      <c r="AQ227" s="8" t="str">
        <f t="shared" si="44"/>
        <v/>
      </c>
      <c r="AR227" s="8" t="str">
        <f t="shared" si="44"/>
        <v/>
      </c>
      <c r="AS227" s="8" t="str">
        <f t="shared" si="44"/>
        <v/>
      </c>
      <c r="AT227" s="8" t="str">
        <f t="shared" si="44"/>
        <v/>
      </c>
      <c r="AU227" s="8" t="str">
        <f t="shared" si="44"/>
        <v/>
      </c>
      <c r="AV227" s="8" t="str">
        <f t="shared" si="44"/>
        <v/>
      </c>
      <c r="AW227" s="8" t="str">
        <f t="shared" si="44"/>
        <v/>
      </c>
      <c r="AX227" s="8" t="str">
        <f t="shared" si="45"/>
        <v/>
      </c>
      <c r="AY227" s="8" t="str">
        <f t="shared" si="45"/>
        <v/>
      </c>
      <c r="AZ227" s="8" t="str">
        <f t="shared" si="45"/>
        <v/>
      </c>
      <c r="BA227" s="8" t="str">
        <f t="shared" si="45"/>
        <v/>
      </c>
      <c r="BB227" s="8" t="str">
        <f t="shared" si="45"/>
        <v/>
      </c>
      <c r="BC227" s="8" t="str">
        <f t="shared" si="45"/>
        <v/>
      </c>
      <c r="BD227" s="8" t="str">
        <f t="shared" si="45"/>
        <v/>
      </c>
      <c r="BE227" s="8" t="str">
        <f t="shared" si="45"/>
        <v/>
      </c>
    </row>
    <row r="228" spans="1:57" x14ac:dyDescent="0.25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>CONCATENATE(A228,B228,C228,D228,E228,F228,G228,H228,I228,J228,K228,L228,M228,N228,O228,P228,Q228,R228,S228,T228,U228,V228,W228,X228,Y228,Z228,AA228,AB228,AC228,AD228,AE228,AF228,AG228,AH228)</f>
        <v>SIMSIMSIM190116799744761,875FNEL044761,87539902,87543426,916666666743417,916666666743387,875738910020MXTHXU XLMXXDX DX XNTXNX000000AMIL44NEXT PLUS RM RJ48439406,85484,39ATIVO</v>
      </c>
      <c r="AJ228">
        <f>IF(AI228=AI227,1,0)</f>
        <v>1</v>
      </c>
      <c r="AK228" s="47" t="s">
        <v>387</v>
      </c>
      <c r="AM228" s="7">
        <v>225</v>
      </c>
      <c r="AN228" s="7" t="str">
        <f t="shared" si="44"/>
        <v/>
      </c>
      <c r="AO228" s="7" t="str">
        <f t="shared" si="44"/>
        <v/>
      </c>
      <c r="AP228" s="7" t="str">
        <f t="shared" si="44"/>
        <v/>
      </c>
      <c r="AQ228" s="7" t="str">
        <f t="shared" si="44"/>
        <v/>
      </c>
      <c r="AR228" s="7" t="str">
        <f t="shared" si="44"/>
        <v/>
      </c>
      <c r="AS228" s="7" t="str">
        <f t="shared" si="44"/>
        <v/>
      </c>
      <c r="AT228" s="7" t="str">
        <f t="shared" si="44"/>
        <v/>
      </c>
      <c r="AU228" s="7" t="str">
        <f t="shared" si="44"/>
        <v/>
      </c>
      <c r="AV228" s="7" t="str">
        <f t="shared" si="44"/>
        <v/>
      </c>
      <c r="AW228" s="7" t="str">
        <f t="shared" si="44"/>
        <v/>
      </c>
      <c r="AX228" s="7" t="str">
        <f t="shared" si="45"/>
        <v/>
      </c>
      <c r="AY228" s="7" t="str">
        <f t="shared" si="45"/>
        <v/>
      </c>
      <c r="AZ228" s="7" t="str">
        <f t="shared" si="45"/>
        <v/>
      </c>
      <c r="BA228" s="7" t="str">
        <f t="shared" si="45"/>
        <v/>
      </c>
      <c r="BB228" s="7" t="str">
        <f t="shared" si="45"/>
        <v/>
      </c>
      <c r="BC228" s="7" t="str">
        <f t="shared" si="45"/>
        <v/>
      </c>
      <c r="BD228" s="7" t="str">
        <f t="shared" si="45"/>
        <v/>
      </c>
      <c r="BE228" s="7" t="str">
        <f t="shared" si="45"/>
        <v/>
      </c>
    </row>
    <row r="229" spans="1:57" x14ac:dyDescent="0.25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>CONCATENATE(A229,B229,C229,D229,E229,F229,G229,H229,I229,J229,K229,L229,M229,N229,O229,P229,Q229,R229,S229,T229,U229,V229,W229,X229,Y229,Z229,AA229,AB229,AC229,AD229,AE229,AF229,AG229,AH229)</f>
        <v>SIMSIMSIM190116799744761,875FNEL144761,87540882,916666666743426,916666666743387,875738910030RXFXXLY XLMXXDX DX XNTXNX000000AMIL44NEXT PLUS RM RJ48439406,85484,39ATIVO</v>
      </c>
      <c r="AJ229">
        <f>IF(AI229=AI228,1,0)</f>
        <v>0</v>
      </c>
      <c r="AK229" s="47" t="s">
        <v>387</v>
      </c>
      <c r="AM229" s="8">
        <v>226</v>
      </c>
      <c r="AN229" s="8" t="str">
        <f t="shared" si="44"/>
        <v/>
      </c>
      <c r="AO229" s="8" t="str">
        <f t="shared" si="44"/>
        <v/>
      </c>
      <c r="AP229" s="8" t="str">
        <f t="shared" si="44"/>
        <v/>
      </c>
      <c r="AQ229" s="8" t="str">
        <f t="shared" si="44"/>
        <v/>
      </c>
      <c r="AR229" s="8" t="str">
        <f t="shared" si="44"/>
        <v/>
      </c>
      <c r="AS229" s="8" t="str">
        <f t="shared" si="44"/>
        <v/>
      </c>
      <c r="AT229" s="8" t="str">
        <f t="shared" si="44"/>
        <v/>
      </c>
      <c r="AU229" s="8" t="str">
        <f t="shared" si="44"/>
        <v/>
      </c>
      <c r="AV229" s="8" t="str">
        <f t="shared" si="44"/>
        <v/>
      </c>
      <c r="AW229" s="8" t="str">
        <f t="shared" si="44"/>
        <v/>
      </c>
      <c r="AX229" s="8" t="str">
        <f t="shared" si="45"/>
        <v/>
      </c>
      <c r="AY229" s="8" t="str">
        <f t="shared" si="45"/>
        <v/>
      </c>
      <c r="AZ229" s="8" t="str">
        <f t="shared" si="45"/>
        <v/>
      </c>
      <c r="BA229" s="8" t="str">
        <f t="shared" si="45"/>
        <v/>
      </c>
      <c r="BB229" s="8" t="str">
        <f t="shared" si="45"/>
        <v/>
      </c>
      <c r="BC229" s="8" t="str">
        <f t="shared" si="45"/>
        <v/>
      </c>
      <c r="BD229" s="8" t="str">
        <f t="shared" si="45"/>
        <v/>
      </c>
      <c r="BE229" s="8" t="str">
        <f t="shared" si="45"/>
        <v/>
      </c>
    </row>
    <row r="230" spans="1:57" x14ac:dyDescent="0.25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>CONCATENATE(A230,B230,C230,D230,E230,F230,G230,H230,I230,J230,K230,L230,M230,N230,O230,P230,Q230,R230,S230,T230,U230,V230,W230,X230,Y230,Z230,AA230,AB230,AC230,AD230,AE230,AF230,AG230,AH230)</f>
        <v>SIMSIMSIM190116799744761,875FNEL144761,87540882,916666666743426,916666666743387,875738910030RXFXXLY XLMXXDX DX XNTXNX000000AMIL44NEXT PLUS RM RJ48439406,85484,39ATIVO</v>
      </c>
      <c r="AJ230">
        <f>IF(AI230=AI229,1,0)</f>
        <v>1</v>
      </c>
      <c r="AK230" s="47" t="s">
        <v>387</v>
      </c>
      <c r="AM230" s="7">
        <v>227</v>
      </c>
      <c r="AN230" s="7" t="str">
        <f t="shared" si="44"/>
        <v/>
      </c>
      <c r="AO230" s="7" t="str">
        <f t="shared" si="44"/>
        <v/>
      </c>
      <c r="AP230" s="7" t="str">
        <f t="shared" si="44"/>
        <v/>
      </c>
      <c r="AQ230" s="7" t="str">
        <f t="shared" si="44"/>
        <v/>
      </c>
      <c r="AR230" s="7" t="str">
        <f t="shared" si="44"/>
        <v/>
      </c>
      <c r="AS230" s="7" t="str">
        <f t="shared" si="44"/>
        <v/>
      </c>
      <c r="AT230" s="7" t="str">
        <f t="shared" si="44"/>
        <v/>
      </c>
      <c r="AU230" s="7" t="str">
        <f t="shared" si="44"/>
        <v/>
      </c>
      <c r="AV230" s="7" t="str">
        <f t="shared" si="44"/>
        <v/>
      </c>
      <c r="AW230" s="7" t="str">
        <f t="shared" si="44"/>
        <v/>
      </c>
      <c r="AX230" s="7" t="str">
        <f t="shared" si="45"/>
        <v/>
      </c>
      <c r="AY230" s="7" t="str">
        <f t="shared" si="45"/>
        <v/>
      </c>
      <c r="AZ230" s="7" t="str">
        <f t="shared" si="45"/>
        <v/>
      </c>
      <c r="BA230" s="7" t="str">
        <f t="shared" si="45"/>
        <v/>
      </c>
      <c r="BB230" s="7" t="str">
        <f t="shared" si="45"/>
        <v/>
      </c>
      <c r="BC230" s="7" t="str">
        <f t="shared" si="45"/>
        <v/>
      </c>
      <c r="BD230" s="7" t="str">
        <f t="shared" si="45"/>
        <v/>
      </c>
      <c r="BE230" s="7" t="str">
        <f t="shared" si="45"/>
        <v/>
      </c>
    </row>
    <row r="231" spans="1:57" x14ac:dyDescent="0.25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>CONCATENATE(A231,B231,C231,D231,E231,F231,G231,H231,I231,J231,K231,L231,M231,N231,O231,P231,Q231,R231,S231,T231,U231,V231,W231,X231,Y231,Z231,AA231,AB231,AC231,AD231,AE231,AF231,AG231,AH231)</f>
        <v>SIMSIMSIM190116799744761,875FNEL144761,87540882,916666666743426,916666666743387,875738910030RXFXXLY XLMXXDX DX XNTXNX000000AMIL44NEXT PLUS RM RJ48439406,85484,39ATIVO</v>
      </c>
      <c r="AJ231">
        <f>IF(AI231=AI230,1,0)</f>
        <v>1</v>
      </c>
      <c r="AK231" s="47" t="s">
        <v>387</v>
      </c>
      <c r="AM231" s="8">
        <v>228</v>
      </c>
      <c r="AN231" s="8" t="str">
        <f t="shared" si="44"/>
        <v/>
      </c>
      <c r="AO231" s="8" t="str">
        <f t="shared" si="44"/>
        <v/>
      </c>
      <c r="AP231" s="8" t="str">
        <f t="shared" si="44"/>
        <v/>
      </c>
      <c r="AQ231" s="8" t="str">
        <f t="shared" si="44"/>
        <v/>
      </c>
      <c r="AR231" s="8" t="str">
        <f t="shared" si="44"/>
        <v/>
      </c>
      <c r="AS231" s="8" t="str">
        <f t="shared" si="44"/>
        <v/>
      </c>
      <c r="AT231" s="8" t="str">
        <f t="shared" si="44"/>
        <v/>
      </c>
      <c r="AU231" s="8" t="str">
        <f t="shared" si="44"/>
        <v/>
      </c>
      <c r="AV231" s="8" t="str">
        <f t="shared" si="44"/>
        <v/>
      </c>
      <c r="AW231" s="8" t="str">
        <f t="shared" si="44"/>
        <v/>
      </c>
      <c r="AX231" s="8" t="str">
        <f t="shared" si="45"/>
        <v/>
      </c>
      <c r="AY231" s="8" t="str">
        <f t="shared" si="45"/>
        <v/>
      </c>
      <c r="AZ231" s="8" t="str">
        <f t="shared" si="45"/>
        <v/>
      </c>
      <c r="BA231" s="8" t="str">
        <f t="shared" si="45"/>
        <v/>
      </c>
      <c r="BB231" s="8" t="str">
        <f t="shared" si="45"/>
        <v/>
      </c>
      <c r="BC231" s="8" t="str">
        <f t="shared" si="45"/>
        <v/>
      </c>
      <c r="BD231" s="8" t="str">
        <f t="shared" si="45"/>
        <v/>
      </c>
      <c r="BE231" s="8" t="str">
        <f t="shared" si="45"/>
        <v/>
      </c>
    </row>
    <row r="232" spans="1:57" x14ac:dyDescent="0.25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>CONCATENATE(A232,B232,C232,D232,E232,F232,G232,H232,I232,J232,K232,L232,M232,N232,O232,P232,Q232,R232,S232,T232,U232,V232,W232,X232,Y232,Z232,AA232,AB232,AC232,AD232,AE232,AF232,AG232,AH232)</f>
        <v>SIMSIMSIM190117232444761,875FNEL044761,87534376,916666666743412,916666666743418,9166666667740657590PRXWXLX MXDXXRX XLVX000000AMIL43AMIL 400 QC NACIONAL1931021622,051931,02ATIVO</v>
      </c>
      <c r="AJ232">
        <f>IF(AI232=AI231,1,0)</f>
        <v>0</v>
      </c>
      <c r="AK232" s="47" t="s">
        <v>387</v>
      </c>
      <c r="AM232" s="7">
        <v>229</v>
      </c>
      <c r="AN232" s="7" t="str">
        <f t="shared" si="44"/>
        <v/>
      </c>
      <c r="AO232" s="7" t="str">
        <f t="shared" si="44"/>
        <v/>
      </c>
      <c r="AP232" s="7" t="str">
        <f t="shared" si="44"/>
        <v/>
      </c>
      <c r="AQ232" s="7" t="str">
        <f t="shared" si="44"/>
        <v/>
      </c>
      <c r="AR232" s="7" t="str">
        <f t="shared" si="44"/>
        <v/>
      </c>
      <c r="AS232" s="7" t="str">
        <f t="shared" si="44"/>
        <v/>
      </c>
      <c r="AT232" s="7" t="str">
        <f t="shared" si="44"/>
        <v/>
      </c>
      <c r="AU232" s="7" t="str">
        <f t="shared" si="44"/>
        <v/>
      </c>
      <c r="AV232" s="7" t="str">
        <f t="shared" si="44"/>
        <v/>
      </c>
      <c r="AW232" s="7" t="str">
        <f t="shared" si="44"/>
        <v/>
      </c>
      <c r="AX232" s="7" t="str">
        <f t="shared" si="45"/>
        <v/>
      </c>
      <c r="AY232" s="7" t="str">
        <f t="shared" si="45"/>
        <v/>
      </c>
      <c r="AZ232" s="7" t="str">
        <f t="shared" si="45"/>
        <v/>
      </c>
      <c r="BA232" s="7" t="str">
        <f t="shared" si="45"/>
        <v/>
      </c>
      <c r="BB232" s="7" t="str">
        <f t="shared" si="45"/>
        <v/>
      </c>
      <c r="BC232" s="7" t="str">
        <f t="shared" si="45"/>
        <v/>
      </c>
      <c r="BD232" s="7" t="str">
        <f t="shared" si="45"/>
        <v/>
      </c>
      <c r="BE232" s="7" t="str">
        <f t="shared" si="45"/>
        <v/>
      </c>
    </row>
    <row r="233" spans="1:57" x14ac:dyDescent="0.25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>CONCATENATE(A233,B233,C233,D233,E233,F233,G233,H233,I233,J233,K233,L233,M233,N233,O233,P233,Q233,R233,S233,T233,U233,V233,W233,X233,Y233,Z233,AA233,AB233,AC233,AD233,AE233,AF233,AG233,AH233)</f>
        <v>SIMSIMSIM190117232444761,875FNEL044761,87534376,916666666743412,916666666743418,9166666667740657590PRXWXLX MXDXXRX XLVX000000AMIL43AMIL 400 QC NACIONAL1931021622,051931,02ATIVO</v>
      </c>
      <c r="AJ233">
        <f>IF(AI233=AI232,1,0)</f>
        <v>1</v>
      </c>
      <c r="AK233" s="47" t="s">
        <v>387</v>
      </c>
      <c r="AM233" s="8">
        <v>230</v>
      </c>
      <c r="AN233" s="8" t="str">
        <f t="shared" si="44"/>
        <v/>
      </c>
      <c r="AO233" s="8" t="str">
        <f t="shared" si="44"/>
        <v/>
      </c>
      <c r="AP233" s="8" t="str">
        <f t="shared" si="44"/>
        <v/>
      </c>
      <c r="AQ233" s="8" t="str">
        <f t="shared" si="44"/>
        <v/>
      </c>
      <c r="AR233" s="8" t="str">
        <f t="shared" si="44"/>
        <v/>
      </c>
      <c r="AS233" s="8" t="str">
        <f t="shared" si="44"/>
        <v/>
      </c>
      <c r="AT233" s="8" t="str">
        <f t="shared" si="44"/>
        <v/>
      </c>
      <c r="AU233" s="8" t="str">
        <f t="shared" si="44"/>
        <v/>
      </c>
      <c r="AV233" s="8" t="str">
        <f t="shared" si="44"/>
        <v/>
      </c>
      <c r="AW233" s="8" t="str">
        <f t="shared" si="44"/>
        <v/>
      </c>
      <c r="AX233" s="8" t="str">
        <f t="shared" si="45"/>
        <v/>
      </c>
      <c r="AY233" s="8" t="str">
        <f t="shared" si="45"/>
        <v/>
      </c>
      <c r="AZ233" s="8" t="str">
        <f t="shared" si="45"/>
        <v/>
      </c>
      <c r="BA233" s="8" t="str">
        <f t="shared" si="45"/>
        <v/>
      </c>
      <c r="BB233" s="8" t="str">
        <f t="shared" si="45"/>
        <v/>
      </c>
      <c r="BC233" s="8" t="str">
        <f t="shared" si="45"/>
        <v/>
      </c>
      <c r="BD233" s="8" t="str">
        <f t="shared" si="45"/>
        <v/>
      </c>
      <c r="BE233" s="8" t="str">
        <f t="shared" si="45"/>
        <v/>
      </c>
    </row>
    <row r="234" spans="1:57" x14ac:dyDescent="0.25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>CONCATENATE(A234,B234,C234,D234,E234,F234,G234,H234,I234,J234,K234,L234,M234,N234,O234,P234,Q234,R234,S234,T234,U234,V234,W234,X234,Y234,Z234,AA234,AB234,AC234,AD234,AE234,AF234,AG234,AH234)</f>
        <v>SIMSIMSIM190117232444761,875FNEL044761,87534376,916666666743412,916666666743418,9166666667740657590PRXWXLX MXDXXRX XLVX000000AMIL43AMIL 400 QC NACIONAL1931021622,051931,02ATIVO</v>
      </c>
      <c r="AJ234">
        <f>IF(AI234=AI233,1,0)</f>
        <v>1</v>
      </c>
      <c r="AK234" s="47" t="s">
        <v>387</v>
      </c>
      <c r="AM234" s="7">
        <v>231</v>
      </c>
      <c r="AN234" s="7" t="str">
        <f t="shared" ref="AN234:AW243" si="46">IF(AN$3=$D234,$AM234,"")</f>
        <v/>
      </c>
      <c r="AO234" s="7" t="str">
        <f t="shared" si="46"/>
        <v/>
      </c>
      <c r="AP234" s="7" t="str">
        <f t="shared" si="46"/>
        <v/>
      </c>
      <c r="AQ234" s="7" t="str">
        <f t="shared" si="46"/>
        <v/>
      </c>
      <c r="AR234" s="7" t="str">
        <f t="shared" si="46"/>
        <v/>
      </c>
      <c r="AS234" s="7" t="str">
        <f t="shared" si="46"/>
        <v/>
      </c>
      <c r="AT234" s="7" t="str">
        <f t="shared" si="46"/>
        <v/>
      </c>
      <c r="AU234" s="7" t="str">
        <f t="shared" si="46"/>
        <v/>
      </c>
      <c r="AV234" s="7" t="str">
        <f t="shared" si="46"/>
        <v/>
      </c>
      <c r="AW234" s="7" t="str">
        <f t="shared" si="46"/>
        <v/>
      </c>
      <c r="AX234" s="7" t="str">
        <f t="shared" ref="AX234:BE243" si="47">IF(AX$3=$D234,$AM234,"")</f>
        <v/>
      </c>
      <c r="AY234" s="7" t="str">
        <f t="shared" si="47"/>
        <v/>
      </c>
      <c r="AZ234" s="7" t="str">
        <f t="shared" si="47"/>
        <v/>
      </c>
      <c r="BA234" s="7" t="str">
        <f t="shared" si="47"/>
        <v/>
      </c>
      <c r="BB234" s="7" t="str">
        <f t="shared" si="47"/>
        <v/>
      </c>
      <c r="BC234" s="7" t="str">
        <f t="shared" si="47"/>
        <v/>
      </c>
      <c r="BD234" s="7" t="str">
        <f t="shared" si="47"/>
        <v/>
      </c>
      <c r="BE234" s="7" t="str">
        <f t="shared" si="47"/>
        <v/>
      </c>
    </row>
    <row r="235" spans="1:57" x14ac:dyDescent="0.25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>CONCATENATE(A235,B235,C235,D235,E235,F235,G235,H235,I235,J235,K235,L235,M235,N235,O235,P235,Q235,R235,S235,T235,U235,V235,W235,X235,Y235,Z235,AA235,AB235,AC235,AD235,AE235,AF235,AG235,AH235)</f>
        <v>SIMSIMSIM2340117233744761,875SINDIFARMA - BA044753,87544761,87530267,916666666744753,87543418,9166666667740657690MXRXXNX MXRXNDX MXWXXL000000AMIL43AMIL 400 QC NACIONAL2052811703,842052,81INATIVO</v>
      </c>
      <c r="AJ235">
        <f>IF(AI235=AI234,1,0)</f>
        <v>0</v>
      </c>
      <c r="AK235" s="47" t="s">
        <v>766</v>
      </c>
      <c r="AM235" s="8">
        <v>232</v>
      </c>
      <c r="AN235" s="8" t="str">
        <f t="shared" si="46"/>
        <v/>
      </c>
      <c r="AO235" s="8" t="str">
        <f t="shared" si="46"/>
        <v/>
      </c>
      <c r="AP235" s="8" t="str">
        <f t="shared" si="46"/>
        <v/>
      </c>
      <c r="AQ235" s="8" t="str">
        <f t="shared" si="46"/>
        <v/>
      </c>
      <c r="AR235" s="8" t="str">
        <f t="shared" si="46"/>
        <v/>
      </c>
      <c r="AS235" s="8" t="str">
        <f t="shared" si="46"/>
        <v/>
      </c>
      <c r="AT235" s="8" t="str">
        <f t="shared" si="46"/>
        <v/>
      </c>
      <c r="AU235" s="8" t="str">
        <f t="shared" si="46"/>
        <v/>
      </c>
      <c r="AV235" s="8" t="str">
        <f t="shared" si="46"/>
        <v/>
      </c>
      <c r="AW235" s="8" t="str">
        <f t="shared" si="46"/>
        <v/>
      </c>
      <c r="AX235" s="8" t="str">
        <f t="shared" si="47"/>
        <v/>
      </c>
      <c r="AY235" s="8" t="str">
        <f t="shared" si="47"/>
        <v/>
      </c>
      <c r="AZ235" s="8" t="str">
        <f t="shared" si="47"/>
        <v/>
      </c>
      <c r="BA235" s="8" t="str">
        <f t="shared" si="47"/>
        <v/>
      </c>
      <c r="BB235" s="8" t="str">
        <f t="shared" si="47"/>
        <v/>
      </c>
      <c r="BC235" s="8" t="str">
        <f t="shared" si="47"/>
        <v/>
      </c>
      <c r="BD235" s="8" t="str">
        <f t="shared" si="47"/>
        <v/>
      </c>
      <c r="BE235" s="8" t="str">
        <f t="shared" si="47"/>
        <v/>
      </c>
    </row>
    <row r="236" spans="1:57" x14ac:dyDescent="0.25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>CONCATENATE(A236,B236,C236,D236,E236,F236,G236,H236,I236,J236,K236,L236,M236,N236,O236,P236,Q236,R236,S236,T236,U236,V236,W236,X236,Y236,Z236,AA236,AB236,AC236,AD236,AE236,AF236,AG236,AH236)</f>
        <v>SIMSIMSIM2340117233744761,875SINDIFARMA - BA044753,87544761,87530267,916666666744753,87543418,9166666667740657690MXRXXNX MXRXNDX MXWXXL000000AMIL43AMIL 400 QC NACIONAL2052811703,842052,81INATIVO</v>
      </c>
      <c r="AJ236">
        <f>IF(AI236=AI235,1,0)</f>
        <v>1</v>
      </c>
      <c r="AK236" s="47" t="s">
        <v>766</v>
      </c>
      <c r="AM236" s="7">
        <v>233</v>
      </c>
      <c r="AN236" s="7" t="str">
        <f t="shared" si="46"/>
        <v/>
      </c>
      <c r="AO236" s="7" t="str">
        <f t="shared" si="46"/>
        <v/>
      </c>
      <c r="AP236" s="7" t="str">
        <f t="shared" si="46"/>
        <v/>
      </c>
      <c r="AQ236" s="7" t="str">
        <f t="shared" si="46"/>
        <v/>
      </c>
      <c r="AR236" s="7" t="str">
        <f t="shared" si="46"/>
        <v/>
      </c>
      <c r="AS236" s="7" t="str">
        <f t="shared" si="46"/>
        <v/>
      </c>
      <c r="AT236" s="7" t="str">
        <f t="shared" si="46"/>
        <v/>
      </c>
      <c r="AU236" s="7" t="str">
        <f t="shared" si="46"/>
        <v/>
      </c>
      <c r="AV236" s="7" t="str">
        <f t="shared" si="46"/>
        <v/>
      </c>
      <c r="AW236" s="7" t="str">
        <f t="shared" si="46"/>
        <v/>
      </c>
      <c r="AX236" s="7" t="str">
        <f t="shared" si="47"/>
        <v/>
      </c>
      <c r="AY236" s="7" t="str">
        <f t="shared" si="47"/>
        <v/>
      </c>
      <c r="AZ236" s="7" t="str">
        <f t="shared" si="47"/>
        <v/>
      </c>
      <c r="BA236" s="7" t="str">
        <f t="shared" si="47"/>
        <v/>
      </c>
      <c r="BB236" s="7" t="str">
        <f t="shared" si="47"/>
        <v/>
      </c>
      <c r="BC236" s="7" t="str">
        <f t="shared" si="47"/>
        <v/>
      </c>
      <c r="BD236" s="7" t="str">
        <f t="shared" si="47"/>
        <v/>
      </c>
      <c r="BE236" s="7" t="str">
        <f t="shared" si="47"/>
        <v/>
      </c>
    </row>
    <row r="237" spans="1:57" x14ac:dyDescent="0.25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>CONCATENATE(A237,B237,C237,D237,E237,F237,G237,H237,I237,J237,K237,L237,M237,N237,O237,P237,Q237,R237,S237,T237,U237,V237,W237,X237,Y237,Z237,AA237,AB237,AC237,AD237,AE237,AF237,AG237,AH237)</f>
        <v>SIMSIMSIM2340117233744761,875SINDIFARMA - BA044753,87544761,87530267,916666666744753,87543418,9166666667740657690MXRXXNX MXRXNDX MXWXXL000000AMIL43AMIL 400 QC NACIONAL2052811703,842052,81INATIVO</v>
      </c>
      <c r="AJ237">
        <f>IF(AI237=AI236,1,0)</f>
        <v>1</v>
      </c>
      <c r="AK237" s="47" t="s">
        <v>766</v>
      </c>
      <c r="AM237" s="8">
        <v>234</v>
      </c>
      <c r="AN237" s="8" t="str">
        <f t="shared" si="46"/>
        <v/>
      </c>
      <c r="AO237" s="8" t="str">
        <f t="shared" si="46"/>
        <v/>
      </c>
      <c r="AP237" s="8" t="str">
        <f t="shared" si="46"/>
        <v/>
      </c>
      <c r="AQ237" s="8" t="str">
        <f t="shared" si="46"/>
        <v/>
      </c>
      <c r="AR237" s="8" t="str">
        <f t="shared" si="46"/>
        <v/>
      </c>
      <c r="AS237" s="8" t="str">
        <f t="shared" si="46"/>
        <v/>
      </c>
      <c r="AT237" s="8" t="str">
        <f t="shared" si="46"/>
        <v/>
      </c>
      <c r="AU237" s="8" t="str">
        <f t="shared" si="46"/>
        <v/>
      </c>
      <c r="AV237" s="8" t="str">
        <f t="shared" si="46"/>
        <v/>
      </c>
      <c r="AW237" s="8" t="str">
        <f t="shared" si="46"/>
        <v/>
      </c>
      <c r="AX237" s="8" t="str">
        <f t="shared" si="47"/>
        <v/>
      </c>
      <c r="AY237" s="8" t="str">
        <f t="shared" si="47"/>
        <v/>
      </c>
      <c r="AZ237" s="8" t="str">
        <f t="shared" si="47"/>
        <v/>
      </c>
      <c r="BA237" s="8" t="str">
        <f t="shared" si="47"/>
        <v/>
      </c>
      <c r="BB237" s="8" t="str">
        <f t="shared" si="47"/>
        <v/>
      </c>
      <c r="BC237" s="8" t="str">
        <f t="shared" si="47"/>
        <v/>
      </c>
      <c r="BD237" s="8" t="str">
        <f t="shared" si="47"/>
        <v/>
      </c>
      <c r="BE237" s="8" t="str">
        <f t="shared" si="47"/>
        <v/>
      </c>
    </row>
    <row r="238" spans="1:57" x14ac:dyDescent="0.25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>CONCATENATE(A238,B238,C238,D238,E238,F238,G238,H238,I238,J238,K238,L238,M238,N238,O238,P238,Q238,R238,S238,T238,U238,V238,W238,X238,Y238,Z238,AA238,AB238,AC238,AD238,AE238,AF238,AG238,AH238)</f>
        <v>NÃONÃONÃO190117234144761,875FNEL044761,87535149,87544755,87544693,87543418,9166666667740657720LXTXWXX NXBRX LXMX000000AMILAMIL 400 QC NACIONAL1931021622,051931,02ATIVO</v>
      </c>
      <c r="AJ238">
        <f>IF(AI238=AI237,1,0)</f>
        <v>0</v>
      </c>
      <c r="AK238" s="47" t="s">
        <v>387</v>
      </c>
      <c r="AM238" s="7">
        <v>235</v>
      </c>
      <c r="AN238" s="7" t="str">
        <f t="shared" si="46"/>
        <v/>
      </c>
      <c r="AO238" s="7" t="str">
        <f t="shared" si="46"/>
        <v/>
      </c>
      <c r="AP238" s="7" t="str">
        <f t="shared" si="46"/>
        <v/>
      </c>
      <c r="AQ238" s="7" t="str">
        <f t="shared" si="46"/>
        <v/>
      </c>
      <c r="AR238" s="7" t="str">
        <f t="shared" si="46"/>
        <v/>
      </c>
      <c r="AS238" s="7" t="str">
        <f t="shared" si="46"/>
        <v/>
      </c>
      <c r="AT238" s="7" t="str">
        <f t="shared" si="46"/>
        <v/>
      </c>
      <c r="AU238" s="7" t="str">
        <f t="shared" si="46"/>
        <v/>
      </c>
      <c r="AV238" s="7" t="str">
        <f t="shared" si="46"/>
        <v/>
      </c>
      <c r="AW238" s="7" t="str">
        <f t="shared" si="46"/>
        <v/>
      </c>
      <c r="AX238" s="7" t="str">
        <f t="shared" si="47"/>
        <v/>
      </c>
      <c r="AY238" s="7" t="str">
        <f t="shared" si="47"/>
        <v/>
      </c>
      <c r="AZ238" s="7" t="str">
        <f t="shared" si="47"/>
        <v/>
      </c>
      <c r="BA238" s="7" t="str">
        <f t="shared" si="47"/>
        <v/>
      </c>
      <c r="BB238" s="7" t="str">
        <f t="shared" si="47"/>
        <v/>
      </c>
      <c r="BC238" s="7" t="str">
        <f t="shared" si="47"/>
        <v/>
      </c>
      <c r="BD238" s="7" t="str">
        <f t="shared" si="47"/>
        <v/>
      </c>
      <c r="BE238" s="7" t="str">
        <f t="shared" si="47"/>
        <v/>
      </c>
    </row>
    <row r="239" spans="1:57" x14ac:dyDescent="0.25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>CONCATENATE(A239,B239,C239,D239,E239,F239,G239,H239,I239,J239,K239,L239,M239,N239,O239,P239,Q239,R239,S239,T239,U239,V239,W239,X239,Y239,Z239,AA239,AB239,AC239,AD239,AE239,AF239,AG239,AH239)</f>
        <v>NÃONÃONÃO190117234144761,875FNEL044761,87535149,87544755,87544693,87543418,9166666667740657720LXTXWXX NXBRX LXMX000000AMILAMIL 400 QC NACIONAL1931021622,051931,02ATIVO</v>
      </c>
      <c r="AJ239">
        <f>IF(AI239=AI238,1,0)</f>
        <v>1</v>
      </c>
      <c r="AK239" s="47" t="s">
        <v>387</v>
      </c>
      <c r="AM239" s="8">
        <v>236</v>
      </c>
      <c r="AN239" s="8" t="str">
        <f t="shared" si="46"/>
        <v/>
      </c>
      <c r="AO239" s="8" t="str">
        <f t="shared" si="46"/>
        <v/>
      </c>
      <c r="AP239" s="8" t="str">
        <f t="shared" si="46"/>
        <v/>
      </c>
      <c r="AQ239" s="8" t="str">
        <f t="shared" si="46"/>
        <v/>
      </c>
      <c r="AR239" s="8" t="str">
        <f t="shared" si="46"/>
        <v/>
      </c>
      <c r="AS239" s="8" t="str">
        <f t="shared" si="46"/>
        <v/>
      </c>
      <c r="AT239" s="8" t="str">
        <f t="shared" si="46"/>
        <v/>
      </c>
      <c r="AU239" s="8" t="str">
        <f t="shared" si="46"/>
        <v/>
      </c>
      <c r="AV239" s="8" t="str">
        <f t="shared" si="46"/>
        <v/>
      </c>
      <c r="AW239" s="8" t="str">
        <f t="shared" si="46"/>
        <v/>
      </c>
      <c r="AX239" s="8" t="str">
        <f t="shared" si="47"/>
        <v/>
      </c>
      <c r="AY239" s="8" t="str">
        <f t="shared" si="47"/>
        <v/>
      </c>
      <c r="AZ239" s="8" t="str">
        <f t="shared" si="47"/>
        <v/>
      </c>
      <c r="BA239" s="8" t="str">
        <f t="shared" si="47"/>
        <v/>
      </c>
      <c r="BB239" s="8" t="str">
        <f t="shared" si="47"/>
        <v/>
      </c>
      <c r="BC239" s="8" t="str">
        <f t="shared" si="47"/>
        <v/>
      </c>
      <c r="BD239" s="8" t="str">
        <f t="shared" si="47"/>
        <v/>
      </c>
      <c r="BE239" s="8" t="str">
        <f t="shared" si="47"/>
        <v/>
      </c>
    </row>
    <row r="240" spans="1:57" x14ac:dyDescent="0.25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>CONCATENATE(A240,B240,C240,D240,E240,F240,G240,H240,I240,J240,K240,L240,M240,N240,O240,P240,Q240,R240,S240,T240,U240,V240,W240,X240,Y240,Z240,AA240,AB240,AC240,AD240,AE240,AF240,AG240,AH240)</f>
        <v>NÃONÃONÃO190117234144761,875FNEL044761,87535149,87544755,87544693,87543418,9166666667740657720LXTXWXX NXBRX LXMX000000AMILAMIL 400 QC NACIONAL1931021622,051931,02ATIVO</v>
      </c>
      <c r="AJ240">
        <f>IF(AI240=AI239,1,0)</f>
        <v>1</v>
      </c>
      <c r="AK240" s="47" t="s">
        <v>387</v>
      </c>
      <c r="AM240" s="7">
        <v>237</v>
      </c>
      <c r="AN240" s="7" t="str">
        <f t="shared" si="46"/>
        <v/>
      </c>
      <c r="AO240" s="7" t="str">
        <f t="shared" si="46"/>
        <v/>
      </c>
      <c r="AP240" s="7" t="str">
        <f t="shared" si="46"/>
        <v/>
      </c>
      <c r="AQ240" s="7" t="str">
        <f t="shared" si="46"/>
        <v/>
      </c>
      <c r="AR240" s="7" t="str">
        <f t="shared" si="46"/>
        <v/>
      </c>
      <c r="AS240" s="7" t="str">
        <f t="shared" si="46"/>
        <v/>
      </c>
      <c r="AT240" s="7" t="str">
        <f t="shared" si="46"/>
        <v/>
      </c>
      <c r="AU240" s="7" t="str">
        <f t="shared" si="46"/>
        <v/>
      </c>
      <c r="AV240" s="7" t="str">
        <f t="shared" si="46"/>
        <v/>
      </c>
      <c r="AW240" s="7" t="str">
        <f t="shared" si="46"/>
        <v/>
      </c>
      <c r="AX240" s="7" t="str">
        <f t="shared" si="47"/>
        <v/>
      </c>
      <c r="AY240" s="7" t="str">
        <f t="shared" si="47"/>
        <v/>
      </c>
      <c r="AZ240" s="7" t="str">
        <f t="shared" si="47"/>
        <v/>
      </c>
      <c r="BA240" s="7" t="str">
        <f t="shared" si="47"/>
        <v/>
      </c>
      <c r="BB240" s="7" t="str">
        <f t="shared" si="47"/>
        <v/>
      </c>
      <c r="BC240" s="7" t="str">
        <f t="shared" si="47"/>
        <v/>
      </c>
      <c r="BD240" s="7" t="str">
        <f t="shared" si="47"/>
        <v/>
      </c>
      <c r="BE240" s="7" t="str">
        <f t="shared" si="47"/>
        <v/>
      </c>
    </row>
    <row r="241" spans="1:57" x14ac:dyDescent="0.25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>CONCATENATE(A241,B241,C241,D241,E241,F241,G241,H241,I241,J241,K241,L241,M241,N241,O241,P241,Q241,R241,S241,T241,U241,V241,W241,X241,Y241,Z241,AA241,AB241,AC241,AD241,AE241,AF241,AG241,AH241)</f>
        <v>SIMSIMSIM2200117235944761,875ABREC044761,87532188,87544056,87543418,9166666667740657821NXXXNX DXRLXN DX XRXUJX WXNWXXWXX000000AMIL43AMIL 400 QC NACIONAL1259131873,431259,13ATIVO</v>
      </c>
      <c r="AJ241">
        <f>IF(AI241=AI240,1,0)</f>
        <v>0</v>
      </c>
      <c r="AK241" s="47" t="s">
        <v>473</v>
      </c>
      <c r="AM241" s="8">
        <v>238</v>
      </c>
      <c r="AN241" s="8" t="str">
        <f t="shared" si="46"/>
        <v/>
      </c>
      <c r="AO241" s="8" t="str">
        <f t="shared" si="46"/>
        <v/>
      </c>
      <c r="AP241" s="8" t="str">
        <f t="shared" si="46"/>
        <v/>
      </c>
      <c r="AQ241" s="8" t="str">
        <f t="shared" si="46"/>
        <v/>
      </c>
      <c r="AR241" s="8" t="str">
        <f t="shared" si="46"/>
        <v/>
      </c>
      <c r="AS241" s="8" t="str">
        <f t="shared" si="46"/>
        <v/>
      </c>
      <c r="AT241" s="8" t="str">
        <f t="shared" si="46"/>
        <v/>
      </c>
      <c r="AU241" s="8" t="str">
        <f t="shared" si="46"/>
        <v/>
      </c>
      <c r="AV241" s="8" t="str">
        <f t="shared" si="46"/>
        <v/>
      </c>
      <c r="AW241" s="8" t="str">
        <f t="shared" si="46"/>
        <v/>
      </c>
      <c r="AX241" s="8" t="str">
        <f t="shared" si="47"/>
        <v/>
      </c>
      <c r="AY241" s="8" t="str">
        <f t="shared" si="47"/>
        <v/>
      </c>
      <c r="AZ241" s="8" t="str">
        <f t="shared" si="47"/>
        <v/>
      </c>
      <c r="BA241" s="8" t="str">
        <f t="shared" si="47"/>
        <v/>
      </c>
      <c r="BB241" s="8" t="str">
        <f t="shared" si="47"/>
        <v/>
      </c>
      <c r="BC241" s="8" t="str">
        <f t="shared" si="47"/>
        <v/>
      </c>
      <c r="BD241" s="8" t="str">
        <f t="shared" si="47"/>
        <v/>
      </c>
      <c r="BE241" s="8" t="str">
        <f t="shared" si="47"/>
        <v/>
      </c>
    </row>
    <row r="242" spans="1:57" x14ac:dyDescent="0.25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>CONCATENATE(A242,B242,C242,D242,E242,F242,G242,H242,I242,J242,K242,L242,M242,N242,O242,P242,Q242,R242,S242,T242,U242,V242,W242,X242,Y242,Z242,AA242,AB242,AC242,AD242,AE242,AF242,AG242,AH242)</f>
        <v>SIMSIMSIM2200117235944761,875ABREC044761,87532188,87544056,87543418,9166666667740657821NXXXNX DXRLXN DX XRXUJX WXNWXXWXX000000AMIL43AMIL 400 QC NACIONAL1259131873,431259,13ATIVO</v>
      </c>
      <c r="AJ242">
        <f>IF(AI242=AI241,1,0)</f>
        <v>1</v>
      </c>
      <c r="AK242" s="47" t="s">
        <v>473</v>
      </c>
      <c r="AM242" s="7">
        <v>239</v>
      </c>
      <c r="AN242" s="7" t="str">
        <f t="shared" si="46"/>
        <v/>
      </c>
      <c r="AO242" s="7" t="str">
        <f t="shared" si="46"/>
        <v/>
      </c>
      <c r="AP242" s="7" t="str">
        <f t="shared" si="46"/>
        <v/>
      </c>
      <c r="AQ242" s="7" t="str">
        <f t="shared" si="46"/>
        <v/>
      </c>
      <c r="AR242" s="7" t="str">
        <f t="shared" si="46"/>
        <v/>
      </c>
      <c r="AS242" s="7" t="str">
        <f t="shared" si="46"/>
        <v/>
      </c>
      <c r="AT242" s="7" t="str">
        <f t="shared" si="46"/>
        <v/>
      </c>
      <c r="AU242" s="7" t="str">
        <f t="shared" si="46"/>
        <v/>
      </c>
      <c r="AV242" s="7" t="str">
        <f t="shared" si="46"/>
        <v/>
      </c>
      <c r="AW242" s="7" t="str">
        <f t="shared" si="46"/>
        <v/>
      </c>
      <c r="AX242" s="7" t="str">
        <f t="shared" si="47"/>
        <v/>
      </c>
      <c r="AY242" s="7" t="str">
        <f t="shared" si="47"/>
        <v/>
      </c>
      <c r="AZ242" s="7" t="str">
        <f t="shared" si="47"/>
        <v/>
      </c>
      <c r="BA242" s="7" t="str">
        <f t="shared" si="47"/>
        <v/>
      </c>
      <c r="BB242" s="7" t="str">
        <f t="shared" si="47"/>
        <v/>
      </c>
      <c r="BC242" s="7" t="str">
        <f t="shared" si="47"/>
        <v/>
      </c>
      <c r="BD242" s="7" t="str">
        <f t="shared" si="47"/>
        <v/>
      </c>
      <c r="BE242" s="7" t="str">
        <f t="shared" si="47"/>
        <v/>
      </c>
    </row>
    <row r="243" spans="1:57" x14ac:dyDescent="0.25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>CONCATENATE(A243,B243,C243,D243,E243,F243,G243,H243,I243,J243,K243,L243,M243,N243,O243,P243,Q243,R243,S243,T243,U243,V243,W243,X243,Y243,Z243,AA243,AB243,AC243,AD243,AE243,AF243,AG243,AH243)</f>
        <v>SIMSIMSIM2200117235944761,875ABREC044761,87532188,87544056,87543418,9166666667740657821NXXXNX DXRLXN DX XRXUJX WXNWXXWXX000000AMIL43AMIL 400 QC NACIONAL1259131873,431259,13ATIVO</v>
      </c>
      <c r="AJ243">
        <f>IF(AI243=AI242,1,0)</f>
        <v>1</v>
      </c>
      <c r="AK243" s="47" t="s">
        <v>473</v>
      </c>
      <c r="AM243" s="8">
        <v>240</v>
      </c>
      <c r="AN243" s="8" t="str">
        <f t="shared" si="46"/>
        <v/>
      </c>
      <c r="AO243" s="8" t="str">
        <f t="shared" si="46"/>
        <v/>
      </c>
      <c r="AP243" s="8" t="str">
        <f t="shared" si="46"/>
        <v/>
      </c>
      <c r="AQ243" s="8" t="str">
        <f t="shared" si="46"/>
        <v/>
      </c>
      <c r="AR243" s="8" t="str">
        <f t="shared" si="46"/>
        <v/>
      </c>
      <c r="AS243" s="8" t="str">
        <f t="shared" si="46"/>
        <v/>
      </c>
      <c r="AT243" s="8" t="str">
        <f t="shared" si="46"/>
        <v/>
      </c>
      <c r="AU243" s="8" t="str">
        <f t="shared" si="46"/>
        <v/>
      </c>
      <c r="AV243" s="8" t="str">
        <f t="shared" si="46"/>
        <v/>
      </c>
      <c r="AW243" s="8" t="str">
        <f t="shared" si="46"/>
        <v/>
      </c>
      <c r="AX243" s="8" t="str">
        <f t="shared" si="47"/>
        <v/>
      </c>
      <c r="AY243" s="8" t="str">
        <f t="shared" si="47"/>
        <v/>
      </c>
      <c r="AZ243" s="8" t="str">
        <f t="shared" si="47"/>
        <v/>
      </c>
      <c r="BA243" s="8" t="str">
        <f t="shared" si="47"/>
        <v/>
      </c>
      <c r="BB243" s="8" t="str">
        <f t="shared" si="47"/>
        <v/>
      </c>
      <c r="BC243" s="8" t="str">
        <f t="shared" si="47"/>
        <v/>
      </c>
      <c r="BD243" s="8" t="str">
        <f t="shared" si="47"/>
        <v/>
      </c>
      <c r="BE243" s="8" t="str">
        <f t="shared" si="47"/>
        <v/>
      </c>
    </row>
    <row r="244" spans="1:57" x14ac:dyDescent="0.25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>CONCATENATE(A244,B244,C244,D244,E244,F244,G244,H244,I244,J244,K244,L244,M244,N244,O244,P244,Q244,R244,S244,T244,U244,V244,W244,X244,Y244,Z244,AA244,AB244,AC244,AD244,AE244,AF244,AG244,AH244)</f>
        <v>SIMSIMSIM2200117237144761,875ABREC044761,87525373,87543412,916666666743418,9166666667740657881WLXXDX XNDRXDX WXTX000000AMIL43AMIL 400 QC NACIONAL3373362833,623373,36ATIVO</v>
      </c>
      <c r="AJ244">
        <f>IF(AI244=AI243,1,0)</f>
        <v>0</v>
      </c>
      <c r="AK244" s="47" t="s">
        <v>473</v>
      </c>
      <c r="AM244" s="7">
        <v>241</v>
      </c>
      <c r="AN244" s="7" t="str">
        <f t="shared" ref="AN244:AW253" si="48">IF(AN$3=$D244,$AM244,"")</f>
        <v/>
      </c>
      <c r="AO244" s="7" t="str">
        <f t="shared" si="48"/>
        <v/>
      </c>
      <c r="AP244" s="7" t="str">
        <f t="shared" si="48"/>
        <v/>
      </c>
      <c r="AQ244" s="7" t="str">
        <f t="shared" si="48"/>
        <v/>
      </c>
      <c r="AR244" s="7" t="str">
        <f t="shared" si="48"/>
        <v/>
      </c>
      <c r="AS244" s="7" t="str">
        <f t="shared" si="48"/>
        <v/>
      </c>
      <c r="AT244" s="7" t="str">
        <f t="shared" si="48"/>
        <v/>
      </c>
      <c r="AU244" s="7" t="str">
        <f t="shared" si="48"/>
        <v/>
      </c>
      <c r="AV244" s="7" t="str">
        <f t="shared" si="48"/>
        <v/>
      </c>
      <c r="AW244" s="7" t="str">
        <f t="shared" si="48"/>
        <v/>
      </c>
      <c r="AX244" s="7" t="str">
        <f t="shared" ref="AX244:BE253" si="49">IF(AX$3=$D244,$AM244,"")</f>
        <v/>
      </c>
      <c r="AY244" s="7" t="str">
        <f t="shared" si="49"/>
        <v/>
      </c>
      <c r="AZ244" s="7" t="str">
        <f t="shared" si="49"/>
        <v/>
      </c>
      <c r="BA244" s="7" t="str">
        <f t="shared" si="49"/>
        <v/>
      </c>
      <c r="BB244" s="7" t="str">
        <f t="shared" si="49"/>
        <v/>
      </c>
      <c r="BC244" s="7" t="str">
        <f t="shared" si="49"/>
        <v/>
      </c>
      <c r="BD244" s="7" t="str">
        <f t="shared" si="49"/>
        <v/>
      </c>
      <c r="BE244" s="7" t="str">
        <f t="shared" si="49"/>
        <v/>
      </c>
    </row>
    <row r="245" spans="1:57" x14ac:dyDescent="0.25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>CONCATENATE(A245,B245,C245,D245,E245,F245,G245,H245,I245,J245,K245,L245,M245,N245,O245,P245,Q245,R245,S245,T245,U245,V245,W245,X245,Y245,Z245,AA245,AB245,AC245,AD245,AE245,AF245,AG245,AH245)</f>
        <v>SIMSIMSIM2200117237144761,875ABREC044761,87525373,87543412,916666666743418,9166666667740657881WLXXDX XNDRXDX WXTX000000AMIL43AMIL 400 QC NACIONAL3373362833,623373,36ATIVO</v>
      </c>
      <c r="AJ245">
        <f>IF(AI245=AI244,1,0)</f>
        <v>1</v>
      </c>
      <c r="AK245" s="47" t="s">
        <v>473</v>
      </c>
      <c r="AM245" s="8">
        <v>242</v>
      </c>
      <c r="AN245" s="8" t="str">
        <f t="shared" si="48"/>
        <v/>
      </c>
      <c r="AO245" s="8" t="str">
        <f t="shared" si="48"/>
        <v/>
      </c>
      <c r="AP245" s="8" t="str">
        <f t="shared" si="48"/>
        <v/>
      </c>
      <c r="AQ245" s="8" t="str">
        <f t="shared" si="48"/>
        <v/>
      </c>
      <c r="AR245" s="8" t="str">
        <f t="shared" si="48"/>
        <v/>
      </c>
      <c r="AS245" s="8" t="str">
        <f t="shared" si="48"/>
        <v/>
      </c>
      <c r="AT245" s="8" t="str">
        <f t="shared" si="48"/>
        <v/>
      </c>
      <c r="AU245" s="8" t="str">
        <f t="shared" si="48"/>
        <v/>
      </c>
      <c r="AV245" s="8" t="str">
        <f t="shared" si="48"/>
        <v/>
      </c>
      <c r="AW245" s="8" t="str">
        <f t="shared" si="48"/>
        <v/>
      </c>
      <c r="AX245" s="8" t="str">
        <f t="shared" si="49"/>
        <v/>
      </c>
      <c r="AY245" s="8" t="str">
        <f t="shared" si="49"/>
        <v/>
      </c>
      <c r="AZ245" s="8" t="str">
        <f t="shared" si="49"/>
        <v/>
      </c>
      <c r="BA245" s="8" t="str">
        <f t="shared" si="49"/>
        <v/>
      </c>
      <c r="BB245" s="8" t="str">
        <f t="shared" si="49"/>
        <v/>
      </c>
      <c r="BC245" s="8" t="str">
        <f t="shared" si="49"/>
        <v/>
      </c>
      <c r="BD245" s="8" t="str">
        <f t="shared" si="49"/>
        <v/>
      </c>
      <c r="BE245" s="8" t="str">
        <f t="shared" si="49"/>
        <v/>
      </c>
    </row>
    <row r="246" spans="1:57" x14ac:dyDescent="0.25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>CONCATENATE(A246,B246,C246,D246,E246,F246,G246,H246,I246,J246,K246,L246,M246,N246,O246,P246,Q246,R246,S246,T246,U246,V246,W246,X246,Y246,Z246,AA246,AB246,AC246,AD246,AE246,AF246,AG246,AH246)</f>
        <v>SIMSIMSIM2200117237144761,875ABREC044761,87525373,87543412,916666666743418,9166666667740657881WLXXDX XNDRXDX WXTX000000AMIL43AMIL 400 QC NACIONAL3373362833,623373,36ATIVO</v>
      </c>
      <c r="AJ246">
        <f>IF(AI246=AI245,1,0)</f>
        <v>1</v>
      </c>
      <c r="AK246" s="47" t="s">
        <v>473</v>
      </c>
      <c r="AM246" s="7">
        <v>243</v>
      </c>
      <c r="AN246" s="7" t="str">
        <f t="shared" si="48"/>
        <v/>
      </c>
      <c r="AO246" s="7" t="str">
        <f t="shared" si="48"/>
        <v/>
      </c>
      <c r="AP246" s="7" t="str">
        <f t="shared" si="48"/>
        <v/>
      </c>
      <c r="AQ246" s="7" t="str">
        <f t="shared" si="48"/>
        <v/>
      </c>
      <c r="AR246" s="7" t="str">
        <f t="shared" si="48"/>
        <v/>
      </c>
      <c r="AS246" s="7" t="str">
        <f t="shared" si="48"/>
        <v/>
      </c>
      <c r="AT246" s="7" t="str">
        <f t="shared" si="48"/>
        <v/>
      </c>
      <c r="AU246" s="7" t="str">
        <f t="shared" si="48"/>
        <v/>
      </c>
      <c r="AV246" s="7" t="str">
        <f t="shared" si="48"/>
        <v/>
      </c>
      <c r="AW246" s="7" t="str">
        <f t="shared" si="48"/>
        <v/>
      </c>
      <c r="AX246" s="7" t="str">
        <f t="shared" si="49"/>
        <v/>
      </c>
      <c r="AY246" s="7" t="str">
        <f t="shared" si="49"/>
        <v/>
      </c>
      <c r="AZ246" s="7" t="str">
        <f t="shared" si="49"/>
        <v/>
      </c>
      <c r="BA246" s="7" t="str">
        <f t="shared" si="49"/>
        <v/>
      </c>
      <c r="BB246" s="7" t="str">
        <f t="shared" si="49"/>
        <v/>
      </c>
      <c r="BC246" s="7" t="str">
        <f t="shared" si="49"/>
        <v/>
      </c>
      <c r="BD246" s="7" t="str">
        <f t="shared" si="49"/>
        <v/>
      </c>
      <c r="BE246" s="7" t="str">
        <f t="shared" si="49"/>
        <v/>
      </c>
    </row>
    <row r="247" spans="1:57" x14ac:dyDescent="0.25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>CONCATENATE(A247,B247,C247,D247,E247,F247,G247,H247,I247,J247,K247,L247,M247,N247,O247,P247,Q247,R247,S247,T247,U247,V247,W247,X247,Y247,Z247,AA247,AB247,AC247,AD247,AE247,AF247,AG247,AH247)</f>
        <v>SIMSIMNÃO570117238644761,875ANMEP044696,87544761,87531583,87544696,87543418,9166666667740657950RXDRXGX FXRNXNDX BXRGX PXRTX XLVX000000AMIL43AMIL 400 QC NACIONAL1395691172,361395,69INATIVO</v>
      </c>
      <c r="AJ247">
        <f>IF(AI247=AI246,1,0)</f>
        <v>0</v>
      </c>
      <c r="AK247" s="47" t="s">
        <v>392</v>
      </c>
      <c r="AM247" s="8">
        <v>244</v>
      </c>
      <c r="AN247" s="8" t="str">
        <f t="shared" si="48"/>
        <v/>
      </c>
      <c r="AO247" s="8" t="str">
        <f t="shared" si="48"/>
        <v/>
      </c>
      <c r="AP247" s="8" t="str">
        <f t="shared" si="48"/>
        <v/>
      </c>
      <c r="AQ247" s="8" t="str">
        <f t="shared" si="48"/>
        <v/>
      </c>
      <c r="AR247" s="8" t="str">
        <f t="shared" si="48"/>
        <v/>
      </c>
      <c r="AS247" s="8" t="str">
        <f t="shared" si="48"/>
        <v/>
      </c>
      <c r="AT247" s="8" t="str">
        <f t="shared" si="48"/>
        <v/>
      </c>
      <c r="AU247" s="8" t="str">
        <f t="shared" si="48"/>
        <v/>
      </c>
      <c r="AV247" s="8" t="str">
        <f t="shared" si="48"/>
        <v/>
      </c>
      <c r="AW247" s="8" t="str">
        <f t="shared" si="48"/>
        <v/>
      </c>
      <c r="AX247" s="8" t="str">
        <f t="shared" si="49"/>
        <v/>
      </c>
      <c r="AY247" s="8" t="str">
        <f t="shared" si="49"/>
        <v/>
      </c>
      <c r="AZ247" s="8" t="str">
        <f t="shared" si="49"/>
        <v/>
      </c>
      <c r="BA247" s="8" t="str">
        <f t="shared" si="49"/>
        <v/>
      </c>
      <c r="BB247" s="8" t="str">
        <f t="shared" si="49"/>
        <v/>
      </c>
      <c r="BC247" s="8" t="str">
        <f t="shared" si="49"/>
        <v/>
      </c>
      <c r="BD247" s="8" t="str">
        <f t="shared" si="49"/>
        <v/>
      </c>
      <c r="BE247" s="8" t="str">
        <f t="shared" si="49"/>
        <v/>
      </c>
    </row>
    <row r="248" spans="1:57" x14ac:dyDescent="0.25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>CONCATENATE(A248,B248,C248,D248,E248,F248,G248,H248,I248,J248,K248,L248,M248,N248,O248,P248,Q248,R248,S248,T248,U248,V248,W248,X248,Y248,Z248,AA248,AB248,AC248,AD248,AE248,AF248,AG248,AH248)</f>
        <v>SIMSIMNÃO570117238644761,875ANMEP044696,87544761,87531583,87544696,87543418,9166666667740657950RXDRXGX FXRNXNDX BXRGX PXRTX XLVX000000AMIL43AMIL 400 QC NACIONAL1395691172,361395,69INATIVO</v>
      </c>
      <c r="AJ248">
        <f>IF(AI248=AI247,1,0)</f>
        <v>1</v>
      </c>
      <c r="AK248" s="47" t="s">
        <v>392</v>
      </c>
      <c r="AM248" s="7">
        <v>245</v>
      </c>
      <c r="AN248" s="7" t="str">
        <f t="shared" si="48"/>
        <v/>
      </c>
      <c r="AO248" s="7" t="str">
        <f t="shared" si="48"/>
        <v/>
      </c>
      <c r="AP248" s="7" t="str">
        <f t="shared" si="48"/>
        <v/>
      </c>
      <c r="AQ248" s="7" t="str">
        <f t="shared" si="48"/>
        <v/>
      </c>
      <c r="AR248" s="7" t="str">
        <f t="shared" si="48"/>
        <v/>
      </c>
      <c r="AS248" s="7" t="str">
        <f t="shared" si="48"/>
        <v/>
      </c>
      <c r="AT248" s="7" t="str">
        <f t="shared" si="48"/>
        <v/>
      </c>
      <c r="AU248" s="7" t="str">
        <f t="shared" si="48"/>
        <v/>
      </c>
      <c r="AV248" s="7" t="str">
        <f t="shared" si="48"/>
        <v/>
      </c>
      <c r="AW248" s="7" t="str">
        <f t="shared" si="48"/>
        <v/>
      </c>
      <c r="AX248" s="7" t="str">
        <f t="shared" si="49"/>
        <v/>
      </c>
      <c r="AY248" s="7" t="str">
        <f t="shared" si="49"/>
        <v/>
      </c>
      <c r="AZ248" s="7" t="str">
        <f t="shared" si="49"/>
        <v/>
      </c>
      <c r="BA248" s="7" t="str">
        <f t="shared" si="49"/>
        <v/>
      </c>
      <c r="BB248" s="7" t="str">
        <f t="shared" si="49"/>
        <v/>
      </c>
      <c r="BC248" s="7" t="str">
        <f t="shared" si="49"/>
        <v/>
      </c>
      <c r="BD248" s="7" t="str">
        <f t="shared" si="49"/>
        <v/>
      </c>
      <c r="BE248" s="7" t="str">
        <f t="shared" si="49"/>
        <v/>
      </c>
    </row>
    <row r="249" spans="1:57" x14ac:dyDescent="0.25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>CONCATENATE(A249,B249,C249,D249,E249,F249,G249,H249,I249,J249,K249,L249,M249,N249,O249,P249,Q249,R249,S249,T249,U249,V249,W249,X249,Y249,Z249,AA249,AB249,AC249,AD249,AE249,AF249,AG249,AH249)</f>
        <v>SIMSIMNÃO570117238644761,875ANMEP044696,87544761,87531583,87544696,87543418,9166666667740657950RXDRXGX FXRNXNDX BXRGX PXRTX XLVX000000AMIL43AMIL 400 QC NACIONAL1395691172,361395,69INATIVO</v>
      </c>
      <c r="AJ249">
        <f>IF(AI249=AI248,1,0)</f>
        <v>1</v>
      </c>
      <c r="AK249" s="47" t="s">
        <v>392</v>
      </c>
      <c r="AM249" s="8">
        <v>246</v>
      </c>
      <c r="AN249" s="8" t="str">
        <f t="shared" si="48"/>
        <v/>
      </c>
      <c r="AO249" s="8" t="str">
        <f t="shared" si="48"/>
        <v/>
      </c>
      <c r="AP249" s="8" t="str">
        <f t="shared" si="48"/>
        <v/>
      </c>
      <c r="AQ249" s="8" t="str">
        <f t="shared" si="48"/>
        <v/>
      </c>
      <c r="AR249" s="8" t="str">
        <f t="shared" si="48"/>
        <v/>
      </c>
      <c r="AS249" s="8" t="str">
        <f t="shared" si="48"/>
        <v/>
      </c>
      <c r="AT249" s="8" t="str">
        <f t="shared" si="48"/>
        <v/>
      </c>
      <c r="AU249" s="8" t="str">
        <f t="shared" si="48"/>
        <v/>
      </c>
      <c r="AV249" s="8" t="str">
        <f t="shared" si="48"/>
        <v/>
      </c>
      <c r="AW249" s="8" t="str">
        <f t="shared" si="48"/>
        <v/>
      </c>
      <c r="AX249" s="8" t="str">
        <f t="shared" si="49"/>
        <v/>
      </c>
      <c r="AY249" s="8" t="str">
        <f t="shared" si="49"/>
        <v/>
      </c>
      <c r="AZ249" s="8" t="str">
        <f t="shared" si="49"/>
        <v/>
      </c>
      <c r="BA249" s="8" t="str">
        <f t="shared" si="49"/>
        <v/>
      </c>
      <c r="BB249" s="8" t="str">
        <f t="shared" si="49"/>
        <v/>
      </c>
      <c r="BC249" s="8" t="str">
        <f t="shared" si="49"/>
        <v/>
      </c>
      <c r="BD249" s="8" t="str">
        <f t="shared" si="49"/>
        <v/>
      </c>
      <c r="BE249" s="8" t="str">
        <f t="shared" si="49"/>
        <v/>
      </c>
    </row>
    <row r="250" spans="1:57" x14ac:dyDescent="0.25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>CONCATENATE(A250,B250,C250,D250,E250,F250,G250,H250,I250,J250,K250,L250,M250,N250,O250,P250,Q250,R250,S250,T250,U250,V250,W250,X250,Y250,Z250,AA250,AB250,AC250,AD250,AE250,AF250,AG250,AH250)</f>
        <v>SIMNÃONÃO570117246344761,875ANMEP044696,87544761,87533434,87544696,87543418,9166666667740658160GXBRXXL DX XNTX MXTX000000AMIL43AMIL 500 QP NACIONAL COPART1401341177,111401,34INATIVO</v>
      </c>
      <c r="AJ250">
        <f>IF(AI250=AI249,1,0)</f>
        <v>0</v>
      </c>
      <c r="AK250" s="47" t="s">
        <v>392</v>
      </c>
      <c r="AM250" s="7">
        <v>247</v>
      </c>
      <c r="AN250" s="7" t="str">
        <f t="shared" si="48"/>
        <v/>
      </c>
      <c r="AO250" s="7" t="str">
        <f t="shared" si="48"/>
        <v/>
      </c>
      <c r="AP250" s="7" t="str">
        <f t="shared" si="48"/>
        <v/>
      </c>
      <c r="AQ250" s="7" t="str">
        <f t="shared" si="48"/>
        <v/>
      </c>
      <c r="AR250" s="7" t="str">
        <f t="shared" si="48"/>
        <v/>
      </c>
      <c r="AS250" s="7" t="str">
        <f t="shared" si="48"/>
        <v/>
      </c>
      <c r="AT250" s="7" t="str">
        <f t="shared" si="48"/>
        <v/>
      </c>
      <c r="AU250" s="7" t="str">
        <f t="shared" si="48"/>
        <v/>
      </c>
      <c r="AV250" s="7" t="str">
        <f t="shared" si="48"/>
        <v/>
      </c>
      <c r="AW250" s="7" t="str">
        <f t="shared" si="48"/>
        <v/>
      </c>
      <c r="AX250" s="7" t="str">
        <f t="shared" si="49"/>
        <v/>
      </c>
      <c r="AY250" s="7" t="str">
        <f t="shared" si="49"/>
        <v/>
      </c>
      <c r="AZ250" s="7" t="str">
        <f t="shared" si="49"/>
        <v/>
      </c>
      <c r="BA250" s="7" t="str">
        <f t="shared" si="49"/>
        <v/>
      </c>
      <c r="BB250" s="7" t="str">
        <f t="shared" si="49"/>
        <v/>
      </c>
      <c r="BC250" s="7" t="str">
        <f t="shared" si="49"/>
        <v/>
      </c>
      <c r="BD250" s="7" t="str">
        <f t="shared" si="49"/>
        <v/>
      </c>
      <c r="BE250" s="7" t="str">
        <f t="shared" si="49"/>
        <v/>
      </c>
    </row>
    <row r="251" spans="1:57" x14ac:dyDescent="0.25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>CONCATENATE(A251,B251,C251,D251,E251,F251,G251,H251,I251,J251,K251,L251,M251,N251,O251,P251,Q251,R251,S251,T251,U251,V251,W251,X251,Y251,Z251,AA251,AB251,AC251,AD251,AE251,AF251,AG251,AH251)</f>
        <v>SIMNÃONÃO570117246344761,875ANMEP044696,87544761,87533434,87544696,87543418,9166666667740658160GXBRXXL DX XNTX MXTX000000AMIL43AMIL 500 QP NACIONAL COPART1401341177,111401,34INATIVO</v>
      </c>
      <c r="AJ251">
        <f>IF(AI251=AI250,1,0)</f>
        <v>1</v>
      </c>
      <c r="AK251" s="47" t="s">
        <v>392</v>
      </c>
      <c r="AM251" s="8">
        <v>248</v>
      </c>
      <c r="AN251" s="8" t="str">
        <f t="shared" si="48"/>
        <v/>
      </c>
      <c r="AO251" s="8" t="str">
        <f t="shared" si="48"/>
        <v/>
      </c>
      <c r="AP251" s="8" t="str">
        <f t="shared" si="48"/>
        <v/>
      </c>
      <c r="AQ251" s="8" t="str">
        <f t="shared" si="48"/>
        <v/>
      </c>
      <c r="AR251" s="8" t="str">
        <f t="shared" si="48"/>
        <v/>
      </c>
      <c r="AS251" s="8" t="str">
        <f t="shared" si="48"/>
        <v/>
      </c>
      <c r="AT251" s="8" t="str">
        <f t="shared" si="48"/>
        <v/>
      </c>
      <c r="AU251" s="8" t="str">
        <f t="shared" si="48"/>
        <v/>
      </c>
      <c r="AV251" s="8" t="str">
        <f t="shared" si="48"/>
        <v/>
      </c>
      <c r="AW251" s="8" t="str">
        <f t="shared" si="48"/>
        <v/>
      </c>
      <c r="AX251" s="8" t="str">
        <f t="shared" si="49"/>
        <v/>
      </c>
      <c r="AY251" s="8" t="str">
        <f t="shared" si="49"/>
        <v/>
      </c>
      <c r="AZ251" s="8" t="str">
        <f t="shared" si="49"/>
        <v/>
      </c>
      <c r="BA251" s="8" t="str">
        <f t="shared" si="49"/>
        <v/>
      </c>
      <c r="BB251" s="8" t="str">
        <f t="shared" si="49"/>
        <v/>
      </c>
      <c r="BC251" s="8" t="str">
        <f t="shared" si="49"/>
        <v/>
      </c>
      <c r="BD251" s="8" t="str">
        <f t="shared" si="49"/>
        <v/>
      </c>
      <c r="BE251" s="8" t="str">
        <f t="shared" si="49"/>
        <v/>
      </c>
    </row>
    <row r="252" spans="1:57" x14ac:dyDescent="0.25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>CONCATENATE(A252,B252,C252,D252,E252,F252,G252,H252,I252,J252,K252,L252,M252,N252,O252,P252,Q252,R252,S252,T252,U252,V252,W252,X252,Y252,Z252,AA252,AB252,AC252,AD252,AE252,AF252,AG252,AH252)</f>
        <v>SIMNÃONÃO570117246344761,875ANMEP044696,87544761,87533434,87544696,87543418,9166666667740658160GXBRXXL DX XNTX MXTX000000AMIL43AMIL 500 QP NACIONAL COPART1401341177,111401,34INATIVO</v>
      </c>
      <c r="AJ252">
        <f>IF(AI252=AI251,1,0)</f>
        <v>1</v>
      </c>
      <c r="AK252" s="47" t="s">
        <v>392</v>
      </c>
      <c r="AM252" s="7">
        <v>249</v>
      </c>
      <c r="AN252" s="7" t="str">
        <f t="shared" si="48"/>
        <v/>
      </c>
      <c r="AO252" s="7" t="str">
        <f t="shared" si="48"/>
        <v/>
      </c>
      <c r="AP252" s="7" t="str">
        <f t="shared" si="48"/>
        <v/>
      </c>
      <c r="AQ252" s="7" t="str">
        <f t="shared" si="48"/>
        <v/>
      </c>
      <c r="AR252" s="7" t="str">
        <f t="shared" si="48"/>
        <v/>
      </c>
      <c r="AS252" s="7" t="str">
        <f t="shared" si="48"/>
        <v/>
      </c>
      <c r="AT252" s="7" t="str">
        <f t="shared" si="48"/>
        <v/>
      </c>
      <c r="AU252" s="7" t="str">
        <f t="shared" si="48"/>
        <v/>
      </c>
      <c r="AV252" s="7" t="str">
        <f t="shared" si="48"/>
        <v/>
      </c>
      <c r="AW252" s="7" t="str">
        <f t="shared" si="48"/>
        <v/>
      </c>
      <c r="AX252" s="7" t="str">
        <f t="shared" si="49"/>
        <v/>
      </c>
      <c r="AY252" s="7" t="str">
        <f t="shared" si="49"/>
        <v/>
      </c>
      <c r="AZ252" s="7" t="str">
        <f t="shared" si="49"/>
        <v/>
      </c>
      <c r="BA252" s="7" t="str">
        <f t="shared" si="49"/>
        <v/>
      </c>
      <c r="BB252" s="7" t="str">
        <f t="shared" si="49"/>
        <v/>
      </c>
      <c r="BC252" s="7" t="str">
        <f t="shared" si="49"/>
        <v/>
      </c>
      <c r="BD252" s="7" t="str">
        <f t="shared" si="49"/>
        <v/>
      </c>
      <c r="BE252" s="7" t="str">
        <f t="shared" si="49"/>
        <v/>
      </c>
    </row>
    <row r="253" spans="1:57" x14ac:dyDescent="0.25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>CONCATENATE(A253,B253,C253,D253,E253,F253,G253,H253,I253,J253,K253,L253,M253,N253,O253,P253,Q253,R253,S253,T253,U253,V253,W253,X253,Y253,Z253,AA253,AB253,AC253,AD253,AE253,AF253,AG253,AH253)</f>
        <v>SIMSIMSIM190117270744761,875FNEL044761,87536520,916666666743412,916666666743418,9166666667740658720BRUNNX BRXTX GXMX000000AMIL43AMIL 400 QC NACIONAL1544771297,661544,77ATIVO</v>
      </c>
      <c r="AJ253">
        <f>IF(AI253=AI252,1,0)</f>
        <v>0</v>
      </c>
      <c r="AK253" s="47" t="s">
        <v>387</v>
      </c>
      <c r="AM253" s="8">
        <v>250</v>
      </c>
      <c r="AN253" s="8" t="str">
        <f t="shared" si="48"/>
        <v/>
      </c>
      <c r="AO253" s="8" t="str">
        <f t="shared" si="48"/>
        <v/>
      </c>
      <c r="AP253" s="8" t="str">
        <f t="shared" si="48"/>
        <v/>
      </c>
      <c r="AQ253" s="8" t="str">
        <f t="shared" si="48"/>
        <v/>
      </c>
      <c r="AR253" s="8" t="str">
        <f t="shared" si="48"/>
        <v/>
      </c>
      <c r="AS253" s="8" t="str">
        <f t="shared" si="48"/>
        <v/>
      </c>
      <c r="AT253" s="8" t="str">
        <f t="shared" si="48"/>
        <v/>
      </c>
      <c r="AU253" s="8" t="str">
        <f t="shared" si="48"/>
        <v/>
      </c>
      <c r="AV253" s="8" t="str">
        <f t="shared" si="48"/>
        <v/>
      </c>
      <c r="AW253" s="8" t="str">
        <f t="shared" si="48"/>
        <v/>
      </c>
      <c r="AX253" s="8" t="str">
        <f t="shared" si="49"/>
        <v/>
      </c>
      <c r="AY253" s="8" t="str">
        <f t="shared" si="49"/>
        <v/>
      </c>
      <c r="AZ253" s="8" t="str">
        <f t="shared" si="49"/>
        <v/>
      </c>
      <c r="BA253" s="8" t="str">
        <f t="shared" si="49"/>
        <v/>
      </c>
      <c r="BB253" s="8" t="str">
        <f t="shared" si="49"/>
        <v/>
      </c>
      <c r="BC253" s="8" t="str">
        <f t="shared" si="49"/>
        <v/>
      </c>
      <c r="BD253" s="8" t="str">
        <f t="shared" si="49"/>
        <v/>
      </c>
      <c r="BE253" s="8" t="str">
        <f t="shared" si="49"/>
        <v/>
      </c>
    </row>
    <row r="254" spans="1:57" x14ac:dyDescent="0.25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>CONCATENATE(A254,B254,C254,D254,E254,F254,G254,H254,I254,J254,K254,L254,M254,N254,O254,P254,Q254,R254,S254,T254,U254,V254,W254,X254,Y254,Z254,AA254,AB254,AC254,AD254,AE254,AF254,AG254,AH254)</f>
        <v>SIMSIMSIM190117270744761,875FNEL044761,87536520,916666666743412,916666666743418,9166666667740658720BRUNNX BRXTX GXMX000000AMIL43AMIL 400 QC NACIONAL1544771297,661544,77ATIVO</v>
      </c>
      <c r="AJ254">
        <f>IF(AI254=AI253,1,0)</f>
        <v>1</v>
      </c>
      <c r="AK254" s="47" t="s">
        <v>387</v>
      </c>
      <c r="AM254" s="7">
        <v>251</v>
      </c>
      <c r="AN254" s="7" t="str">
        <f t="shared" ref="AN254:AW263" si="50">IF(AN$3=$D254,$AM254,"")</f>
        <v/>
      </c>
      <c r="AO254" s="7" t="str">
        <f t="shared" si="50"/>
        <v/>
      </c>
      <c r="AP254" s="7" t="str">
        <f t="shared" si="50"/>
        <v/>
      </c>
      <c r="AQ254" s="7" t="str">
        <f t="shared" si="50"/>
        <v/>
      </c>
      <c r="AR254" s="7" t="str">
        <f t="shared" si="50"/>
        <v/>
      </c>
      <c r="AS254" s="7" t="str">
        <f t="shared" si="50"/>
        <v/>
      </c>
      <c r="AT254" s="7" t="str">
        <f t="shared" si="50"/>
        <v/>
      </c>
      <c r="AU254" s="7" t="str">
        <f t="shared" si="50"/>
        <v/>
      </c>
      <c r="AV254" s="7" t="str">
        <f t="shared" si="50"/>
        <v/>
      </c>
      <c r="AW254" s="7" t="str">
        <f t="shared" si="50"/>
        <v/>
      </c>
      <c r="AX254" s="7" t="str">
        <f t="shared" ref="AX254:BE263" si="51">IF(AX$3=$D254,$AM254,"")</f>
        <v/>
      </c>
      <c r="AY254" s="7" t="str">
        <f t="shared" si="51"/>
        <v/>
      </c>
      <c r="AZ254" s="7" t="str">
        <f t="shared" si="51"/>
        <v/>
      </c>
      <c r="BA254" s="7" t="str">
        <f t="shared" si="51"/>
        <v/>
      </c>
      <c r="BB254" s="7" t="str">
        <f t="shared" si="51"/>
        <v/>
      </c>
      <c r="BC254" s="7" t="str">
        <f t="shared" si="51"/>
        <v/>
      </c>
      <c r="BD254" s="7" t="str">
        <f t="shared" si="51"/>
        <v/>
      </c>
      <c r="BE254" s="7" t="str">
        <f t="shared" si="51"/>
        <v/>
      </c>
    </row>
    <row r="255" spans="1:57" x14ac:dyDescent="0.25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>CONCATENATE(A255,B255,C255,D255,E255,F255,G255,H255,I255,J255,K255,L255,M255,N255,O255,P255,Q255,R255,S255,T255,U255,V255,W255,X255,Y255,Z255,AA255,AB255,AC255,AD255,AE255,AF255,AG255,AH255)</f>
        <v>SIMSIMSIM190117270744761,875FNEL044761,87536520,916666666743412,916666666743418,9166666667740658720BRUNNX BRXTX GXMX000000AMIL43AMIL 400 QC NACIONAL1544771297,661544,77ATIVO</v>
      </c>
      <c r="AJ255">
        <f>IF(AI255=AI254,1,0)</f>
        <v>1</v>
      </c>
      <c r="AK255" s="47" t="s">
        <v>387</v>
      </c>
      <c r="AM255" s="8">
        <v>252</v>
      </c>
      <c r="AN255" s="8" t="str">
        <f t="shared" si="50"/>
        <v/>
      </c>
      <c r="AO255" s="8" t="str">
        <f t="shared" si="50"/>
        <v/>
      </c>
      <c r="AP255" s="8" t="str">
        <f t="shared" si="50"/>
        <v/>
      </c>
      <c r="AQ255" s="8" t="str">
        <f t="shared" si="50"/>
        <v/>
      </c>
      <c r="AR255" s="8" t="str">
        <f t="shared" si="50"/>
        <v/>
      </c>
      <c r="AS255" s="8" t="str">
        <f t="shared" si="50"/>
        <v/>
      </c>
      <c r="AT255" s="8" t="str">
        <f t="shared" si="50"/>
        <v/>
      </c>
      <c r="AU255" s="8" t="str">
        <f t="shared" si="50"/>
        <v/>
      </c>
      <c r="AV255" s="8" t="str">
        <f t="shared" si="50"/>
        <v/>
      </c>
      <c r="AW255" s="8" t="str">
        <f t="shared" si="50"/>
        <v/>
      </c>
      <c r="AX255" s="8" t="str">
        <f t="shared" si="51"/>
        <v/>
      </c>
      <c r="AY255" s="8" t="str">
        <f t="shared" si="51"/>
        <v/>
      </c>
      <c r="AZ255" s="8" t="str">
        <f t="shared" si="51"/>
        <v/>
      </c>
      <c r="BA255" s="8" t="str">
        <f t="shared" si="51"/>
        <v/>
      </c>
      <c r="BB255" s="8" t="str">
        <f t="shared" si="51"/>
        <v/>
      </c>
      <c r="BC255" s="8" t="str">
        <f t="shared" si="51"/>
        <v/>
      </c>
      <c r="BD255" s="8" t="str">
        <f t="shared" si="51"/>
        <v/>
      </c>
      <c r="BE255" s="8" t="str">
        <f t="shared" si="51"/>
        <v/>
      </c>
    </row>
    <row r="256" spans="1:57" x14ac:dyDescent="0.25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>CONCATENATE(A256,B256,C256,D256,E256,F256,G256,H256,I256,J256,K256,L256,M256,N256,O256,P256,Q256,R256,S256,T256,U256,V256,W256,X256,Y256,Z256,AA256,AB256,AC256,AD256,AE256,AF256,AG256,AH256)</f>
        <v>SIMSIMSIM570117271944761,875ANMEP044761,87532714,87543412,916666666743418,9166666667740658760XNX WXRLX XLVX FXRRXXRX000000AMIL43AMIL 400 QC NACIONAL2124111784,232124,11ATIVO</v>
      </c>
      <c r="AJ256">
        <f>IF(AI256=AI255,1,0)</f>
        <v>0</v>
      </c>
      <c r="AK256" s="47" t="s">
        <v>392</v>
      </c>
      <c r="AM256" s="7">
        <v>253</v>
      </c>
      <c r="AN256" s="7" t="str">
        <f t="shared" si="50"/>
        <v/>
      </c>
      <c r="AO256" s="7" t="str">
        <f t="shared" si="50"/>
        <v/>
      </c>
      <c r="AP256" s="7" t="str">
        <f t="shared" si="50"/>
        <v/>
      </c>
      <c r="AQ256" s="7" t="str">
        <f t="shared" si="50"/>
        <v/>
      </c>
      <c r="AR256" s="7" t="str">
        <f t="shared" si="50"/>
        <v/>
      </c>
      <c r="AS256" s="7" t="str">
        <f t="shared" si="50"/>
        <v/>
      </c>
      <c r="AT256" s="7" t="str">
        <f t="shared" si="50"/>
        <v/>
      </c>
      <c r="AU256" s="7" t="str">
        <f t="shared" si="50"/>
        <v/>
      </c>
      <c r="AV256" s="7" t="str">
        <f t="shared" si="50"/>
        <v/>
      </c>
      <c r="AW256" s="7" t="str">
        <f t="shared" si="50"/>
        <v/>
      </c>
      <c r="AX256" s="7" t="str">
        <f t="shared" si="51"/>
        <v/>
      </c>
      <c r="AY256" s="7" t="str">
        <f t="shared" si="51"/>
        <v/>
      </c>
      <c r="AZ256" s="7" t="str">
        <f t="shared" si="51"/>
        <v/>
      </c>
      <c r="BA256" s="7" t="str">
        <f t="shared" si="51"/>
        <v/>
      </c>
      <c r="BB256" s="7" t="str">
        <f t="shared" si="51"/>
        <v/>
      </c>
      <c r="BC256" s="7" t="str">
        <f t="shared" si="51"/>
        <v/>
      </c>
      <c r="BD256" s="7" t="str">
        <f t="shared" si="51"/>
        <v/>
      </c>
      <c r="BE256" s="7" t="str">
        <f t="shared" si="51"/>
        <v/>
      </c>
    </row>
    <row r="257" spans="1:57" x14ac:dyDescent="0.25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>CONCATENATE(A257,B257,C257,D257,E257,F257,G257,H257,I257,J257,K257,L257,M257,N257,O257,P257,Q257,R257,S257,T257,U257,V257,W257,X257,Y257,Z257,AA257,AB257,AC257,AD257,AE257,AF257,AG257,AH257)</f>
        <v>SIMSIMSIM570117271944761,875ANMEP044761,87532714,87543412,916666666743418,9166666667740658760XNX WXRLX XLVX FXRRXXRX000000AMIL43AMIL 400 QC NACIONAL2124111784,232124,11ATIVO</v>
      </c>
      <c r="AJ257">
        <f>IF(AI257=AI256,1,0)</f>
        <v>1</v>
      </c>
      <c r="AK257" s="47" t="s">
        <v>392</v>
      </c>
      <c r="AM257" s="8">
        <v>254</v>
      </c>
      <c r="AN257" s="8" t="str">
        <f t="shared" si="50"/>
        <v/>
      </c>
      <c r="AO257" s="8" t="str">
        <f t="shared" si="50"/>
        <v/>
      </c>
      <c r="AP257" s="8" t="str">
        <f t="shared" si="50"/>
        <v/>
      </c>
      <c r="AQ257" s="8" t="str">
        <f t="shared" si="50"/>
        <v/>
      </c>
      <c r="AR257" s="8" t="str">
        <f t="shared" si="50"/>
        <v/>
      </c>
      <c r="AS257" s="8" t="str">
        <f t="shared" si="50"/>
        <v/>
      </c>
      <c r="AT257" s="8" t="str">
        <f t="shared" si="50"/>
        <v/>
      </c>
      <c r="AU257" s="8" t="str">
        <f t="shared" si="50"/>
        <v/>
      </c>
      <c r="AV257" s="8" t="str">
        <f t="shared" si="50"/>
        <v/>
      </c>
      <c r="AW257" s="8" t="str">
        <f t="shared" si="50"/>
        <v/>
      </c>
      <c r="AX257" s="8" t="str">
        <f t="shared" si="51"/>
        <v/>
      </c>
      <c r="AY257" s="8" t="str">
        <f t="shared" si="51"/>
        <v/>
      </c>
      <c r="AZ257" s="8" t="str">
        <f t="shared" si="51"/>
        <v/>
      </c>
      <c r="BA257" s="8" t="str">
        <f t="shared" si="51"/>
        <v/>
      </c>
      <c r="BB257" s="8" t="str">
        <f t="shared" si="51"/>
        <v/>
      </c>
      <c r="BC257" s="8" t="str">
        <f t="shared" si="51"/>
        <v/>
      </c>
      <c r="BD257" s="8" t="str">
        <f t="shared" si="51"/>
        <v/>
      </c>
      <c r="BE257" s="8" t="str">
        <f t="shared" si="51"/>
        <v/>
      </c>
    </row>
    <row r="258" spans="1:57" x14ac:dyDescent="0.25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>CONCATENATE(A258,B258,C258,D258,E258,F258,G258,H258,I258,J258,K258,L258,M258,N258,O258,P258,Q258,R258,S258,T258,U258,V258,W258,X258,Y258,Z258,AA258,AB258,AC258,AD258,AE258,AF258,AG258,AH258)</f>
        <v>SIMSIMSIM570117271944761,875ANMEP044761,87532714,87543412,916666666743418,9166666667740658760XNX WXRLX XLVX FXRRXXRX000000AMIL43AMIL 400 QC NACIONAL2124111784,232124,11ATIVO</v>
      </c>
      <c r="AJ258">
        <f>IF(AI258=AI257,1,0)</f>
        <v>1</v>
      </c>
      <c r="AK258" s="47" t="s">
        <v>392</v>
      </c>
      <c r="AM258" s="7">
        <v>255</v>
      </c>
      <c r="AN258" s="7" t="str">
        <f t="shared" si="50"/>
        <v/>
      </c>
      <c r="AO258" s="7" t="str">
        <f t="shared" si="50"/>
        <v/>
      </c>
      <c r="AP258" s="7" t="str">
        <f t="shared" si="50"/>
        <v/>
      </c>
      <c r="AQ258" s="7" t="str">
        <f t="shared" si="50"/>
        <v/>
      </c>
      <c r="AR258" s="7" t="str">
        <f t="shared" si="50"/>
        <v/>
      </c>
      <c r="AS258" s="7" t="str">
        <f t="shared" si="50"/>
        <v/>
      </c>
      <c r="AT258" s="7" t="str">
        <f t="shared" si="50"/>
        <v/>
      </c>
      <c r="AU258" s="7" t="str">
        <f t="shared" si="50"/>
        <v/>
      </c>
      <c r="AV258" s="7" t="str">
        <f t="shared" si="50"/>
        <v/>
      </c>
      <c r="AW258" s="7" t="str">
        <f t="shared" si="50"/>
        <v/>
      </c>
      <c r="AX258" s="7" t="str">
        <f t="shared" si="51"/>
        <v/>
      </c>
      <c r="AY258" s="7" t="str">
        <f t="shared" si="51"/>
        <v/>
      </c>
      <c r="AZ258" s="7" t="str">
        <f t="shared" si="51"/>
        <v/>
      </c>
      <c r="BA258" s="7" t="str">
        <f t="shared" si="51"/>
        <v/>
      </c>
      <c r="BB258" s="7" t="str">
        <f t="shared" si="51"/>
        <v/>
      </c>
      <c r="BC258" s="7" t="str">
        <f t="shared" si="51"/>
        <v/>
      </c>
      <c r="BD258" s="7" t="str">
        <f t="shared" si="51"/>
        <v/>
      </c>
      <c r="BE258" s="7" t="str">
        <f t="shared" si="51"/>
        <v/>
      </c>
    </row>
    <row r="259" spans="1:57" x14ac:dyDescent="0.25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>CONCATENATE(A259,B259,C259,D259,E259,F259,G259,H259,I259,J259,K259,L259,M259,N259,O259,P259,Q259,R259,S259,T259,U259,V259,W259,X259,Y259,Z259,AA259,AB259,AC259,AD259,AE259,AF259,AG259,AH259)</f>
        <v>SIMSIMSIM190117272144761,875FNEL044761,87536216,87543412,916666666743418,9166666667740658770WXRLX BXXTRXZ MXWXZX RXBXXRX000000AMIL43AMIL 400 QC NACIONAL572991297,66572,99ATIVO</v>
      </c>
      <c r="AJ259">
        <f>IF(AI259=AI258,1,0)</f>
        <v>0</v>
      </c>
      <c r="AK259" s="47" t="s">
        <v>387</v>
      </c>
      <c r="AM259" s="8">
        <v>256</v>
      </c>
      <c r="AN259" s="8" t="str">
        <f t="shared" si="50"/>
        <v/>
      </c>
      <c r="AO259" s="8" t="str">
        <f t="shared" si="50"/>
        <v/>
      </c>
      <c r="AP259" s="8" t="str">
        <f t="shared" si="50"/>
        <v/>
      </c>
      <c r="AQ259" s="8" t="str">
        <f t="shared" si="50"/>
        <v/>
      </c>
      <c r="AR259" s="8" t="str">
        <f t="shared" si="50"/>
        <v/>
      </c>
      <c r="AS259" s="8" t="str">
        <f t="shared" si="50"/>
        <v/>
      </c>
      <c r="AT259" s="8" t="str">
        <f t="shared" si="50"/>
        <v/>
      </c>
      <c r="AU259" s="8" t="str">
        <f t="shared" si="50"/>
        <v/>
      </c>
      <c r="AV259" s="8" t="str">
        <f t="shared" si="50"/>
        <v/>
      </c>
      <c r="AW259" s="8" t="str">
        <f t="shared" si="50"/>
        <v/>
      </c>
      <c r="AX259" s="8" t="str">
        <f t="shared" si="51"/>
        <v/>
      </c>
      <c r="AY259" s="8" t="str">
        <f t="shared" si="51"/>
        <v/>
      </c>
      <c r="AZ259" s="8" t="str">
        <f t="shared" si="51"/>
        <v/>
      </c>
      <c r="BA259" s="8" t="str">
        <f t="shared" si="51"/>
        <v/>
      </c>
      <c r="BB259" s="8" t="str">
        <f t="shared" si="51"/>
        <v/>
      </c>
      <c r="BC259" s="8" t="str">
        <f t="shared" si="51"/>
        <v/>
      </c>
      <c r="BD259" s="8" t="str">
        <f t="shared" si="51"/>
        <v/>
      </c>
      <c r="BE259" s="8" t="str">
        <f t="shared" si="51"/>
        <v/>
      </c>
    </row>
    <row r="260" spans="1:57" x14ac:dyDescent="0.25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>CONCATENATE(A260,B260,C260,D260,E260,F260,G260,H260,I260,J260,K260,L260,M260,N260,O260,P260,Q260,R260,S260,T260,U260,V260,W260,X260,Y260,Z260,AA260,AB260,AC260,AD260,AE260,AF260,AG260,AH260)</f>
        <v>SIMSIMSIM190117272144761,875FNEL044761,87536216,87543412,916666666743418,9166666667740658770WXRLX BXXTRXZ MXWXZX RXBXXRX000000AMIL43AMIL 400 QC NACIONAL572991297,66572,99ATIVO</v>
      </c>
      <c r="AJ260">
        <f>IF(AI260=AI259,1,0)</f>
        <v>1</v>
      </c>
      <c r="AK260" s="47" t="s">
        <v>387</v>
      </c>
      <c r="AM260" s="7">
        <v>257</v>
      </c>
      <c r="AN260" s="7" t="str">
        <f t="shared" si="50"/>
        <v/>
      </c>
      <c r="AO260" s="7" t="str">
        <f t="shared" si="50"/>
        <v/>
      </c>
      <c r="AP260" s="7" t="str">
        <f t="shared" si="50"/>
        <v/>
      </c>
      <c r="AQ260" s="7" t="str">
        <f t="shared" si="50"/>
        <v/>
      </c>
      <c r="AR260" s="7" t="str">
        <f t="shared" si="50"/>
        <v/>
      </c>
      <c r="AS260" s="7" t="str">
        <f t="shared" si="50"/>
        <v/>
      </c>
      <c r="AT260" s="7" t="str">
        <f t="shared" si="50"/>
        <v/>
      </c>
      <c r="AU260" s="7" t="str">
        <f t="shared" si="50"/>
        <v/>
      </c>
      <c r="AV260" s="7" t="str">
        <f t="shared" si="50"/>
        <v/>
      </c>
      <c r="AW260" s="7" t="str">
        <f t="shared" si="50"/>
        <v/>
      </c>
      <c r="AX260" s="7" t="str">
        <f t="shared" si="51"/>
        <v/>
      </c>
      <c r="AY260" s="7" t="str">
        <f t="shared" si="51"/>
        <v/>
      </c>
      <c r="AZ260" s="7" t="str">
        <f t="shared" si="51"/>
        <v/>
      </c>
      <c r="BA260" s="7" t="str">
        <f t="shared" si="51"/>
        <v/>
      </c>
      <c r="BB260" s="7" t="str">
        <f t="shared" si="51"/>
        <v/>
      </c>
      <c r="BC260" s="7" t="str">
        <f t="shared" si="51"/>
        <v/>
      </c>
      <c r="BD260" s="7" t="str">
        <f t="shared" si="51"/>
        <v/>
      </c>
      <c r="BE260" s="7" t="str">
        <f t="shared" si="51"/>
        <v/>
      </c>
    </row>
    <row r="261" spans="1:57" x14ac:dyDescent="0.25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>CONCATENATE(A261,B261,C261,D261,E261,F261,G261,H261,I261,J261,K261,L261,M261,N261,O261,P261,Q261,R261,S261,T261,U261,V261,W261,X261,Y261,Z261,AA261,AB261,AC261,AD261,AE261,AF261,AG261,AH261)</f>
        <v>SIMSIMSIM190117272144761,875FNEL044761,87536216,87543412,916666666743418,9166666667740658770WXRLX BXXTRXZ MXWXZX RXBXXRX000000AMIL43AMIL 400 QC NACIONAL572991297,66572,99ATIVO</v>
      </c>
      <c r="AJ261">
        <f>IF(AI261=AI260,1,0)</f>
        <v>1</v>
      </c>
      <c r="AK261" s="47" t="s">
        <v>387</v>
      </c>
      <c r="AM261" s="8">
        <v>258</v>
      </c>
      <c r="AN261" s="8" t="str">
        <f t="shared" si="50"/>
        <v/>
      </c>
      <c r="AO261" s="8" t="str">
        <f t="shared" si="50"/>
        <v/>
      </c>
      <c r="AP261" s="8" t="str">
        <f t="shared" si="50"/>
        <v/>
      </c>
      <c r="AQ261" s="8" t="str">
        <f t="shared" si="50"/>
        <v/>
      </c>
      <c r="AR261" s="8" t="str">
        <f t="shared" si="50"/>
        <v/>
      </c>
      <c r="AS261" s="8" t="str">
        <f t="shared" si="50"/>
        <v/>
      </c>
      <c r="AT261" s="8" t="str">
        <f t="shared" si="50"/>
        <v/>
      </c>
      <c r="AU261" s="8" t="str">
        <f t="shared" si="50"/>
        <v/>
      </c>
      <c r="AV261" s="8" t="str">
        <f t="shared" si="50"/>
        <v/>
      </c>
      <c r="AW261" s="8" t="str">
        <f t="shared" si="50"/>
        <v/>
      </c>
      <c r="AX261" s="8" t="str">
        <f t="shared" si="51"/>
        <v/>
      </c>
      <c r="AY261" s="8" t="str">
        <f t="shared" si="51"/>
        <v/>
      </c>
      <c r="AZ261" s="8" t="str">
        <f t="shared" si="51"/>
        <v/>
      </c>
      <c r="BA261" s="8" t="str">
        <f t="shared" si="51"/>
        <v/>
      </c>
      <c r="BB261" s="8" t="str">
        <f t="shared" si="51"/>
        <v/>
      </c>
      <c r="BC261" s="8" t="str">
        <f t="shared" si="51"/>
        <v/>
      </c>
      <c r="BD261" s="8" t="str">
        <f t="shared" si="51"/>
        <v/>
      </c>
      <c r="BE261" s="8" t="str">
        <f t="shared" si="51"/>
        <v/>
      </c>
    </row>
    <row r="262" spans="1:57" x14ac:dyDescent="0.25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>CONCATENATE(A262,B262,C262,D262,E262,F262,G262,H262,I262,J262,K262,L262,M262,N262,O262,P262,Q262,R262,S262,T262,U262,V262,W262,X262,Y262,Z262,AA262,AB262,AC262,AD262,AE262,AF262,AG262,AH262)</f>
        <v>SIMSIMSIM190117273144761,875FNEL044761,87536295,87544087,87544056,87543418,9166666667740658790MXLXXNX BRXXL LXMX000000AMIL43AMIL 400 QC NACIONAL1544771297,661544,77ATIVO</v>
      </c>
      <c r="AJ262">
        <f>IF(AI262=AI261,1,0)</f>
        <v>0</v>
      </c>
      <c r="AK262" s="47" t="s">
        <v>387</v>
      </c>
      <c r="AM262" s="7">
        <v>259</v>
      </c>
      <c r="AN262" s="7" t="str">
        <f t="shared" si="50"/>
        <v/>
      </c>
      <c r="AO262" s="7" t="str">
        <f t="shared" si="50"/>
        <v/>
      </c>
      <c r="AP262" s="7" t="str">
        <f t="shared" si="50"/>
        <v/>
      </c>
      <c r="AQ262" s="7" t="str">
        <f t="shared" si="50"/>
        <v/>
      </c>
      <c r="AR262" s="7" t="str">
        <f t="shared" si="50"/>
        <v/>
      </c>
      <c r="AS262" s="7" t="str">
        <f t="shared" si="50"/>
        <v/>
      </c>
      <c r="AT262" s="7" t="str">
        <f t="shared" si="50"/>
        <v/>
      </c>
      <c r="AU262" s="7" t="str">
        <f t="shared" si="50"/>
        <v/>
      </c>
      <c r="AV262" s="7" t="str">
        <f t="shared" si="50"/>
        <v/>
      </c>
      <c r="AW262" s="7" t="str">
        <f t="shared" si="50"/>
        <v/>
      </c>
      <c r="AX262" s="7" t="str">
        <f t="shared" si="51"/>
        <v/>
      </c>
      <c r="AY262" s="7" t="str">
        <f t="shared" si="51"/>
        <v/>
      </c>
      <c r="AZ262" s="7" t="str">
        <f t="shared" si="51"/>
        <v/>
      </c>
      <c r="BA262" s="7" t="str">
        <f t="shared" si="51"/>
        <v/>
      </c>
      <c r="BB262" s="7" t="str">
        <f t="shared" si="51"/>
        <v/>
      </c>
      <c r="BC262" s="7" t="str">
        <f t="shared" si="51"/>
        <v/>
      </c>
      <c r="BD262" s="7" t="str">
        <f t="shared" si="51"/>
        <v/>
      </c>
      <c r="BE262" s="7" t="str">
        <f t="shared" si="51"/>
        <v/>
      </c>
    </row>
    <row r="263" spans="1:57" x14ac:dyDescent="0.25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>CONCATENATE(A263,B263,C263,D263,E263,F263,G263,H263,I263,J263,K263,L263,M263,N263,O263,P263,Q263,R263,S263,T263,U263,V263,W263,X263,Y263,Z263,AA263,AB263,AC263,AD263,AE263,AF263,AG263,AH263)</f>
        <v>SIMSIMSIM190117273144761,875FNEL044761,87536295,87544087,87544056,87543418,9166666667740658790MXLXXNX BRXXL LXMX000000AMIL43AMIL 400 QC NACIONAL1544771297,661544,77ATIVO</v>
      </c>
      <c r="AJ263">
        <f>IF(AI263=AI262,1,0)</f>
        <v>1</v>
      </c>
      <c r="AK263" s="47" t="s">
        <v>387</v>
      </c>
      <c r="AM263" s="8">
        <v>260</v>
      </c>
      <c r="AN263" s="8" t="str">
        <f t="shared" si="50"/>
        <v/>
      </c>
      <c r="AO263" s="8" t="str">
        <f t="shared" si="50"/>
        <v/>
      </c>
      <c r="AP263" s="8" t="str">
        <f t="shared" si="50"/>
        <v/>
      </c>
      <c r="AQ263" s="8" t="str">
        <f t="shared" si="50"/>
        <v/>
      </c>
      <c r="AR263" s="8" t="str">
        <f t="shared" si="50"/>
        <v/>
      </c>
      <c r="AS263" s="8" t="str">
        <f t="shared" si="50"/>
        <v/>
      </c>
      <c r="AT263" s="8" t="str">
        <f t="shared" si="50"/>
        <v/>
      </c>
      <c r="AU263" s="8" t="str">
        <f t="shared" si="50"/>
        <v/>
      </c>
      <c r="AV263" s="8" t="str">
        <f t="shared" si="50"/>
        <v/>
      </c>
      <c r="AW263" s="8" t="str">
        <f t="shared" si="50"/>
        <v/>
      </c>
      <c r="AX263" s="8" t="str">
        <f t="shared" si="51"/>
        <v/>
      </c>
      <c r="AY263" s="8" t="str">
        <f t="shared" si="51"/>
        <v/>
      </c>
      <c r="AZ263" s="8" t="str">
        <f t="shared" si="51"/>
        <v/>
      </c>
      <c r="BA263" s="8" t="str">
        <f t="shared" si="51"/>
        <v/>
      </c>
      <c r="BB263" s="8" t="str">
        <f t="shared" si="51"/>
        <v/>
      </c>
      <c r="BC263" s="8" t="str">
        <f t="shared" si="51"/>
        <v/>
      </c>
      <c r="BD263" s="8" t="str">
        <f t="shared" si="51"/>
        <v/>
      </c>
      <c r="BE263" s="8" t="str">
        <f t="shared" si="51"/>
        <v/>
      </c>
    </row>
    <row r="264" spans="1:57" x14ac:dyDescent="0.25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>CONCATENATE(A264,B264,C264,D264,E264,F264,G264,H264,I264,J264,K264,L264,M264,N264,O264,P264,Q264,R264,S264,T264,U264,V264,W264,X264,Y264,Z264,AA264,AB264,AC264,AD264,AE264,AF264,AG264,AH264)</f>
        <v>SIMSIMSIM190117273144761,875FNEL044761,87536295,87544087,87544056,87543418,9166666667740658790MXLXXNX BRXXL LXMX000000AMIL43AMIL 400 QC NACIONAL1544771297,661544,77ATIVO</v>
      </c>
      <c r="AJ264">
        <f>IF(AI264=AI263,1,0)</f>
        <v>1</v>
      </c>
      <c r="AK264" s="47" t="s">
        <v>387</v>
      </c>
      <c r="AM264" s="7">
        <v>261</v>
      </c>
      <c r="AN264" s="7" t="str">
        <f t="shared" ref="AN264:AW273" si="52">IF(AN$3=$D264,$AM264,"")</f>
        <v/>
      </c>
      <c r="AO264" s="7" t="str">
        <f t="shared" si="52"/>
        <v/>
      </c>
      <c r="AP264" s="7" t="str">
        <f t="shared" si="52"/>
        <v/>
      </c>
      <c r="AQ264" s="7" t="str">
        <f t="shared" si="52"/>
        <v/>
      </c>
      <c r="AR264" s="7" t="str">
        <f t="shared" si="52"/>
        <v/>
      </c>
      <c r="AS264" s="7" t="str">
        <f t="shared" si="52"/>
        <v/>
      </c>
      <c r="AT264" s="7" t="str">
        <f t="shared" si="52"/>
        <v/>
      </c>
      <c r="AU264" s="7" t="str">
        <f t="shared" si="52"/>
        <v/>
      </c>
      <c r="AV264" s="7" t="str">
        <f t="shared" si="52"/>
        <v/>
      </c>
      <c r="AW264" s="7" t="str">
        <f t="shared" si="52"/>
        <v/>
      </c>
      <c r="AX264" s="7" t="str">
        <f t="shared" ref="AX264:BE273" si="53">IF(AX$3=$D264,$AM264,"")</f>
        <v/>
      </c>
      <c r="AY264" s="7" t="str">
        <f t="shared" si="53"/>
        <v/>
      </c>
      <c r="AZ264" s="7" t="str">
        <f t="shared" si="53"/>
        <v/>
      </c>
      <c r="BA264" s="7" t="str">
        <f t="shared" si="53"/>
        <v/>
      </c>
      <c r="BB264" s="7" t="str">
        <f t="shared" si="53"/>
        <v/>
      </c>
      <c r="BC264" s="7" t="str">
        <f t="shared" si="53"/>
        <v/>
      </c>
      <c r="BD264" s="7" t="str">
        <f t="shared" si="53"/>
        <v/>
      </c>
      <c r="BE264" s="7" t="str">
        <f t="shared" si="53"/>
        <v/>
      </c>
    </row>
    <row r="265" spans="1:57" x14ac:dyDescent="0.25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>CONCATENATE(A265,B265,C265,D265,E265,F265,G265,H265,I265,J265,K265,L265,M265,N265,O265,P265,Q265,R265,S265,T265,U265,V265,W265,X265,Y265,Z265,AA265,AB265,AC265,AD265,AE265,AF265,AG265,AH265)</f>
        <v>SIMNÃONÃO190117275644761,875FNEL044761,87535751,916666666744725,87544633,87543418,9166666667740658840JULXXNX DX XPXRXTX XNTX MXXX000000AMIL43AMIL 400 QP NACIONAL7821844,17782ATIVO</v>
      </c>
      <c r="AJ265">
        <f>IF(AI265=AI264,1,0)</f>
        <v>0</v>
      </c>
      <c r="AK265" s="47" t="s">
        <v>387</v>
      </c>
      <c r="AM265" s="8">
        <v>262</v>
      </c>
      <c r="AN265" s="8" t="str">
        <f t="shared" si="52"/>
        <v/>
      </c>
      <c r="AO265" s="8" t="str">
        <f t="shared" si="52"/>
        <v/>
      </c>
      <c r="AP265" s="8" t="str">
        <f t="shared" si="52"/>
        <v/>
      </c>
      <c r="AQ265" s="8" t="str">
        <f t="shared" si="52"/>
        <v/>
      </c>
      <c r="AR265" s="8" t="str">
        <f t="shared" si="52"/>
        <v/>
      </c>
      <c r="AS265" s="8" t="str">
        <f t="shared" si="52"/>
        <v/>
      </c>
      <c r="AT265" s="8" t="str">
        <f t="shared" si="52"/>
        <v/>
      </c>
      <c r="AU265" s="8" t="str">
        <f t="shared" si="52"/>
        <v/>
      </c>
      <c r="AV265" s="8" t="str">
        <f t="shared" si="52"/>
        <v/>
      </c>
      <c r="AW265" s="8" t="str">
        <f t="shared" si="52"/>
        <v/>
      </c>
      <c r="AX265" s="8" t="str">
        <f t="shared" si="53"/>
        <v/>
      </c>
      <c r="AY265" s="8" t="str">
        <f t="shared" si="53"/>
        <v/>
      </c>
      <c r="AZ265" s="8" t="str">
        <f t="shared" si="53"/>
        <v/>
      </c>
      <c r="BA265" s="8" t="str">
        <f t="shared" si="53"/>
        <v/>
      </c>
      <c r="BB265" s="8" t="str">
        <f t="shared" si="53"/>
        <v/>
      </c>
      <c r="BC265" s="8" t="str">
        <f t="shared" si="53"/>
        <v/>
      </c>
      <c r="BD265" s="8" t="str">
        <f t="shared" si="53"/>
        <v/>
      </c>
      <c r="BE265" s="8" t="str">
        <f t="shared" si="53"/>
        <v/>
      </c>
    </row>
    <row r="266" spans="1:57" x14ac:dyDescent="0.25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>CONCATENATE(A266,B266,C266,D266,E266,F266,G266,H266,I266,J266,K266,L266,M266,N266,O266,P266,Q266,R266,S266,T266,U266,V266,W266,X266,Y266,Z266,AA266,AB266,AC266,AD266,AE266,AF266,AG266,AH266)</f>
        <v>SIMNÃONÃO190117275644761,875FNEL044761,87535751,916666666744725,87544633,87543418,9166666667740658840JULXXNX DX XPXRXTX XNTX MXXX000000AMIL43AMIL 400 QP NACIONAL7821844,17782ATIVO</v>
      </c>
      <c r="AJ266">
        <f>IF(AI266=AI265,1,0)</f>
        <v>1</v>
      </c>
      <c r="AK266" s="47" t="s">
        <v>387</v>
      </c>
      <c r="AM266" s="7">
        <v>263</v>
      </c>
      <c r="AN266" s="7" t="str">
        <f t="shared" si="52"/>
        <v/>
      </c>
      <c r="AO266" s="7" t="str">
        <f t="shared" si="52"/>
        <v/>
      </c>
      <c r="AP266" s="7" t="str">
        <f t="shared" si="52"/>
        <v/>
      </c>
      <c r="AQ266" s="7" t="str">
        <f t="shared" si="52"/>
        <v/>
      </c>
      <c r="AR266" s="7" t="str">
        <f t="shared" si="52"/>
        <v/>
      </c>
      <c r="AS266" s="7" t="str">
        <f t="shared" si="52"/>
        <v/>
      </c>
      <c r="AT266" s="7" t="str">
        <f t="shared" si="52"/>
        <v/>
      </c>
      <c r="AU266" s="7" t="str">
        <f t="shared" si="52"/>
        <v/>
      </c>
      <c r="AV266" s="7" t="str">
        <f t="shared" si="52"/>
        <v/>
      </c>
      <c r="AW266" s="7" t="str">
        <f t="shared" si="52"/>
        <v/>
      </c>
      <c r="AX266" s="7" t="str">
        <f t="shared" si="53"/>
        <v/>
      </c>
      <c r="AY266" s="7" t="str">
        <f t="shared" si="53"/>
        <v/>
      </c>
      <c r="AZ266" s="7" t="str">
        <f t="shared" si="53"/>
        <v/>
      </c>
      <c r="BA266" s="7" t="str">
        <f t="shared" si="53"/>
        <v/>
      </c>
      <c r="BB266" s="7" t="str">
        <f t="shared" si="53"/>
        <v/>
      </c>
      <c r="BC266" s="7" t="str">
        <f t="shared" si="53"/>
        <v/>
      </c>
      <c r="BD266" s="7" t="str">
        <f t="shared" si="53"/>
        <v/>
      </c>
      <c r="BE266" s="7" t="str">
        <f t="shared" si="53"/>
        <v/>
      </c>
    </row>
    <row r="267" spans="1:57" x14ac:dyDescent="0.25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>CONCATENATE(A267,B267,C267,D267,E267,F267,G267,H267,I267,J267,K267,L267,M267,N267,O267,P267,Q267,R267,S267,T267,U267,V267,W267,X267,Y267,Z267,AA267,AB267,AC267,AD267,AE267,AF267,AG267,AH267)</f>
        <v>SIMNÃONÃO190117275644761,875FNEL044761,87535751,916666666744725,87544633,87543418,9166666667740658840JULXXNX DX XPXRXTX XNTX MXXX000000AMIL43AMIL 400 QP NACIONAL7821844,17782ATIVO</v>
      </c>
      <c r="AJ267">
        <f>IF(AI267=AI266,1,0)</f>
        <v>1</v>
      </c>
      <c r="AK267" s="47" t="s">
        <v>387</v>
      </c>
      <c r="AM267" s="8">
        <v>264</v>
      </c>
      <c r="AN267" s="8" t="str">
        <f t="shared" si="52"/>
        <v/>
      </c>
      <c r="AO267" s="8" t="str">
        <f t="shared" si="52"/>
        <v/>
      </c>
      <c r="AP267" s="8" t="str">
        <f t="shared" si="52"/>
        <v/>
      </c>
      <c r="AQ267" s="8" t="str">
        <f t="shared" si="52"/>
        <v/>
      </c>
      <c r="AR267" s="8" t="str">
        <f t="shared" si="52"/>
        <v/>
      </c>
      <c r="AS267" s="8" t="str">
        <f t="shared" si="52"/>
        <v/>
      </c>
      <c r="AT267" s="8" t="str">
        <f t="shared" si="52"/>
        <v/>
      </c>
      <c r="AU267" s="8" t="str">
        <f t="shared" si="52"/>
        <v/>
      </c>
      <c r="AV267" s="8" t="str">
        <f t="shared" si="52"/>
        <v/>
      </c>
      <c r="AW267" s="8" t="str">
        <f t="shared" si="52"/>
        <v/>
      </c>
      <c r="AX267" s="8" t="str">
        <f t="shared" si="53"/>
        <v/>
      </c>
      <c r="AY267" s="8" t="str">
        <f t="shared" si="53"/>
        <v/>
      </c>
      <c r="AZ267" s="8" t="str">
        <f t="shared" si="53"/>
        <v/>
      </c>
      <c r="BA267" s="8" t="str">
        <f t="shared" si="53"/>
        <v/>
      </c>
      <c r="BB267" s="8" t="str">
        <f t="shared" si="53"/>
        <v/>
      </c>
      <c r="BC267" s="8" t="str">
        <f t="shared" si="53"/>
        <v/>
      </c>
      <c r="BD267" s="8" t="str">
        <f t="shared" si="53"/>
        <v/>
      </c>
      <c r="BE267" s="8" t="str">
        <f t="shared" si="53"/>
        <v/>
      </c>
    </row>
    <row r="268" spans="1:57" x14ac:dyDescent="0.25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>CONCATENATE(A268,B268,C268,D268,E268,F268,G268,H268,I268,J268,K268,L268,M268,N268,O268,P268,Q268,R268,S268,T268,U268,V268,W268,X268,Y268,Z268,AA268,AB268,AC268,AD268,AE268,AF268,AG268,AH268)</f>
        <v>SIMSIMSIM190117264544761,875FNEL044761,87530085,87544755,87544755,87543418,9166666667740670730MXRWX FXXLHX LXPX000000AMIL43AMIL 400 QC NACIONAL2453352060,812453,35SUSPENSÃO</v>
      </c>
      <c r="AJ268">
        <f>IF(AI268=AI267,1,0)</f>
        <v>0</v>
      </c>
      <c r="AK268" s="47" t="s">
        <v>387</v>
      </c>
      <c r="AM268" s="7">
        <v>265</v>
      </c>
      <c r="AN268" s="7" t="str">
        <f t="shared" si="52"/>
        <v/>
      </c>
      <c r="AO268" s="7" t="str">
        <f t="shared" si="52"/>
        <v/>
      </c>
      <c r="AP268" s="7" t="str">
        <f t="shared" si="52"/>
        <v/>
      </c>
      <c r="AQ268" s="7" t="str">
        <f t="shared" si="52"/>
        <v/>
      </c>
      <c r="AR268" s="7" t="str">
        <f t="shared" si="52"/>
        <v/>
      </c>
      <c r="AS268" s="7" t="str">
        <f t="shared" si="52"/>
        <v/>
      </c>
      <c r="AT268" s="7" t="str">
        <f t="shared" si="52"/>
        <v/>
      </c>
      <c r="AU268" s="7" t="str">
        <f t="shared" si="52"/>
        <v/>
      </c>
      <c r="AV268" s="7" t="str">
        <f t="shared" si="52"/>
        <v/>
      </c>
      <c r="AW268" s="7" t="str">
        <f t="shared" si="52"/>
        <v/>
      </c>
      <c r="AX268" s="7" t="str">
        <f t="shared" si="53"/>
        <v/>
      </c>
      <c r="AY268" s="7" t="str">
        <f t="shared" si="53"/>
        <v/>
      </c>
      <c r="AZ268" s="7" t="str">
        <f t="shared" si="53"/>
        <v/>
      </c>
      <c r="BA268" s="7" t="str">
        <f t="shared" si="53"/>
        <v/>
      </c>
      <c r="BB268" s="7" t="str">
        <f t="shared" si="53"/>
        <v/>
      </c>
      <c r="BC268" s="7" t="str">
        <f t="shared" si="53"/>
        <v/>
      </c>
      <c r="BD268" s="7" t="str">
        <f t="shared" si="53"/>
        <v/>
      </c>
      <c r="BE268" s="7" t="str">
        <f t="shared" si="53"/>
        <v/>
      </c>
    </row>
    <row r="269" spans="1:57" x14ac:dyDescent="0.25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>CONCATENATE(A269,B269,C269,D269,E269,F269,G269,H269,I269,J269,K269,L269,M269,N269,O269,P269,Q269,R269,S269,T269,U269,V269,W269,X269,Y269,Z269,AA269,AB269,AC269,AD269,AE269,AF269,AG269,AH269)</f>
        <v>SIMSIMSIM190117264544761,875FNEL044761,87530085,87544755,87544755,87543418,9166666667740670730MXRWX FXXLHX LXPX000000AMIL43AMIL 400 QC NACIONAL2453352060,812453,35SUSPENSÃO</v>
      </c>
      <c r="AJ269">
        <f>IF(AI269=AI268,1,0)</f>
        <v>1</v>
      </c>
      <c r="AK269" s="47" t="s">
        <v>387</v>
      </c>
      <c r="AM269" s="8">
        <v>266</v>
      </c>
      <c r="AN269" s="8" t="str">
        <f t="shared" si="52"/>
        <v/>
      </c>
      <c r="AO269" s="8" t="str">
        <f t="shared" si="52"/>
        <v/>
      </c>
      <c r="AP269" s="8" t="str">
        <f t="shared" si="52"/>
        <v/>
      </c>
      <c r="AQ269" s="8" t="str">
        <f t="shared" si="52"/>
        <v/>
      </c>
      <c r="AR269" s="8" t="str">
        <f t="shared" si="52"/>
        <v/>
      </c>
      <c r="AS269" s="8" t="str">
        <f t="shared" si="52"/>
        <v/>
      </c>
      <c r="AT269" s="8" t="str">
        <f t="shared" si="52"/>
        <v/>
      </c>
      <c r="AU269" s="8" t="str">
        <f t="shared" si="52"/>
        <v/>
      </c>
      <c r="AV269" s="8" t="str">
        <f t="shared" si="52"/>
        <v/>
      </c>
      <c r="AW269" s="8" t="str">
        <f t="shared" si="52"/>
        <v/>
      </c>
      <c r="AX269" s="8" t="str">
        <f t="shared" si="53"/>
        <v/>
      </c>
      <c r="AY269" s="8" t="str">
        <f t="shared" si="53"/>
        <v/>
      </c>
      <c r="AZ269" s="8" t="str">
        <f t="shared" si="53"/>
        <v/>
      </c>
      <c r="BA269" s="8" t="str">
        <f t="shared" si="53"/>
        <v/>
      </c>
      <c r="BB269" s="8" t="str">
        <f t="shared" si="53"/>
        <v/>
      </c>
      <c r="BC269" s="8" t="str">
        <f t="shared" si="53"/>
        <v/>
      </c>
      <c r="BD269" s="8" t="str">
        <f t="shared" si="53"/>
        <v/>
      </c>
      <c r="BE269" s="8" t="str">
        <f t="shared" si="53"/>
        <v/>
      </c>
    </row>
    <row r="270" spans="1:57" x14ac:dyDescent="0.25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>CONCATENATE(A270,B270,C270,D270,E270,F270,G270,H270,I270,J270,K270,L270,M270,N270,O270,P270,Q270,R270,S270,T270,U270,V270,W270,X270,Y270,Z270,AA270,AB270,AC270,AD270,AE270,AF270,AG270,AH270)</f>
        <v>SIMSIMSIM190117264544761,875FNEL044761,87530085,87544755,87544755,87543418,9166666667740670730MXRWX FXXLHX LXPX000000AMIL43AMIL 400 QC NACIONAL2453352060,812453,35SUSPENSÃO</v>
      </c>
      <c r="AJ270">
        <f>IF(AI270=AI269,1,0)</f>
        <v>1</v>
      </c>
      <c r="AK270" s="47" t="s">
        <v>387</v>
      </c>
      <c r="AM270" s="7">
        <v>267</v>
      </c>
      <c r="AN270" s="7" t="str">
        <f t="shared" si="52"/>
        <v/>
      </c>
      <c r="AO270" s="7" t="str">
        <f t="shared" si="52"/>
        <v/>
      </c>
      <c r="AP270" s="7" t="str">
        <f t="shared" si="52"/>
        <v/>
      </c>
      <c r="AQ270" s="7" t="str">
        <f t="shared" si="52"/>
        <v/>
      </c>
      <c r="AR270" s="7" t="str">
        <f t="shared" si="52"/>
        <v/>
      </c>
      <c r="AS270" s="7" t="str">
        <f t="shared" si="52"/>
        <v/>
      </c>
      <c r="AT270" s="7" t="str">
        <f t="shared" si="52"/>
        <v/>
      </c>
      <c r="AU270" s="7" t="str">
        <f t="shared" si="52"/>
        <v/>
      </c>
      <c r="AV270" s="7" t="str">
        <f t="shared" si="52"/>
        <v/>
      </c>
      <c r="AW270" s="7" t="str">
        <f t="shared" si="52"/>
        <v/>
      </c>
      <c r="AX270" s="7" t="str">
        <f t="shared" si="53"/>
        <v/>
      </c>
      <c r="AY270" s="7" t="str">
        <f t="shared" si="53"/>
        <v/>
      </c>
      <c r="AZ270" s="7" t="str">
        <f t="shared" si="53"/>
        <v/>
      </c>
      <c r="BA270" s="7" t="str">
        <f t="shared" si="53"/>
        <v/>
      </c>
      <c r="BB270" s="7" t="str">
        <f t="shared" si="53"/>
        <v/>
      </c>
      <c r="BC270" s="7" t="str">
        <f t="shared" si="53"/>
        <v/>
      </c>
      <c r="BD270" s="7" t="str">
        <f t="shared" si="53"/>
        <v/>
      </c>
      <c r="BE270" s="7" t="str">
        <f t="shared" si="53"/>
        <v/>
      </c>
    </row>
    <row r="271" spans="1:57" x14ac:dyDescent="0.25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>CONCATENATE(A271,B271,C271,D271,E271,F271,G271,H271,I271,J271,K271,L271,M271,N271,O271,P271,Q271,R271,S271,T271,U271,V271,W271,X271,Y271,Z271,AA271,AB271,AC271,AD271,AE271,AF271,AG271,AH271)</f>
        <v>SIMSIMSIM190117264544761,875FNEL144761,87541732,87544755,87543418,9166666667740670740MXRXX GXBRXXLLY DX XUX RXBXXRX FXXLHX LXPX000000AMIL43AMIL 400 QC NACIONAL1235861038,111235,86SUSPENSÃO</v>
      </c>
      <c r="AJ271">
        <f>IF(AI271=AI270,1,0)</f>
        <v>0</v>
      </c>
      <c r="AK271" s="47" t="s">
        <v>387</v>
      </c>
      <c r="AM271" s="8">
        <v>268</v>
      </c>
      <c r="AN271" s="8" t="str">
        <f t="shared" si="52"/>
        <v/>
      </c>
      <c r="AO271" s="8" t="str">
        <f t="shared" si="52"/>
        <v/>
      </c>
      <c r="AP271" s="8" t="str">
        <f t="shared" si="52"/>
        <v/>
      </c>
      <c r="AQ271" s="8" t="str">
        <f t="shared" si="52"/>
        <v/>
      </c>
      <c r="AR271" s="8" t="str">
        <f t="shared" si="52"/>
        <v/>
      </c>
      <c r="AS271" s="8" t="str">
        <f t="shared" si="52"/>
        <v/>
      </c>
      <c r="AT271" s="8" t="str">
        <f t="shared" si="52"/>
        <v/>
      </c>
      <c r="AU271" s="8" t="str">
        <f t="shared" si="52"/>
        <v/>
      </c>
      <c r="AV271" s="8" t="str">
        <f t="shared" si="52"/>
        <v/>
      </c>
      <c r="AW271" s="8" t="str">
        <f t="shared" si="52"/>
        <v/>
      </c>
      <c r="AX271" s="8" t="str">
        <f t="shared" si="53"/>
        <v/>
      </c>
      <c r="AY271" s="8" t="str">
        <f t="shared" si="53"/>
        <v/>
      </c>
      <c r="AZ271" s="8" t="str">
        <f t="shared" si="53"/>
        <v/>
      </c>
      <c r="BA271" s="8" t="str">
        <f t="shared" si="53"/>
        <v/>
      </c>
      <c r="BB271" s="8" t="str">
        <f t="shared" si="53"/>
        <v/>
      </c>
      <c r="BC271" s="8" t="str">
        <f t="shared" si="53"/>
        <v/>
      </c>
      <c r="BD271" s="8" t="str">
        <f t="shared" si="53"/>
        <v/>
      </c>
      <c r="BE271" s="8" t="str">
        <f t="shared" si="53"/>
        <v/>
      </c>
    </row>
    <row r="272" spans="1:57" x14ac:dyDescent="0.25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>CONCATENATE(A272,B272,C272,D272,E272,F272,G272,H272,I272,J272,K272,L272,M272,N272,O272,P272,Q272,R272,S272,T272,U272,V272,W272,X272,Y272,Z272,AA272,AB272,AC272,AD272,AE272,AF272,AG272,AH272)</f>
        <v>SIMSIMSIM190117264544761,875FNEL144761,87541732,87544755,87543418,9166666667740670740MXRXX GXBRXXLLY DX XUX RXBXXRX FXXLHX LXPX000000AMIL43AMIL 400 QC NACIONAL1235861038,111235,86SUSPENSÃO</v>
      </c>
      <c r="AJ272">
        <f>IF(AI272=AI271,1,0)</f>
        <v>1</v>
      </c>
      <c r="AK272" s="47" t="s">
        <v>387</v>
      </c>
      <c r="AM272" s="7">
        <v>269</v>
      </c>
      <c r="AN272" s="7" t="str">
        <f t="shared" si="52"/>
        <v/>
      </c>
      <c r="AO272" s="7" t="str">
        <f t="shared" si="52"/>
        <v/>
      </c>
      <c r="AP272" s="7" t="str">
        <f t="shared" si="52"/>
        <v/>
      </c>
      <c r="AQ272" s="7" t="str">
        <f t="shared" si="52"/>
        <v/>
      </c>
      <c r="AR272" s="7" t="str">
        <f t="shared" si="52"/>
        <v/>
      </c>
      <c r="AS272" s="7" t="str">
        <f t="shared" si="52"/>
        <v/>
      </c>
      <c r="AT272" s="7" t="str">
        <f t="shared" si="52"/>
        <v/>
      </c>
      <c r="AU272" s="7" t="str">
        <f t="shared" si="52"/>
        <v/>
      </c>
      <c r="AV272" s="7" t="str">
        <f t="shared" si="52"/>
        <v/>
      </c>
      <c r="AW272" s="7" t="str">
        <f t="shared" si="52"/>
        <v/>
      </c>
      <c r="AX272" s="7" t="str">
        <f t="shared" si="53"/>
        <v/>
      </c>
      <c r="AY272" s="7" t="str">
        <f t="shared" si="53"/>
        <v/>
      </c>
      <c r="AZ272" s="7" t="str">
        <f t="shared" si="53"/>
        <v/>
      </c>
      <c r="BA272" s="7" t="str">
        <f t="shared" si="53"/>
        <v/>
      </c>
      <c r="BB272" s="7" t="str">
        <f t="shared" si="53"/>
        <v/>
      </c>
      <c r="BC272" s="7" t="str">
        <f t="shared" si="53"/>
        <v/>
      </c>
      <c r="BD272" s="7" t="str">
        <f t="shared" si="53"/>
        <v/>
      </c>
      <c r="BE272" s="7" t="str">
        <f t="shared" si="53"/>
        <v/>
      </c>
    </row>
    <row r="273" spans="1:57" x14ac:dyDescent="0.25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>CONCATENATE(A273,B273,C273,D273,E273,F273,G273,H273,I273,J273,K273,L273,M273,N273,O273,P273,Q273,R273,S273,T273,U273,V273,W273,X273,Y273,Z273,AA273,AB273,AC273,AD273,AE273,AF273,AG273,AH273)</f>
        <v>SIMSIMSIM190117264544761,875FNEL144761,87541732,87544755,87543418,9166666667740670740MXRXX GXBRXXLLY DX XUX RXBXXRX FXXLHX LXPX000000AMIL43AMIL 400 QC NACIONAL1235861038,111235,86SUSPENSÃO</v>
      </c>
      <c r="AJ273">
        <f>IF(AI273=AI272,1,0)</f>
        <v>1</v>
      </c>
      <c r="AK273" s="47" t="s">
        <v>387</v>
      </c>
      <c r="AM273" s="8">
        <v>270</v>
      </c>
      <c r="AN273" s="8" t="str">
        <f t="shared" si="52"/>
        <v/>
      </c>
      <c r="AO273" s="8" t="str">
        <f t="shared" si="52"/>
        <v/>
      </c>
      <c r="AP273" s="8" t="str">
        <f t="shared" si="52"/>
        <v/>
      </c>
      <c r="AQ273" s="8" t="str">
        <f t="shared" si="52"/>
        <v/>
      </c>
      <c r="AR273" s="8" t="str">
        <f t="shared" si="52"/>
        <v/>
      </c>
      <c r="AS273" s="8" t="str">
        <f t="shared" si="52"/>
        <v/>
      </c>
      <c r="AT273" s="8" t="str">
        <f t="shared" si="52"/>
        <v/>
      </c>
      <c r="AU273" s="8" t="str">
        <f t="shared" si="52"/>
        <v/>
      </c>
      <c r="AV273" s="8" t="str">
        <f t="shared" si="52"/>
        <v/>
      </c>
      <c r="AW273" s="8" t="str">
        <f t="shared" si="52"/>
        <v/>
      </c>
      <c r="AX273" s="8" t="str">
        <f t="shared" si="53"/>
        <v/>
      </c>
      <c r="AY273" s="8" t="str">
        <f t="shared" si="53"/>
        <v/>
      </c>
      <c r="AZ273" s="8" t="str">
        <f t="shared" si="53"/>
        <v/>
      </c>
      <c r="BA273" s="8" t="str">
        <f t="shared" si="53"/>
        <v/>
      </c>
      <c r="BB273" s="8" t="str">
        <f t="shared" si="53"/>
        <v/>
      </c>
      <c r="BC273" s="8" t="str">
        <f t="shared" si="53"/>
        <v/>
      </c>
      <c r="BD273" s="8" t="str">
        <f t="shared" si="53"/>
        <v/>
      </c>
      <c r="BE273" s="8" t="str">
        <f t="shared" si="53"/>
        <v/>
      </c>
    </row>
    <row r="274" spans="1:57" x14ac:dyDescent="0.25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>CONCATENATE(A274,B274,C274,D274,E274,F274,G274,H274,I274,J274,K274,L274,M274,N274,O274,P274,Q274,R274,S274,T274,U274,V274,W274,X274,Y274,Z274,AA274,AB274,AC274,AD274,AE274,AF274,AG274,AH274)</f>
        <v>SIMSIMSIM570117259144761,875ANMEP044761,87522250,916666666743416,916666666743418,9166666667740710400MXRXX DX LXURDX BXRBXX TXXXXXRX000000AMIL43AMIL 400 QC NACIONAL COPART2297865268,932297,86ATIVO</v>
      </c>
      <c r="AJ274">
        <f>IF(AI274=AI273,1,0)</f>
        <v>0</v>
      </c>
      <c r="AK274" s="47" t="s">
        <v>392</v>
      </c>
      <c r="AM274" s="7">
        <v>271</v>
      </c>
      <c r="AN274" s="7" t="str">
        <f t="shared" ref="AN274:AW283" si="54">IF(AN$3=$D274,$AM274,"")</f>
        <v/>
      </c>
      <c r="AO274" s="7" t="str">
        <f t="shared" si="54"/>
        <v/>
      </c>
      <c r="AP274" s="7" t="str">
        <f t="shared" si="54"/>
        <v/>
      </c>
      <c r="AQ274" s="7" t="str">
        <f t="shared" si="54"/>
        <v/>
      </c>
      <c r="AR274" s="7" t="str">
        <f t="shared" si="54"/>
        <v/>
      </c>
      <c r="AS274" s="7" t="str">
        <f t="shared" si="54"/>
        <v/>
      </c>
      <c r="AT274" s="7" t="str">
        <f t="shared" si="54"/>
        <v/>
      </c>
      <c r="AU274" s="7" t="str">
        <f t="shared" si="54"/>
        <v/>
      </c>
      <c r="AV274" s="7" t="str">
        <f t="shared" si="54"/>
        <v/>
      </c>
      <c r="AW274" s="7" t="str">
        <f t="shared" si="54"/>
        <v/>
      </c>
      <c r="AX274" s="7" t="str">
        <f t="shared" ref="AX274:BE283" si="55">IF(AX$3=$D274,$AM274,"")</f>
        <v/>
      </c>
      <c r="AY274" s="7" t="str">
        <f t="shared" si="55"/>
        <v/>
      </c>
      <c r="AZ274" s="7" t="str">
        <f t="shared" si="55"/>
        <v/>
      </c>
      <c r="BA274" s="7" t="str">
        <f t="shared" si="55"/>
        <v/>
      </c>
      <c r="BB274" s="7" t="str">
        <f t="shared" si="55"/>
        <v/>
      </c>
      <c r="BC274" s="7" t="str">
        <f t="shared" si="55"/>
        <v/>
      </c>
      <c r="BD274" s="7" t="str">
        <f t="shared" si="55"/>
        <v/>
      </c>
      <c r="BE274" s="7" t="str">
        <f t="shared" si="55"/>
        <v/>
      </c>
    </row>
    <row r="275" spans="1:57" x14ac:dyDescent="0.25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>CONCATENATE(A275,B275,C275,D275,E275,F275,G275,H275,I275,J275,K275,L275,M275,N275,O275,P275,Q275,R275,S275,T275,U275,V275,W275,X275,Y275,Z275,AA275,AB275,AC275,AD275,AE275,AF275,AG275,AH275)</f>
        <v>SIMSIMSIM570117259144761,875ANMEP044761,87522250,916666666743416,916666666743418,9166666667740710400MXRXX DX LXURDX BXRBXX TXXXXXRX000000AMIL43AMIL 400 QC NACIONAL COPART2297865268,932297,86ATIVO</v>
      </c>
      <c r="AJ275">
        <f>IF(AI275=AI274,1,0)</f>
        <v>1</v>
      </c>
      <c r="AK275" s="47" t="s">
        <v>392</v>
      </c>
      <c r="AM275" s="8">
        <v>272</v>
      </c>
      <c r="AN275" s="8" t="str">
        <f t="shared" si="54"/>
        <v/>
      </c>
      <c r="AO275" s="8" t="str">
        <f t="shared" si="54"/>
        <v/>
      </c>
      <c r="AP275" s="8" t="str">
        <f t="shared" si="54"/>
        <v/>
      </c>
      <c r="AQ275" s="8" t="str">
        <f t="shared" si="54"/>
        <v/>
      </c>
      <c r="AR275" s="8" t="str">
        <f t="shared" si="54"/>
        <v/>
      </c>
      <c r="AS275" s="8" t="str">
        <f t="shared" si="54"/>
        <v/>
      </c>
      <c r="AT275" s="8" t="str">
        <f t="shared" si="54"/>
        <v/>
      </c>
      <c r="AU275" s="8" t="str">
        <f t="shared" si="54"/>
        <v/>
      </c>
      <c r="AV275" s="8" t="str">
        <f t="shared" si="54"/>
        <v/>
      </c>
      <c r="AW275" s="8" t="str">
        <f t="shared" si="54"/>
        <v/>
      </c>
      <c r="AX275" s="8" t="str">
        <f t="shared" si="55"/>
        <v/>
      </c>
      <c r="AY275" s="8" t="str">
        <f t="shared" si="55"/>
        <v/>
      </c>
      <c r="AZ275" s="8" t="str">
        <f t="shared" si="55"/>
        <v/>
      </c>
      <c r="BA275" s="8" t="str">
        <f t="shared" si="55"/>
        <v/>
      </c>
      <c r="BB275" s="8" t="str">
        <f t="shared" si="55"/>
        <v/>
      </c>
      <c r="BC275" s="8" t="str">
        <f t="shared" si="55"/>
        <v/>
      </c>
      <c r="BD275" s="8" t="str">
        <f t="shared" si="55"/>
        <v/>
      </c>
      <c r="BE275" s="8" t="str">
        <f t="shared" si="55"/>
        <v/>
      </c>
    </row>
    <row r="276" spans="1:57" x14ac:dyDescent="0.25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>CONCATENATE(A276,B276,C276,D276,E276,F276,G276,H276,I276,J276,K276,L276,M276,N276,O276,P276,Q276,R276,S276,T276,U276,V276,W276,X276,Y276,Z276,AA276,AB276,AC276,AD276,AE276,AF276,AG276,AH276)</f>
        <v>SIMSIMSIM570117259144761,875ANMEP044761,87522250,916666666743416,916666666743418,9166666667740710400MXRXX DX LXURDX BXRBXX TXXXXXRX000000AMIL43AMIL 400 QC NACIONAL COPART2297865268,932297,86ATIVO</v>
      </c>
      <c r="AJ276">
        <f>IF(AI276=AI275,1,0)</f>
        <v>1</v>
      </c>
      <c r="AK276" s="47" t="s">
        <v>392</v>
      </c>
      <c r="AM276" s="7">
        <v>273</v>
      </c>
      <c r="AN276" s="7" t="str">
        <f t="shared" si="54"/>
        <v/>
      </c>
      <c r="AO276" s="7" t="str">
        <f t="shared" si="54"/>
        <v/>
      </c>
      <c r="AP276" s="7" t="str">
        <f t="shared" si="54"/>
        <v/>
      </c>
      <c r="AQ276" s="7" t="str">
        <f t="shared" si="54"/>
        <v/>
      </c>
      <c r="AR276" s="7" t="str">
        <f t="shared" si="54"/>
        <v/>
      </c>
      <c r="AS276" s="7" t="str">
        <f t="shared" si="54"/>
        <v/>
      </c>
      <c r="AT276" s="7" t="str">
        <f t="shared" si="54"/>
        <v/>
      </c>
      <c r="AU276" s="7" t="str">
        <f t="shared" si="54"/>
        <v/>
      </c>
      <c r="AV276" s="7" t="str">
        <f t="shared" si="54"/>
        <v/>
      </c>
      <c r="AW276" s="7" t="str">
        <f t="shared" si="54"/>
        <v/>
      </c>
      <c r="AX276" s="7" t="str">
        <f t="shared" si="55"/>
        <v/>
      </c>
      <c r="AY276" s="7" t="str">
        <f t="shared" si="55"/>
        <v/>
      </c>
      <c r="AZ276" s="7" t="str">
        <f t="shared" si="55"/>
        <v/>
      </c>
      <c r="BA276" s="7" t="str">
        <f t="shared" si="55"/>
        <v/>
      </c>
      <c r="BB276" s="7" t="str">
        <f t="shared" si="55"/>
        <v/>
      </c>
      <c r="BC276" s="7" t="str">
        <f t="shared" si="55"/>
        <v/>
      </c>
      <c r="BD276" s="7" t="str">
        <f t="shared" si="55"/>
        <v/>
      </c>
      <c r="BE276" s="7" t="str">
        <f t="shared" si="55"/>
        <v/>
      </c>
    </row>
    <row r="277" spans="1:57" x14ac:dyDescent="0.25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>CONCATENATE(A277,B277,C277,D277,E277,F277,G277,H277,I277,J277,K277,L277,M277,N277,O277,P277,Q277,R277,S277,T277,U277,V277,W277,X277,Y277,Z277,AA277,AB277,AC277,AD277,AE277,AF277,AG277,AH277)</f>
        <v>SIMSIMSIM2200117318044761,875ABREC044761,87532691,87544697,87544693,87543418,9166666667740816971PRXWXLLX XLBXNX XLVX PXMXNTX000000AMIL43NEXT PLUS RM RJ83251699,32832,51ATIVO</v>
      </c>
      <c r="AJ277">
        <f>IF(AI277=AI276,1,0)</f>
        <v>0</v>
      </c>
      <c r="AK277" s="47" t="s">
        <v>473</v>
      </c>
      <c r="AM277" s="8">
        <v>274</v>
      </c>
      <c r="AN277" s="8" t="str">
        <f t="shared" si="54"/>
        <v/>
      </c>
      <c r="AO277" s="8" t="str">
        <f t="shared" si="54"/>
        <v/>
      </c>
      <c r="AP277" s="8" t="str">
        <f t="shared" si="54"/>
        <v/>
      </c>
      <c r="AQ277" s="8" t="str">
        <f t="shared" si="54"/>
        <v/>
      </c>
      <c r="AR277" s="8" t="str">
        <f t="shared" si="54"/>
        <v/>
      </c>
      <c r="AS277" s="8" t="str">
        <f t="shared" si="54"/>
        <v/>
      </c>
      <c r="AT277" s="8" t="str">
        <f t="shared" si="54"/>
        <v/>
      </c>
      <c r="AU277" s="8" t="str">
        <f t="shared" si="54"/>
        <v/>
      </c>
      <c r="AV277" s="8" t="str">
        <f t="shared" si="54"/>
        <v/>
      </c>
      <c r="AW277" s="8" t="str">
        <f t="shared" si="54"/>
        <v/>
      </c>
      <c r="AX277" s="8" t="str">
        <f t="shared" si="55"/>
        <v/>
      </c>
      <c r="AY277" s="8" t="str">
        <f t="shared" si="55"/>
        <v/>
      </c>
      <c r="AZ277" s="8" t="str">
        <f t="shared" si="55"/>
        <v/>
      </c>
      <c r="BA277" s="8" t="str">
        <f t="shared" si="55"/>
        <v/>
      </c>
      <c r="BB277" s="8" t="str">
        <f t="shared" si="55"/>
        <v/>
      </c>
      <c r="BC277" s="8" t="str">
        <f t="shared" si="55"/>
        <v/>
      </c>
      <c r="BD277" s="8" t="str">
        <f t="shared" si="55"/>
        <v/>
      </c>
      <c r="BE277" s="8" t="str">
        <f t="shared" si="55"/>
        <v/>
      </c>
    </row>
    <row r="278" spans="1:57" x14ac:dyDescent="0.25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>CONCATENATE(A278,B278,C278,D278,E278,F278,G278,H278,I278,J278,K278,L278,M278,N278,O278,P278,Q278,R278,S278,T278,U278,V278,W278,X278,Y278,Z278,AA278,AB278,AC278,AD278,AE278,AF278,AG278,AH278)</f>
        <v>SIMSIMSIM2200117318044761,875ABREC044761,87532691,87544697,87544693,87543418,9166666667740816971PRXWXLLX XLBXNX XLVX PXMXNTX000000AMIL43NEXT PLUS RM RJ83251699,32832,51ATIVO</v>
      </c>
      <c r="AJ278">
        <f>IF(AI278=AI277,1,0)</f>
        <v>1</v>
      </c>
      <c r="AK278" s="47" t="s">
        <v>473</v>
      </c>
      <c r="AM278" s="7">
        <v>275</v>
      </c>
      <c r="AN278" s="7" t="str">
        <f t="shared" si="54"/>
        <v/>
      </c>
      <c r="AO278" s="7" t="str">
        <f t="shared" si="54"/>
        <v/>
      </c>
      <c r="AP278" s="7" t="str">
        <f t="shared" si="54"/>
        <v/>
      </c>
      <c r="AQ278" s="7" t="str">
        <f t="shared" si="54"/>
        <v/>
      </c>
      <c r="AR278" s="7" t="str">
        <f t="shared" si="54"/>
        <v/>
      </c>
      <c r="AS278" s="7" t="str">
        <f t="shared" si="54"/>
        <v/>
      </c>
      <c r="AT278" s="7" t="str">
        <f t="shared" si="54"/>
        <v/>
      </c>
      <c r="AU278" s="7" t="str">
        <f t="shared" si="54"/>
        <v/>
      </c>
      <c r="AV278" s="7" t="str">
        <f t="shared" si="54"/>
        <v/>
      </c>
      <c r="AW278" s="7" t="str">
        <f t="shared" si="54"/>
        <v/>
      </c>
      <c r="AX278" s="7" t="str">
        <f t="shared" si="55"/>
        <v/>
      </c>
      <c r="AY278" s="7" t="str">
        <f t="shared" si="55"/>
        <v/>
      </c>
      <c r="AZ278" s="7" t="str">
        <f t="shared" si="55"/>
        <v/>
      </c>
      <c r="BA278" s="7" t="str">
        <f t="shared" si="55"/>
        <v/>
      </c>
      <c r="BB278" s="7" t="str">
        <f t="shared" si="55"/>
        <v/>
      </c>
      <c r="BC278" s="7" t="str">
        <f t="shared" si="55"/>
        <v/>
      </c>
      <c r="BD278" s="7" t="str">
        <f t="shared" si="55"/>
        <v/>
      </c>
      <c r="BE278" s="7" t="str">
        <f t="shared" si="55"/>
        <v/>
      </c>
    </row>
    <row r="279" spans="1:57" x14ac:dyDescent="0.25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>CONCATENATE(A279,B279,C279,D279,E279,F279,G279,H279,I279,J279,K279,L279,M279,N279,O279,P279,Q279,R279,S279,T279,U279,V279,W279,X279,Y279,Z279,AA279,AB279,AC279,AD279,AE279,AF279,AG279,AH279)</f>
        <v>SIMSIMSIM2200117318044761,875ABREC044761,87532691,87544697,87544693,87543418,9166666667740816971PRXWXLLX XLBXNX XLVX PXMXNTX000000AMIL43NEXT PLUS RM RJ83251699,32832,51ATIVO</v>
      </c>
      <c r="AJ279">
        <f>IF(AI279=AI278,1,0)</f>
        <v>1</v>
      </c>
      <c r="AK279" s="47" t="s">
        <v>473</v>
      </c>
      <c r="AM279" s="8">
        <v>276</v>
      </c>
      <c r="AN279" s="8" t="str">
        <f t="shared" si="54"/>
        <v/>
      </c>
      <c r="AO279" s="8" t="str">
        <f t="shared" si="54"/>
        <v/>
      </c>
      <c r="AP279" s="8" t="str">
        <f t="shared" si="54"/>
        <v/>
      </c>
      <c r="AQ279" s="8" t="str">
        <f t="shared" si="54"/>
        <v/>
      </c>
      <c r="AR279" s="8" t="str">
        <f t="shared" si="54"/>
        <v/>
      </c>
      <c r="AS279" s="8" t="str">
        <f t="shared" si="54"/>
        <v/>
      </c>
      <c r="AT279" s="8" t="str">
        <f t="shared" si="54"/>
        <v/>
      </c>
      <c r="AU279" s="8" t="str">
        <f t="shared" si="54"/>
        <v/>
      </c>
      <c r="AV279" s="8" t="str">
        <f t="shared" si="54"/>
        <v/>
      </c>
      <c r="AW279" s="8" t="str">
        <f t="shared" si="54"/>
        <v/>
      </c>
      <c r="AX279" s="8" t="str">
        <f t="shared" si="55"/>
        <v/>
      </c>
      <c r="AY279" s="8" t="str">
        <f t="shared" si="55"/>
        <v/>
      </c>
      <c r="AZ279" s="8" t="str">
        <f t="shared" si="55"/>
        <v/>
      </c>
      <c r="BA279" s="8" t="str">
        <f t="shared" si="55"/>
        <v/>
      </c>
      <c r="BB279" s="8" t="str">
        <f t="shared" si="55"/>
        <v/>
      </c>
      <c r="BC279" s="8" t="str">
        <f t="shared" si="55"/>
        <v/>
      </c>
      <c r="BD279" s="8" t="str">
        <f t="shared" si="55"/>
        <v/>
      </c>
      <c r="BE279" s="8" t="str">
        <f t="shared" si="55"/>
        <v/>
      </c>
    </row>
    <row r="280" spans="1:57" x14ac:dyDescent="0.25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>CONCATENATE(A280,B280,C280,D280,E280,F280,G280,H280,I280,J280,K280,L280,M280,N280,O280,P280,Q280,R280,S280,T280,U280,V280,W280,X280,Y280,Z280,AA280,AB280,AC280,AD280,AE280,AF280,AG280,AH280)</f>
        <v>SIMSIMSIM570117322544761,875ANMEP044761,87530371,87543416,916666666743418,9166666667740817030FXBXXNX PXRXXRX DX XLVX000000AMIL43NEXT PLUS RM RJ96155807,71961,55ATIVO</v>
      </c>
      <c r="AJ280">
        <f>IF(AI280=AI279,1,0)</f>
        <v>0</v>
      </c>
      <c r="AK280" s="47" t="s">
        <v>392</v>
      </c>
      <c r="AM280" s="7">
        <v>277</v>
      </c>
      <c r="AN280" s="7" t="str">
        <f t="shared" si="54"/>
        <v/>
      </c>
      <c r="AO280" s="7" t="str">
        <f t="shared" si="54"/>
        <v/>
      </c>
      <c r="AP280" s="7" t="str">
        <f t="shared" si="54"/>
        <v/>
      </c>
      <c r="AQ280" s="7" t="str">
        <f t="shared" si="54"/>
        <v/>
      </c>
      <c r="AR280" s="7" t="str">
        <f t="shared" si="54"/>
        <v/>
      </c>
      <c r="AS280" s="7" t="str">
        <f t="shared" si="54"/>
        <v/>
      </c>
      <c r="AT280" s="7" t="str">
        <f t="shared" si="54"/>
        <v/>
      </c>
      <c r="AU280" s="7" t="str">
        <f t="shared" si="54"/>
        <v/>
      </c>
      <c r="AV280" s="7" t="str">
        <f t="shared" si="54"/>
        <v/>
      </c>
      <c r="AW280" s="7" t="str">
        <f t="shared" si="54"/>
        <v/>
      </c>
      <c r="AX280" s="7" t="str">
        <f t="shared" si="55"/>
        <v/>
      </c>
      <c r="AY280" s="7" t="str">
        <f t="shared" si="55"/>
        <v/>
      </c>
      <c r="AZ280" s="7" t="str">
        <f t="shared" si="55"/>
        <v/>
      </c>
      <c r="BA280" s="7" t="str">
        <f t="shared" si="55"/>
        <v/>
      </c>
      <c r="BB280" s="7" t="str">
        <f t="shared" si="55"/>
        <v/>
      </c>
      <c r="BC280" s="7" t="str">
        <f t="shared" si="55"/>
        <v/>
      </c>
      <c r="BD280" s="7" t="str">
        <f t="shared" si="55"/>
        <v/>
      </c>
      <c r="BE280" s="7" t="str">
        <f t="shared" si="55"/>
        <v/>
      </c>
    </row>
    <row r="281" spans="1:57" x14ac:dyDescent="0.25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>CONCATENATE(A281,B281,C281,D281,E281,F281,G281,H281,I281,J281,K281,L281,M281,N281,O281,P281,Q281,R281,S281,T281,U281,V281,W281,X281,Y281,Z281,AA281,AB281,AC281,AD281,AE281,AF281,AG281,AH281)</f>
        <v>SIMSIMSIM570117322544761,875ANMEP044761,87530371,87543416,916666666743418,9166666667740817030FXBXXNX PXRXXRX DX XLVX000000AMIL43NEXT PLUS RM RJ96155807,71961,55ATIVO</v>
      </c>
      <c r="AJ281">
        <f>IF(AI281=AI280,1,0)</f>
        <v>1</v>
      </c>
      <c r="AK281" s="47" t="s">
        <v>392</v>
      </c>
      <c r="AM281" s="8">
        <v>278</v>
      </c>
      <c r="AN281" s="8" t="str">
        <f t="shared" si="54"/>
        <v/>
      </c>
      <c r="AO281" s="8" t="str">
        <f t="shared" si="54"/>
        <v/>
      </c>
      <c r="AP281" s="8" t="str">
        <f t="shared" si="54"/>
        <v/>
      </c>
      <c r="AQ281" s="8" t="str">
        <f t="shared" si="54"/>
        <v/>
      </c>
      <c r="AR281" s="8" t="str">
        <f t="shared" si="54"/>
        <v/>
      </c>
      <c r="AS281" s="8" t="str">
        <f t="shared" si="54"/>
        <v/>
      </c>
      <c r="AT281" s="8" t="str">
        <f t="shared" si="54"/>
        <v/>
      </c>
      <c r="AU281" s="8" t="str">
        <f t="shared" si="54"/>
        <v/>
      </c>
      <c r="AV281" s="8" t="str">
        <f t="shared" si="54"/>
        <v/>
      </c>
      <c r="AW281" s="8" t="str">
        <f t="shared" si="54"/>
        <v/>
      </c>
      <c r="AX281" s="8" t="str">
        <f t="shared" si="55"/>
        <v/>
      </c>
      <c r="AY281" s="8" t="str">
        <f t="shared" si="55"/>
        <v/>
      </c>
      <c r="AZ281" s="8" t="str">
        <f t="shared" si="55"/>
        <v/>
      </c>
      <c r="BA281" s="8" t="str">
        <f t="shared" si="55"/>
        <v/>
      </c>
      <c r="BB281" s="8" t="str">
        <f t="shared" si="55"/>
        <v/>
      </c>
      <c r="BC281" s="8" t="str">
        <f t="shared" si="55"/>
        <v/>
      </c>
      <c r="BD281" s="8" t="str">
        <f t="shared" si="55"/>
        <v/>
      </c>
      <c r="BE281" s="8" t="str">
        <f t="shared" si="55"/>
        <v/>
      </c>
    </row>
    <row r="282" spans="1:57" x14ac:dyDescent="0.25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>CONCATENATE(A282,B282,C282,D282,E282,F282,G282,H282,I282,J282,K282,L282,M282,N282,O282,P282,Q282,R282,S282,T282,U282,V282,W282,X282,Y282,Z282,AA282,AB282,AC282,AD282,AE282,AF282,AG282,AH282)</f>
        <v>SIMSIMSIM570117322544761,875ANMEP044761,87530371,87543416,916666666743418,9166666667740817030FXBXXNX PXRXXRX DX XLVX000000AMIL43NEXT PLUS RM RJ96155807,71961,55ATIVO</v>
      </c>
      <c r="AJ282">
        <f>IF(AI282=AI281,1,0)</f>
        <v>1</v>
      </c>
      <c r="AK282" s="47" t="s">
        <v>392</v>
      </c>
      <c r="AM282" s="7">
        <v>279</v>
      </c>
      <c r="AN282" s="7" t="str">
        <f t="shared" si="54"/>
        <v/>
      </c>
      <c r="AO282" s="7" t="str">
        <f t="shared" si="54"/>
        <v/>
      </c>
      <c r="AP282" s="7" t="str">
        <f t="shared" si="54"/>
        <v/>
      </c>
      <c r="AQ282" s="7" t="str">
        <f t="shared" si="54"/>
        <v/>
      </c>
      <c r="AR282" s="7" t="str">
        <f t="shared" si="54"/>
        <v/>
      </c>
      <c r="AS282" s="7" t="str">
        <f t="shared" si="54"/>
        <v/>
      </c>
      <c r="AT282" s="7" t="str">
        <f t="shared" si="54"/>
        <v/>
      </c>
      <c r="AU282" s="7" t="str">
        <f t="shared" si="54"/>
        <v/>
      </c>
      <c r="AV282" s="7" t="str">
        <f t="shared" si="54"/>
        <v/>
      </c>
      <c r="AW282" s="7" t="str">
        <f t="shared" si="54"/>
        <v/>
      </c>
      <c r="AX282" s="7" t="str">
        <f t="shared" si="55"/>
        <v/>
      </c>
      <c r="AY282" s="7" t="str">
        <f t="shared" si="55"/>
        <v/>
      </c>
      <c r="AZ282" s="7" t="str">
        <f t="shared" si="55"/>
        <v/>
      </c>
      <c r="BA282" s="7" t="str">
        <f t="shared" si="55"/>
        <v/>
      </c>
      <c r="BB282" s="7" t="str">
        <f t="shared" si="55"/>
        <v/>
      </c>
      <c r="BC282" s="7" t="str">
        <f t="shared" si="55"/>
        <v/>
      </c>
      <c r="BD282" s="7" t="str">
        <f t="shared" si="55"/>
        <v/>
      </c>
      <c r="BE282" s="7" t="str">
        <f t="shared" si="55"/>
        <v/>
      </c>
    </row>
    <row r="283" spans="1:57" x14ac:dyDescent="0.25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>CONCATENATE(A283,B283,C283,D283,E283,F283,G283,H283,I283,J283,K283,L283,M283,N283,O283,P283,Q283,R283,S283,T283,U283,V283,W283,X283,Y283,Z283,AA283,AB283,AC283,AD283,AE283,AF283,AG283,AH283)</f>
        <v>SIMSIMSIM190117329344761,875FNEL044761,87538751,916666666743416,916666666743418,9166666667740817681FXBRXWXX HXRNXNDXZ DX XLXVXXRX000000AMIL43NEXT MUNICIPAL SÃO PAULO49621416,82496,21ATIVO</v>
      </c>
      <c r="AJ283">
        <f>IF(AI283=AI282,1,0)</f>
        <v>0</v>
      </c>
      <c r="AK283" s="47" t="s">
        <v>387</v>
      </c>
      <c r="AM283" s="8">
        <v>280</v>
      </c>
      <c r="AN283" s="8" t="str">
        <f t="shared" si="54"/>
        <v/>
      </c>
      <c r="AO283" s="8" t="str">
        <f t="shared" si="54"/>
        <v/>
      </c>
      <c r="AP283" s="8" t="str">
        <f t="shared" si="54"/>
        <v/>
      </c>
      <c r="AQ283" s="8" t="str">
        <f t="shared" si="54"/>
        <v/>
      </c>
      <c r="AR283" s="8" t="str">
        <f t="shared" si="54"/>
        <v/>
      </c>
      <c r="AS283" s="8" t="str">
        <f t="shared" si="54"/>
        <v/>
      </c>
      <c r="AT283" s="8" t="str">
        <f t="shared" si="54"/>
        <v/>
      </c>
      <c r="AU283" s="8" t="str">
        <f t="shared" si="54"/>
        <v/>
      </c>
      <c r="AV283" s="8" t="str">
        <f t="shared" si="54"/>
        <v/>
      </c>
      <c r="AW283" s="8" t="str">
        <f t="shared" si="54"/>
        <v/>
      </c>
      <c r="AX283" s="8" t="str">
        <f t="shared" si="55"/>
        <v/>
      </c>
      <c r="AY283" s="8" t="str">
        <f t="shared" si="55"/>
        <v/>
      </c>
      <c r="AZ283" s="8" t="str">
        <f t="shared" si="55"/>
        <v/>
      </c>
      <c r="BA283" s="8" t="str">
        <f t="shared" si="55"/>
        <v/>
      </c>
      <c r="BB283" s="8" t="str">
        <f t="shared" si="55"/>
        <v/>
      </c>
      <c r="BC283" s="8" t="str">
        <f t="shared" si="55"/>
        <v/>
      </c>
      <c r="BD283" s="8" t="str">
        <f t="shared" si="55"/>
        <v/>
      </c>
      <c r="BE283" s="8" t="str">
        <f t="shared" si="55"/>
        <v/>
      </c>
    </row>
    <row r="284" spans="1:57" x14ac:dyDescent="0.25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>CONCATENATE(A284,B284,C284,D284,E284,F284,G284,H284,I284,J284,K284,L284,M284,N284,O284,P284,Q284,R284,S284,T284,U284,V284,W284,X284,Y284,Z284,AA284,AB284,AC284,AD284,AE284,AF284,AG284,AH284)</f>
        <v>SIMSIMSIM190117329344761,875FNEL044761,87538751,916666666743416,916666666743418,9166666667740817681FXBRXWXX HXRNXNDXZ DX XLXVXXRX000000AMIL43NEXT MUNICIPAL SÃO PAULO49621416,82496,21ATIVO</v>
      </c>
      <c r="AJ284">
        <f>IF(AI284=AI283,1,0)</f>
        <v>1</v>
      </c>
      <c r="AK284" s="47" t="s">
        <v>387</v>
      </c>
      <c r="AM284" s="7">
        <v>281</v>
      </c>
      <c r="AN284" s="7" t="str">
        <f t="shared" ref="AN284:AW293" si="56">IF(AN$3=$D284,$AM284,"")</f>
        <v/>
      </c>
      <c r="AO284" s="7" t="str">
        <f t="shared" si="56"/>
        <v/>
      </c>
      <c r="AP284" s="7" t="str">
        <f t="shared" si="56"/>
        <v/>
      </c>
      <c r="AQ284" s="7" t="str">
        <f t="shared" si="56"/>
        <v/>
      </c>
      <c r="AR284" s="7" t="str">
        <f t="shared" si="56"/>
        <v/>
      </c>
      <c r="AS284" s="7" t="str">
        <f t="shared" si="56"/>
        <v/>
      </c>
      <c r="AT284" s="7" t="str">
        <f t="shared" si="56"/>
        <v/>
      </c>
      <c r="AU284" s="7" t="str">
        <f t="shared" si="56"/>
        <v/>
      </c>
      <c r="AV284" s="7" t="str">
        <f t="shared" si="56"/>
        <v/>
      </c>
      <c r="AW284" s="7" t="str">
        <f t="shared" si="56"/>
        <v/>
      </c>
      <c r="AX284" s="7" t="str">
        <f t="shared" ref="AX284:BE293" si="57">IF(AX$3=$D284,$AM284,"")</f>
        <v/>
      </c>
      <c r="AY284" s="7" t="str">
        <f t="shared" si="57"/>
        <v/>
      </c>
      <c r="AZ284" s="7" t="str">
        <f t="shared" si="57"/>
        <v/>
      </c>
      <c r="BA284" s="7" t="str">
        <f t="shared" si="57"/>
        <v/>
      </c>
      <c r="BB284" s="7" t="str">
        <f t="shared" si="57"/>
        <v/>
      </c>
      <c r="BC284" s="7" t="str">
        <f t="shared" si="57"/>
        <v/>
      </c>
      <c r="BD284" s="7" t="str">
        <f t="shared" si="57"/>
        <v/>
      </c>
      <c r="BE284" s="7" t="str">
        <f t="shared" si="57"/>
        <v/>
      </c>
    </row>
    <row r="285" spans="1:57" x14ac:dyDescent="0.25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>CONCATENATE(A285,B285,C285,D285,E285,F285,G285,H285,I285,J285,K285,L285,M285,N285,O285,P285,Q285,R285,S285,T285,U285,V285,W285,X285,Y285,Z285,AA285,AB285,AC285,AD285,AE285,AF285,AG285,AH285)</f>
        <v>SIMSIMSIM190117329344761,875FNEL044761,87538751,916666666743416,916666666743418,9166666667740817681FXBRXWXX HXRNXNDXZ DX XLXVXXRX000000AMIL43NEXT MUNICIPAL SÃO PAULO49621416,82496,21ATIVO</v>
      </c>
      <c r="AJ285">
        <f>IF(AI285=AI284,1,0)</f>
        <v>1</v>
      </c>
      <c r="AK285" s="47" t="s">
        <v>387</v>
      </c>
      <c r="AM285" s="8">
        <v>282</v>
      </c>
      <c r="AN285" s="8" t="str">
        <f t="shared" si="56"/>
        <v/>
      </c>
      <c r="AO285" s="8" t="str">
        <f t="shared" si="56"/>
        <v/>
      </c>
      <c r="AP285" s="8" t="str">
        <f t="shared" si="56"/>
        <v/>
      </c>
      <c r="AQ285" s="8" t="str">
        <f t="shared" si="56"/>
        <v/>
      </c>
      <c r="AR285" s="8" t="str">
        <f t="shared" si="56"/>
        <v/>
      </c>
      <c r="AS285" s="8" t="str">
        <f t="shared" si="56"/>
        <v/>
      </c>
      <c r="AT285" s="8" t="str">
        <f t="shared" si="56"/>
        <v/>
      </c>
      <c r="AU285" s="8" t="str">
        <f t="shared" si="56"/>
        <v/>
      </c>
      <c r="AV285" s="8" t="str">
        <f t="shared" si="56"/>
        <v/>
      </c>
      <c r="AW285" s="8" t="str">
        <f t="shared" si="56"/>
        <v/>
      </c>
      <c r="AX285" s="8" t="str">
        <f t="shared" si="57"/>
        <v/>
      </c>
      <c r="AY285" s="8" t="str">
        <f t="shared" si="57"/>
        <v/>
      </c>
      <c r="AZ285" s="8" t="str">
        <f t="shared" si="57"/>
        <v/>
      </c>
      <c r="BA285" s="8" t="str">
        <f t="shared" si="57"/>
        <v/>
      </c>
      <c r="BB285" s="8" t="str">
        <f t="shared" si="57"/>
        <v/>
      </c>
      <c r="BC285" s="8" t="str">
        <f t="shared" si="57"/>
        <v/>
      </c>
      <c r="BD285" s="8" t="str">
        <f t="shared" si="57"/>
        <v/>
      </c>
      <c r="BE285" s="8" t="str">
        <f t="shared" si="57"/>
        <v/>
      </c>
    </row>
    <row r="286" spans="1:57" x14ac:dyDescent="0.25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>CONCATENATE(A286,B286,C286,D286,E286,F286,G286,H286,I286,J286,K286,L286,M286,N286,O286,P286,Q286,R286,S286,T286,U286,V286,W286,X286,Y286,Z286,AA286,AB286,AC286,AD286,AE286,AF286,AG286,AH286)</f>
        <v>SIMSIMNÃO190117271644761,875FNEL044720,87544761,87533548,916666666744720,87543418,916666666774081819074081820DXNXXLX PXRXXRX LXPX368302230,22302236,83680AMIL43AMIL 400 QC NACIONAL1329231116,541329,23INATIVO</v>
      </c>
      <c r="AJ286">
        <f>IF(AI286=AI285,1,0)</f>
        <v>0</v>
      </c>
      <c r="AK286" s="47" t="s">
        <v>387</v>
      </c>
      <c r="AM286" s="7">
        <v>283</v>
      </c>
      <c r="AN286" s="7" t="str">
        <f t="shared" si="56"/>
        <v/>
      </c>
      <c r="AO286" s="7" t="str">
        <f t="shared" si="56"/>
        <v/>
      </c>
      <c r="AP286" s="7" t="str">
        <f t="shared" si="56"/>
        <v/>
      </c>
      <c r="AQ286" s="7" t="str">
        <f t="shared" si="56"/>
        <v/>
      </c>
      <c r="AR286" s="7" t="str">
        <f t="shared" si="56"/>
        <v/>
      </c>
      <c r="AS286" s="7" t="str">
        <f t="shared" si="56"/>
        <v/>
      </c>
      <c r="AT286" s="7" t="str">
        <f t="shared" si="56"/>
        <v/>
      </c>
      <c r="AU286" s="7" t="str">
        <f t="shared" si="56"/>
        <v/>
      </c>
      <c r="AV286" s="7" t="str">
        <f t="shared" si="56"/>
        <v/>
      </c>
      <c r="AW286" s="7" t="str">
        <f t="shared" si="56"/>
        <v/>
      </c>
      <c r="AX286" s="7" t="str">
        <f t="shared" si="57"/>
        <v/>
      </c>
      <c r="AY286" s="7" t="str">
        <f t="shared" si="57"/>
        <v/>
      </c>
      <c r="AZ286" s="7" t="str">
        <f t="shared" si="57"/>
        <v/>
      </c>
      <c r="BA286" s="7" t="str">
        <f t="shared" si="57"/>
        <v/>
      </c>
      <c r="BB286" s="7" t="str">
        <f t="shared" si="57"/>
        <v/>
      </c>
      <c r="BC286" s="7" t="str">
        <f t="shared" si="57"/>
        <v/>
      </c>
      <c r="BD286" s="7" t="str">
        <f t="shared" si="57"/>
        <v/>
      </c>
      <c r="BE286" s="7" t="str">
        <f t="shared" si="57"/>
        <v/>
      </c>
    </row>
    <row r="287" spans="1:57" x14ac:dyDescent="0.25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>CONCATENATE(A287,B287,C287,D287,E287,F287,G287,H287,I287,J287,K287,L287,M287,N287,O287,P287,Q287,R287,S287,T287,U287,V287,W287,X287,Y287,Z287,AA287,AB287,AC287,AD287,AE287,AF287,AG287,AH287)</f>
        <v>SIMSIMNÃO190117271644761,875FNEL044720,87544761,87533548,916666666744720,87543418,916666666774081819074081820DXNXXLX PXRXXRX LXPX368302230,22302236,83680AMIL43AMIL 400 QC NACIONAL1329231116,541329,23INATIVO</v>
      </c>
      <c r="AJ287">
        <f>IF(AI287=AI286,1,0)</f>
        <v>1</v>
      </c>
      <c r="AK287" s="47" t="s">
        <v>387</v>
      </c>
      <c r="AM287" s="8">
        <v>284</v>
      </c>
      <c r="AN287" s="8" t="str">
        <f t="shared" si="56"/>
        <v/>
      </c>
      <c r="AO287" s="8" t="str">
        <f t="shared" si="56"/>
        <v/>
      </c>
      <c r="AP287" s="8" t="str">
        <f t="shared" si="56"/>
        <v/>
      </c>
      <c r="AQ287" s="8" t="str">
        <f t="shared" si="56"/>
        <v/>
      </c>
      <c r="AR287" s="8" t="str">
        <f t="shared" si="56"/>
        <v/>
      </c>
      <c r="AS287" s="8" t="str">
        <f t="shared" si="56"/>
        <v/>
      </c>
      <c r="AT287" s="8" t="str">
        <f t="shared" si="56"/>
        <v/>
      </c>
      <c r="AU287" s="8" t="str">
        <f t="shared" si="56"/>
        <v/>
      </c>
      <c r="AV287" s="8" t="str">
        <f t="shared" si="56"/>
        <v/>
      </c>
      <c r="AW287" s="8" t="str">
        <f t="shared" si="56"/>
        <v/>
      </c>
      <c r="AX287" s="8" t="str">
        <f t="shared" si="57"/>
        <v/>
      </c>
      <c r="AY287" s="8" t="str">
        <f t="shared" si="57"/>
        <v/>
      </c>
      <c r="AZ287" s="8" t="str">
        <f t="shared" si="57"/>
        <v/>
      </c>
      <c r="BA287" s="8" t="str">
        <f t="shared" si="57"/>
        <v/>
      </c>
      <c r="BB287" s="8" t="str">
        <f t="shared" si="57"/>
        <v/>
      </c>
      <c r="BC287" s="8" t="str">
        <f t="shared" si="57"/>
        <v/>
      </c>
      <c r="BD287" s="8" t="str">
        <f t="shared" si="57"/>
        <v/>
      </c>
      <c r="BE287" s="8" t="str">
        <f t="shared" si="57"/>
        <v/>
      </c>
    </row>
    <row r="288" spans="1:57" x14ac:dyDescent="0.25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>CONCATENATE(A288,B288,C288,D288,E288,F288,G288,H288,I288,J288,K288,L288,M288,N288,O288,P288,Q288,R288,S288,T288,U288,V288,W288,X288,Y288,Z288,AA288,AB288,AC288,AD288,AE288,AF288,AG288,AH288)</f>
        <v>SIMSIMNÃO190117271644761,875FNEL044720,87544761,87533548,916666666744720,87543418,916666666774081819074081820DXNXXLX PXRXXRX LXPX368302230,22302236,83680AMIL43AMIL 400 QC NACIONAL1329231116,541329,23INATIVO</v>
      </c>
      <c r="AJ288">
        <f>IF(AI288=AI287,1,0)</f>
        <v>1</v>
      </c>
      <c r="AK288" s="47" t="s">
        <v>387</v>
      </c>
      <c r="AM288" s="7">
        <v>285</v>
      </c>
      <c r="AN288" s="7" t="str">
        <f t="shared" si="56"/>
        <v/>
      </c>
      <c r="AO288" s="7" t="str">
        <f t="shared" si="56"/>
        <v/>
      </c>
      <c r="AP288" s="7" t="str">
        <f t="shared" si="56"/>
        <v/>
      </c>
      <c r="AQ288" s="7" t="str">
        <f t="shared" si="56"/>
        <v/>
      </c>
      <c r="AR288" s="7" t="str">
        <f t="shared" si="56"/>
        <v/>
      </c>
      <c r="AS288" s="7" t="str">
        <f t="shared" si="56"/>
        <v/>
      </c>
      <c r="AT288" s="7" t="str">
        <f t="shared" si="56"/>
        <v/>
      </c>
      <c r="AU288" s="7" t="str">
        <f t="shared" si="56"/>
        <v/>
      </c>
      <c r="AV288" s="7" t="str">
        <f t="shared" si="56"/>
        <v/>
      </c>
      <c r="AW288" s="7" t="str">
        <f t="shared" si="56"/>
        <v/>
      </c>
      <c r="AX288" s="7" t="str">
        <f t="shared" si="57"/>
        <v/>
      </c>
      <c r="AY288" s="7" t="str">
        <f t="shared" si="57"/>
        <v/>
      </c>
      <c r="AZ288" s="7" t="str">
        <f t="shared" si="57"/>
        <v/>
      </c>
      <c r="BA288" s="7" t="str">
        <f t="shared" si="57"/>
        <v/>
      </c>
      <c r="BB288" s="7" t="str">
        <f t="shared" si="57"/>
        <v/>
      </c>
      <c r="BC288" s="7" t="str">
        <f t="shared" si="57"/>
        <v/>
      </c>
      <c r="BD288" s="7" t="str">
        <f t="shared" si="57"/>
        <v/>
      </c>
      <c r="BE288" s="7" t="str">
        <f t="shared" si="57"/>
        <v/>
      </c>
    </row>
    <row r="289" spans="1:57" x14ac:dyDescent="0.25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>CONCATENATE(A289,B289,C289,D289,E289,F289,G289,H289,I289,J289,K289,L289,M289,N289,O289,P289,Q289,R289,S289,T289,U289,V289,W289,X289,Y289,Z289,AA289,AB289,AC289,AD289,AE289,AF289,AG289,AH289)</f>
        <v>SIMSIMSIM570117274944761,875ANMEP044761,87528688,87543416,916666666743418,9166666667740818220TXLXTX GUXMXRXX RXX MXXRXLLX000000AMIL43AMIL 400 QP NACIONAL2789372343,072789,37ATIVO</v>
      </c>
      <c r="AJ289">
        <f>IF(AI289=AI288,1,0)</f>
        <v>0</v>
      </c>
      <c r="AK289" s="47" t="s">
        <v>392</v>
      </c>
      <c r="AM289" s="8">
        <v>286</v>
      </c>
      <c r="AN289" s="8" t="str">
        <f t="shared" si="56"/>
        <v/>
      </c>
      <c r="AO289" s="8" t="str">
        <f t="shared" si="56"/>
        <v/>
      </c>
      <c r="AP289" s="8" t="str">
        <f t="shared" si="56"/>
        <v/>
      </c>
      <c r="AQ289" s="8" t="str">
        <f t="shared" si="56"/>
        <v/>
      </c>
      <c r="AR289" s="8" t="str">
        <f t="shared" si="56"/>
        <v/>
      </c>
      <c r="AS289" s="8" t="str">
        <f t="shared" si="56"/>
        <v/>
      </c>
      <c r="AT289" s="8" t="str">
        <f t="shared" si="56"/>
        <v/>
      </c>
      <c r="AU289" s="8" t="str">
        <f t="shared" si="56"/>
        <v/>
      </c>
      <c r="AV289" s="8" t="str">
        <f t="shared" si="56"/>
        <v/>
      </c>
      <c r="AW289" s="8" t="str">
        <f t="shared" si="56"/>
        <v/>
      </c>
      <c r="AX289" s="8" t="str">
        <f t="shared" si="57"/>
        <v/>
      </c>
      <c r="AY289" s="8" t="str">
        <f t="shared" si="57"/>
        <v/>
      </c>
      <c r="AZ289" s="8" t="str">
        <f t="shared" si="57"/>
        <v/>
      </c>
      <c r="BA289" s="8" t="str">
        <f t="shared" si="57"/>
        <v/>
      </c>
      <c r="BB289" s="8" t="str">
        <f t="shared" si="57"/>
        <v/>
      </c>
      <c r="BC289" s="8" t="str">
        <f t="shared" si="57"/>
        <v/>
      </c>
      <c r="BD289" s="8" t="str">
        <f t="shared" si="57"/>
        <v/>
      </c>
      <c r="BE289" s="8" t="str">
        <f t="shared" si="57"/>
        <v/>
      </c>
    </row>
    <row r="290" spans="1:57" x14ac:dyDescent="0.25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>CONCATENATE(A290,B290,C290,D290,E290,F290,G290,H290,I290,J290,K290,L290,M290,N290,O290,P290,Q290,R290,S290,T290,U290,V290,W290,X290,Y290,Z290,AA290,AB290,AC290,AD290,AE290,AF290,AG290,AH290)</f>
        <v>SIMSIMSIM570117274944761,875ANMEP044761,87528688,87543416,916666666743418,9166666667740818220TXLXTX GUXMXRXX RXX MXXRXLLX000000AMIL43AMIL 400 QP NACIONAL2789372343,072789,37ATIVO</v>
      </c>
      <c r="AJ290">
        <f>IF(AI290=AI289,1,0)</f>
        <v>1</v>
      </c>
      <c r="AK290" s="47" t="s">
        <v>392</v>
      </c>
      <c r="AM290" s="7">
        <v>287</v>
      </c>
      <c r="AN290" s="7" t="str">
        <f t="shared" si="56"/>
        <v/>
      </c>
      <c r="AO290" s="7" t="str">
        <f t="shared" si="56"/>
        <v/>
      </c>
      <c r="AP290" s="7" t="str">
        <f t="shared" si="56"/>
        <v/>
      </c>
      <c r="AQ290" s="7" t="str">
        <f t="shared" si="56"/>
        <v/>
      </c>
      <c r="AR290" s="7" t="str">
        <f t="shared" si="56"/>
        <v/>
      </c>
      <c r="AS290" s="7" t="str">
        <f t="shared" si="56"/>
        <v/>
      </c>
      <c r="AT290" s="7" t="str">
        <f t="shared" si="56"/>
        <v/>
      </c>
      <c r="AU290" s="7" t="str">
        <f t="shared" si="56"/>
        <v/>
      </c>
      <c r="AV290" s="7" t="str">
        <f t="shared" si="56"/>
        <v/>
      </c>
      <c r="AW290" s="7" t="str">
        <f t="shared" si="56"/>
        <v/>
      </c>
      <c r="AX290" s="7" t="str">
        <f t="shared" si="57"/>
        <v/>
      </c>
      <c r="AY290" s="7" t="str">
        <f t="shared" si="57"/>
        <v/>
      </c>
      <c r="AZ290" s="7" t="str">
        <f t="shared" si="57"/>
        <v/>
      </c>
      <c r="BA290" s="7" t="str">
        <f t="shared" si="57"/>
        <v/>
      </c>
      <c r="BB290" s="7" t="str">
        <f t="shared" si="57"/>
        <v/>
      </c>
      <c r="BC290" s="7" t="str">
        <f t="shared" si="57"/>
        <v/>
      </c>
      <c r="BD290" s="7" t="str">
        <f t="shared" si="57"/>
        <v/>
      </c>
      <c r="BE290" s="7" t="str">
        <f t="shared" si="57"/>
        <v/>
      </c>
    </row>
    <row r="291" spans="1:57" x14ac:dyDescent="0.25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>CONCATENATE(A291,B291,C291,D291,E291,F291,G291,H291,I291,J291,K291,L291,M291,N291,O291,P291,Q291,R291,S291,T291,U291,V291,W291,X291,Y291,Z291,AA291,AB291,AC291,AD291,AE291,AF291,AG291,AH291)</f>
        <v>SIMSIMSIM570117274944761,875ANMEP044761,87528688,87543416,916666666743418,9166666667740818220TXLXTX GUXMXRXX RXX MXXRXLLX000000AMIL43AMIL 400 QP NACIONAL2789372343,072789,37ATIVO</v>
      </c>
      <c r="AJ291">
        <f>IF(AI291=AI290,1,0)</f>
        <v>1</v>
      </c>
      <c r="AK291" s="47" t="s">
        <v>392</v>
      </c>
      <c r="AM291" s="8">
        <v>288</v>
      </c>
      <c r="AN291" s="8" t="str">
        <f t="shared" si="56"/>
        <v/>
      </c>
      <c r="AO291" s="8" t="str">
        <f t="shared" si="56"/>
        <v/>
      </c>
      <c r="AP291" s="8" t="str">
        <f t="shared" si="56"/>
        <v/>
      </c>
      <c r="AQ291" s="8" t="str">
        <f t="shared" si="56"/>
        <v/>
      </c>
      <c r="AR291" s="8" t="str">
        <f t="shared" si="56"/>
        <v/>
      </c>
      <c r="AS291" s="8" t="str">
        <f t="shared" si="56"/>
        <v/>
      </c>
      <c r="AT291" s="8" t="str">
        <f t="shared" si="56"/>
        <v/>
      </c>
      <c r="AU291" s="8" t="str">
        <f t="shared" si="56"/>
        <v/>
      </c>
      <c r="AV291" s="8" t="str">
        <f t="shared" si="56"/>
        <v/>
      </c>
      <c r="AW291" s="8" t="str">
        <f t="shared" si="56"/>
        <v/>
      </c>
      <c r="AX291" s="8" t="str">
        <f t="shared" si="57"/>
        <v/>
      </c>
      <c r="AY291" s="8" t="str">
        <f t="shared" si="57"/>
        <v/>
      </c>
      <c r="AZ291" s="8" t="str">
        <f t="shared" si="57"/>
        <v/>
      </c>
      <c r="BA291" s="8" t="str">
        <f t="shared" si="57"/>
        <v/>
      </c>
      <c r="BB291" s="8" t="str">
        <f t="shared" si="57"/>
        <v/>
      </c>
      <c r="BC291" s="8" t="str">
        <f t="shared" si="57"/>
        <v/>
      </c>
      <c r="BD291" s="8" t="str">
        <f t="shared" si="57"/>
        <v/>
      </c>
      <c r="BE291" s="8" t="str">
        <f t="shared" si="57"/>
        <v/>
      </c>
    </row>
    <row r="292" spans="1:57" x14ac:dyDescent="0.25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>CONCATENATE(A292,B292,C292,D292,E292,F292,G292,H292,I292,J292,K292,L292,M292,N292,O292,P292,Q292,R292,S292,T292,U292,V292,W292,X292,Y292,Z292,AA292,AB292,AC292,AD292,AE292,AF292,AG292,AH292)</f>
        <v>SIMSIMSIM190117274844761,875FNEL044749,87544761,87539104,916666666744749,87543478,916666666743418,9166666667740818760DXVX MXDXTX DX NXWXMXNTX000000AMIL43AMIL 400 QC NACIONAL1235861038,111235,86INATIVO</v>
      </c>
      <c r="AJ292">
        <f>IF(AI292=AI291,1,0)</f>
        <v>0</v>
      </c>
      <c r="AK292" s="47" t="s">
        <v>387</v>
      </c>
      <c r="AM292" s="7">
        <v>289</v>
      </c>
      <c r="AN292" s="7" t="str">
        <f t="shared" si="56"/>
        <v/>
      </c>
      <c r="AO292" s="7" t="str">
        <f t="shared" si="56"/>
        <v/>
      </c>
      <c r="AP292" s="7" t="str">
        <f t="shared" si="56"/>
        <v/>
      </c>
      <c r="AQ292" s="7" t="str">
        <f t="shared" si="56"/>
        <v/>
      </c>
      <c r="AR292" s="7" t="str">
        <f t="shared" si="56"/>
        <v/>
      </c>
      <c r="AS292" s="7" t="str">
        <f t="shared" si="56"/>
        <v/>
      </c>
      <c r="AT292" s="7" t="str">
        <f t="shared" si="56"/>
        <v/>
      </c>
      <c r="AU292" s="7" t="str">
        <f t="shared" si="56"/>
        <v/>
      </c>
      <c r="AV292" s="7" t="str">
        <f t="shared" si="56"/>
        <v/>
      </c>
      <c r="AW292" s="7" t="str">
        <f t="shared" si="56"/>
        <v/>
      </c>
      <c r="AX292" s="7" t="str">
        <f t="shared" si="57"/>
        <v/>
      </c>
      <c r="AY292" s="7" t="str">
        <f t="shared" si="57"/>
        <v/>
      </c>
      <c r="AZ292" s="7" t="str">
        <f t="shared" si="57"/>
        <v/>
      </c>
      <c r="BA292" s="7" t="str">
        <f t="shared" si="57"/>
        <v/>
      </c>
      <c r="BB292" s="7" t="str">
        <f t="shared" si="57"/>
        <v/>
      </c>
      <c r="BC292" s="7" t="str">
        <f t="shared" si="57"/>
        <v/>
      </c>
      <c r="BD292" s="7" t="str">
        <f t="shared" si="57"/>
        <v/>
      </c>
      <c r="BE292" s="7" t="str">
        <f t="shared" si="57"/>
        <v/>
      </c>
    </row>
    <row r="293" spans="1:57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>CONCATENATE(A293,B293,C293,D293,E293,F293,G293,H293,I293,J293,K293,L293,M293,N293,O293,P293,Q293,R293,S293,T293,U293,V293,W293,X293,Y293,Z293,AA293,AB293,AC293,AD293,AE293,AF293,AG293,AH293)</f>
        <v>SIMSIMSIM190117274844761,875FNEL044749,87544761,87539104,916666666744749,87543478,916666666743418,9166666667740818760DXVX MXDXTX DX NXWXMXNTX000000AMIL43AMIL 400 QC NACIONAL1235861038,111235,86INATIVO</v>
      </c>
      <c r="AJ293">
        <f>IF(AI293=AI292,1,0)</f>
        <v>1</v>
      </c>
      <c r="AK293" s="47" t="s">
        <v>387</v>
      </c>
      <c r="AM293" s="8">
        <v>290</v>
      </c>
      <c r="AN293" s="8" t="str">
        <f t="shared" si="56"/>
        <v/>
      </c>
      <c r="AO293" s="8" t="str">
        <f t="shared" si="56"/>
        <v/>
      </c>
      <c r="AP293" s="8" t="str">
        <f t="shared" si="56"/>
        <v/>
      </c>
      <c r="AQ293" s="8" t="str">
        <f t="shared" si="56"/>
        <v/>
      </c>
      <c r="AR293" s="8" t="str">
        <f t="shared" si="56"/>
        <v/>
      </c>
      <c r="AS293" s="8" t="str">
        <f t="shared" si="56"/>
        <v/>
      </c>
      <c r="AT293" s="8" t="str">
        <f t="shared" si="56"/>
        <v/>
      </c>
      <c r="AU293" s="8" t="str">
        <f t="shared" si="56"/>
        <v/>
      </c>
      <c r="AV293" s="8" t="str">
        <f t="shared" si="56"/>
        <v/>
      </c>
      <c r="AW293" s="8" t="str">
        <f t="shared" si="56"/>
        <v/>
      </c>
      <c r="AX293" s="8" t="str">
        <f t="shared" si="57"/>
        <v/>
      </c>
      <c r="AY293" s="8" t="str">
        <f t="shared" si="57"/>
        <v/>
      </c>
      <c r="AZ293" s="8" t="str">
        <f t="shared" si="57"/>
        <v/>
      </c>
      <c r="BA293" s="8" t="str">
        <f t="shared" si="57"/>
        <v/>
      </c>
      <c r="BB293" s="8" t="str">
        <f t="shared" si="57"/>
        <v/>
      </c>
      <c r="BC293" s="8" t="str">
        <f t="shared" si="57"/>
        <v/>
      </c>
      <c r="BD293" s="8" t="str">
        <f t="shared" si="57"/>
        <v/>
      </c>
      <c r="BE293" s="8" t="str">
        <f t="shared" si="57"/>
        <v/>
      </c>
    </row>
    <row r="294" spans="1:57" x14ac:dyDescent="0.25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>CONCATENATE(A294,B294,C294,D294,E294,F294,G294,H294,I294,J294,K294,L294,M294,N294,O294,P294,Q294,R294,S294,T294,U294,V294,W294,X294,Y294,Z294,AA294,AB294,AC294,AD294,AE294,AF294,AG294,AH294)</f>
        <v>SIMSIMSIM190117274844761,875FNEL044749,87544761,87539104,916666666744749,87543478,916666666743418,9166666667740818760DXVX MXDXTX DX NXWXMXNTX000000AMIL43AMIL 400 QC NACIONAL1235861038,111235,86INATIVO</v>
      </c>
      <c r="AJ294">
        <f>IF(AI294=AI293,1,0)</f>
        <v>1</v>
      </c>
      <c r="AK294" s="47" t="s">
        <v>387</v>
      </c>
      <c r="AM294" s="7">
        <v>291</v>
      </c>
      <c r="AN294" s="7" t="str">
        <f t="shared" ref="AN294:AW303" si="58">IF(AN$3=$D294,$AM294,"")</f>
        <v/>
      </c>
      <c r="AO294" s="7" t="str">
        <f t="shared" si="58"/>
        <v/>
      </c>
      <c r="AP294" s="7" t="str">
        <f t="shared" si="58"/>
        <v/>
      </c>
      <c r="AQ294" s="7" t="str">
        <f t="shared" si="58"/>
        <v/>
      </c>
      <c r="AR294" s="7" t="str">
        <f t="shared" si="58"/>
        <v/>
      </c>
      <c r="AS294" s="7" t="str">
        <f t="shared" si="58"/>
        <v/>
      </c>
      <c r="AT294" s="7" t="str">
        <f t="shared" si="58"/>
        <v/>
      </c>
      <c r="AU294" s="7" t="str">
        <f t="shared" si="58"/>
        <v/>
      </c>
      <c r="AV294" s="7" t="str">
        <f t="shared" si="58"/>
        <v/>
      </c>
      <c r="AW294" s="7" t="str">
        <f t="shared" si="58"/>
        <v/>
      </c>
      <c r="AX294" s="7" t="str">
        <f t="shared" ref="AX294:BE303" si="59">IF(AX$3=$D294,$AM294,"")</f>
        <v/>
      </c>
      <c r="AY294" s="7" t="str">
        <f t="shared" si="59"/>
        <v/>
      </c>
      <c r="AZ294" s="7" t="str">
        <f t="shared" si="59"/>
        <v/>
      </c>
      <c r="BA294" s="7" t="str">
        <f t="shared" si="59"/>
        <v/>
      </c>
      <c r="BB294" s="7" t="str">
        <f t="shared" si="59"/>
        <v/>
      </c>
      <c r="BC294" s="7" t="str">
        <f t="shared" si="59"/>
        <v/>
      </c>
      <c r="BD294" s="7" t="str">
        <f t="shared" si="59"/>
        <v/>
      </c>
      <c r="BE294" s="7" t="str">
        <f t="shared" si="59"/>
        <v/>
      </c>
    </row>
    <row r="295" spans="1:57" x14ac:dyDescent="0.25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>CONCATENATE(A295,B295,C295,D295,E295,F295,G295,H295,I295,J295,K295,L295,M295,N295,O295,P295,Q295,R295,S295,T295,U295,V295,W295,X295,Y295,Z295,AA295,AB295,AC295,AD295,AE295,AF295,AG295,AH295)</f>
        <v>SIMSIMSIM190117333544761,875FNEL044761,87533160,87543417,916666666743418,9166666667740904621DXXGX XLVX DX XUZX000000AMIL43NEXT MUNICIPAL SÃO PAULO79106664,5791,06ATIVO</v>
      </c>
      <c r="AJ295">
        <f>IF(AI295=AI294,1,0)</f>
        <v>0</v>
      </c>
      <c r="AK295" s="47" t="s">
        <v>387</v>
      </c>
      <c r="AM295" s="8">
        <v>292</v>
      </c>
      <c r="AN295" s="8" t="str">
        <f t="shared" si="58"/>
        <v/>
      </c>
      <c r="AO295" s="8" t="str">
        <f t="shared" si="58"/>
        <v/>
      </c>
      <c r="AP295" s="8" t="str">
        <f t="shared" si="58"/>
        <v/>
      </c>
      <c r="AQ295" s="8" t="str">
        <f t="shared" si="58"/>
        <v/>
      </c>
      <c r="AR295" s="8" t="str">
        <f t="shared" si="58"/>
        <v/>
      </c>
      <c r="AS295" s="8" t="str">
        <f t="shared" si="58"/>
        <v/>
      </c>
      <c r="AT295" s="8" t="str">
        <f t="shared" si="58"/>
        <v/>
      </c>
      <c r="AU295" s="8" t="str">
        <f t="shared" si="58"/>
        <v/>
      </c>
      <c r="AV295" s="8" t="str">
        <f t="shared" si="58"/>
        <v/>
      </c>
      <c r="AW295" s="8" t="str">
        <f t="shared" si="58"/>
        <v/>
      </c>
      <c r="AX295" s="8" t="str">
        <f t="shared" si="59"/>
        <v/>
      </c>
      <c r="AY295" s="8" t="str">
        <f t="shared" si="59"/>
        <v/>
      </c>
      <c r="AZ295" s="8" t="str">
        <f t="shared" si="59"/>
        <v/>
      </c>
      <c r="BA295" s="8" t="str">
        <f t="shared" si="59"/>
        <v/>
      </c>
      <c r="BB295" s="8" t="str">
        <f t="shared" si="59"/>
        <v/>
      </c>
      <c r="BC295" s="8" t="str">
        <f t="shared" si="59"/>
        <v/>
      </c>
      <c r="BD295" s="8" t="str">
        <f t="shared" si="59"/>
        <v/>
      </c>
      <c r="BE295" s="8" t="str">
        <f t="shared" si="59"/>
        <v/>
      </c>
    </row>
    <row r="296" spans="1:57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>CONCATENATE(A296,B296,C296,D296,E296,F296,G296,H296,I296,J296,K296,L296,M296,N296,O296,P296,Q296,R296,S296,T296,U296,V296,W296,X296,Y296,Z296,AA296,AB296,AC296,AD296,AE296,AF296,AG296,AH296)</f>
        <v>SIMSIMSIM190117333544761,875FNEL044761,87533160,87543417,916666666743418,9166666667740904621DXXGX XLVX DX XUZX000000AMIL43NEXT MUNICIPAL SÃO PAULO79106664,5791,06ATIVO</v>
      </c>
      <c r="AJ296">
        <f>IF(AI296=AI295,1,0)</f>
        <v>1</v>
      </c>
      <c r="AK296" s="47" t="s">
        <v>387</v>
      </c>
      <c r="AM296" s="7">
        <v>293</v>
      </c>
      <c r="AN296" s="7" t="str">
        <f t="shared" si="58"/>
        <v/>
      </c>
      <c r="AO296" s="7" t="str">
        <f t="shared" si="58"/>
        <v/>
      </c>
      <c r="AP296" s="7" t="str">
        <f t="shared" si="58"/>
        <v/>
      </c>
      <c r="AQ296" s="7" t="str">
        <f t="shared" si="58"/>
        <v/>
      </c>
      <c r="AR296" s="7" t="str">
        <f t="shared" si="58"/>
        <v/>
      </c>
      <c r="AS296" s="7" t="str">
        <f t="shared" si="58"/>
        <v/>
      </c>
      <c r="AT296" s="7" t="str">
        <f t="shared" si="58"/>
        <v/>
      </c>
      <c r="AU296" s="7" t="str">
        <f t="shared" si="58"/>
        <v/>
      </c>
      <c r="AV296" s="7" t="str">
        <f t="shared" si="58"/>
        <v/>
      </c>
      <c r="AW296" s="7" t="str">
        <f t="shared" si="58"/>
        <v/>
      </c>
      <c r="AX296" s="7" t="str">
        <f t="shared" si="59"/>
        <v/>
      </c>
      <c r="AY296" s="7" t="str">
        <f t="shared" si="59"/>
        <v/>
      </c>
      <c r="AZ296" s="7" t="str">
        <f t="shared" si="59"/>
        <v/>
      </c>
      <c r="BA296" s="7" t="str">
        <f t="shared" si="59"/>
        <v/>
      </c>
      <c r="BB296" s="7" t="str">
        <f t="shared" si="59"/>
        <v/>
      </c>
      <c r="BC296" s="7" t="str">
        <f t="shared" si="59"/>
        <v/>
      </c>
      <c r="BD296" s="7" t="str">
        <f t="shared" si="59"/>
        <v/>
      </c>
      <c r="BE296" s="7" t="str">
        <f t="shared" si="59"/>
        <v/>
      </c>
    </row>
    <row r="297" spans="1:57" x14ac:dyDescent="0.25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>CONCATENATE(A297,B297,C297,D297,E297,F297,G297,H297,I297,J297,K297,L297,M297,N297,O297,P297,Q297,R297,S297,T297,U297,V297,W297,X297,Y297,Z297,AA297,AB297,AC297,AD297,AE297,AF297,AG297,AH297)</f>
        <v>SIMSIMSIM190117333544761,875FNEL044761,87533160,87543417,916666666743418,9166666667740904621DXXGX XLVX DX XUZX000000AMIL43NEXT MUNICIPAL SÃO PAULO79106664,5791,06ATIVO</v>
      </c>
      <c r="AJ297">
        <f>IF(AI297=AI296,1,0)</f>
        <v>1</v>
      </c>
      <c r="AK297" s="47" t="s">
        <v>387</v>
      </c>
      <c r="AM297" s="8">
        <v>294</v>
      </c>
      <c r="AN297" s="8" t="str">
        <f t="shared" si="58"/>
        <v/>
      </c>
      <c r="AO297" s="8" t="str">
        <f t="shared" si="58"/>
        <v/>
      </c>
      <c r="AP297" s="8" t="str">
        <f t="shared" si="58"/>
        <v/>
      </c>
      <c r="AQ297" s="8" t="str">
        <f t="shared" si="58"/>
        <v/>
      </c>
      <c r="AR297" s="8" t="str">
        <f t="shared" si="58"/>
        <v/>
      </c>
      <c r="AS297" s="8" t="str">
        <f t="shared" si="58"/>
        <v/>
      </c>
      <c r="AT297" s="8" t="str">
        <f t="shared" si="58"/>
        <v/>
      </c>
      <c r="AU297" s="8" t="str">
        <f t="shared" si="58"/>
        <v/>
      </c>
      <c r="AV297" s="8" t="str">
        <f t="shared" si="58"/>
        <v/>
      </c>
      <c r="AW297" s="8" t="str">
        <f t="shared" si="58"/>
        <v/>
      </c>
      <c r="AX297" s="8" t="str">
        <f t="shared" si="59"/>
        <v/>
      </c>
      <c r="AY297" s="8" t="str">
        <f t="shared" si="59"/>
        <v/>
      </c>
      <c r="AZ297" s="8" t="str">
        <f t="shared" si="59"/>
        <v/>
      </c>
      <c r="BA297" s="8" t="str">
        <f t="shared" si="59"/>
        <v/>
      </c>
      <c r="BB297" s="8" t="str">
        <f t="shared" si="59"/>
        <v/>
      </c>
      <c r="BC297" s="8" t="str">
        <f t="shared" si="59"/>
        <v/>
      </c>
      <c r="BD297" s="8" t="str">
        <f t="shared" si="59"/>
        <v/>
      </c>
      <c r="BE297" s="8" t="str">
        <f t="shared" si="59"/>
        <v/>
      </c>
    </row>
    <row r="298" spans="1:57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>CONCATENATE(A298,B298,C298,D298,E298,F298,G298,H298,I298,J298,K298,L298,M298,N298,O298,P298,Q298,R298,S298,T298,U298,V298,W298,X298,Y298,Z298,AA298,AB298,AC298,AD298,AE298,AF298,AG298,AH298)</f>
        <v>SIMSIMSIM190117333544761,875FNEL144761,87543165,87543417,916666666743418,9166666667740904631HXLXNX BXRTX DX XUZX000000AMIL43NEXT MUNICIPAL SÃO PAULO49621416,82496,21ATIVO</v>
      </c>
      <c r="AJ298">
        <f>IF(AI298=AI297,1,0)</f>
        <v>0</v>
      </c>
      <c r="AK298" s="47" t="s">
        <v>387</v>
      </c>
      <c r="AM298" s="7">
        <v>295</v>
      </c>
      <c r="AN298" s="7" t="str">
        <f t="shared" si="58"/>
        <v/>
      </c>
      <c r="AO298" s="7" t="str">
        <f t="shared" si="58"/>
        <v/>
      </c>
      <c r="AP298" s="7" t="str">
        <f t="shared" si="58"/>
        <v/>
      </c>
      <c r="AQ298" s="7" t="str">
        <f t="shared" si="58"/>
        <v/>
      </c>
      <c r="AR298" s="7" t="str">
        <f t="shared" si="58"/>
        <v/>
      </c>
      <c r="AS298" s="7" t="str">
        <f t="shared" si="58"/>
        <v/>
      </c>
      <c r="AT298" s="7" t="str">
        <f t="shared" si="58"/>
        <v/>
      </c>
      <c r="AU298" s="7" t="str">
        <f t="shared" si="58"/>
        <v/>
      </c>
      <c r="AV298" s="7" t="str">
        <f t="shared" si="58"/>
        <v/>
      </c>
      <c r="AW298" s="7" t="str">
        <f t="shared" si="58"/>
        <v/>
      </c>
      <c r="AX298" s="7" t="str">
        <f t="shared" si="59"/>
        <v/>
      </c>
      <c r="AY298" s="7" t="str">
        <f t="shared" si="59"/>
        <v/>
      </c>
      <c r="AZ298" s="7" t="str">
        <f t="shared" si="59"/>
        <v/>
      </c>
      <c r="BA298" s="7" t="str">
        <f t="shared" si="59"/>
        <v/>
      </c>
      <c r="BB298" s="7" t="str">
        <f t="shared" si="59"/>
        <v/>
      </c>
      <c r="BC298" s="7" t="str">
        <f t="shared" si="59"/>
        <v/>
      </c>
      <c r="BD298" s="7" t="str">
        <f t="shared" si="59"/>
        <v/>
      </c>
      <c r="BE298" s="7" t="str">
        <f t="shared" si="59"/>
        <v/>
      </c>
    </row>
    <row r="299" spans="1:57" x14ac:dyDescent="0.25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>CONCATENATE(A299,B299,C299,D299,E299,F299,G299,H299,I299,J299,K299,L299,M299,N299,O299,P299,Q299,R299,S299,T299,U299,V299,W299,X299,Y299,Z299,AA299,AB299,AC299,AD299,AE299,AF299,AG299,AH299)</f>
        <v>SIMSIMSIM190117333544761,875FNEL144761,87543165,87543417,916666666743418,9166666667740904631HXLXNX BXRTX DX XUZX000000AMIL43NEXT MUNICIPAL SÃO PAULO49621416,82496,21ATIVO</v>
      </c>
      <c r="AJ299">
        <f>IF(AI299=AI298,1,0)</f>
        <v>1</v>
      </c>
      <c r="AK299" s="47" t="s">
        <v>387</v>
      </c>
      <c r="AM299" s="8">
        <v>296</v>
      </c>
      <c r="AN299" s="8" t="str">
        <f t="shared" si="58"/>
        <v/>
      </c>
      <c r="AO299" s="8" t="str">
        <f t="shared" si="58"/>
        <v/>
      </c>
      <c r="AP299" s="8" t="str">
        <f t="shared" si="58"/>
        <v/>
      </c>
      <c r="AQ299" s="8" t="str">
        <f t="shared" si="58"/>
        <v/>
      </c>
      <c r="AR299" s="8" t="str">
        <f t="shared" si="58"/>
        <v/>
      </c>
      <c r="AS299" s="8" t="str">
        <f t="shared" si="58"/>
        <v/>
      </c>
      <c r="AT299" s="8" t="str">
        <f t="shared" si="58"/>
        <v/>
      </c>
      <c r="AU299" s="8" t="str">
        <f t="shared" si="58"/>
        <v/>
      </c>
      <c r="AV299" s="8" t="str">
        <f t="shared" si="58"/>
        <v/>
      </c>
      <c r="AW299" s="8" t="str">
        <f t="shared" si="58"/>
        <v/>
      </c>
      <c r="AX299" s="8" t="str">
        <f t="shared" si="59"/>
        <v/>
      </c>
      <c r="AY299" s="8" t="str">
        <f t="shared" si="59"/>
        <v/>
      </c>
      <c r="AZ299" s="8" t="str">
        <f t="shared" si="59"/>
        <v/>
      </c>
      <c r="BA299" s="8" t="str">
        <f t="shared" si="59"/>
        <v/>
      </c>
      <c r="BB299" s="8" t="str">
        <f t="shared" si="59"/>
        <v/>
      </c>
      <c r="BC299" s="8" t="str">
        <f t="shared" si="59"/>
        <v/>
      </c>
      <c r="BD299" s="8" t="str">
        <f t="shared" si="59"/>
        <v/>
      </c>
      <c r="BE299" s="8" t="str">
        <f t="shared" si="59"/>
        <v/>
      </c>
    </row>
    <row r="300" spans="1:57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>CONCATENATE(A300,B300,C300,D300,E300,F300,G300,H300,I300,J300,K300,L300,M300,N300,O300,P300,Q300,R300,S300,T300,U300,V300,W300,X300,Y300,Z300,AA300,AB300,AC300,AD300,AE300,AF300,AG300,AH300)</f>
        <v>SIMSIMSIM190117333544761,875FNEL144761,87543165,87543417,916666666743418,9166666667740904631HXLXNX BXRTX DX XUZX000000AMIL43NEXT MUNICIPAL SÃO PAULO49621416,82496,21ATIVO</v>
      </c>
      <c r="AJ300">
        <f>IF(AI300=AI299,1,0)</f>
        <v>1</v>
      </c>
      <c r="AK300" s="47" t="s">
        <v>387</v>
      </c>
      <c r="AM300" s="7">
        <v>297</v>
      </c>
      <c r="AN300" s="7" t="str">
        <f t="shared" si="58"/>
        <v/>
      </c>
      <c r="AO300" s="7" t="str">
        <f t="shared" si="58"/>
        <v/>
      </c>
      <c r="AP300" s="7" t="str">
        <f t="shared" si="58"/>
        <v/>
      </c>
      <c r="AQ300" s="7" t="str">
        <f t="shared" si="58"/>
        <v/>
      </c>
      <c r="AR300" s="7" t="str">
        <f t="shared" si="58"/>
        <v/>
      </c>
      <c r="AS300" s="7" t="str">
        <f t="shared" si="58"/>
        <v/>
      </c>
      <c r="AT300" s="7" t="str">
        <f t="shared" si="58"/>
        <v/>
      </c>
      <c r="AU300" s="7" t="str">
        <f t="shared" si="58"/>
        <v/>
      </c>
      <c r="AV300" s="7" t="str">
        <f t="shared" si="58"/>
        <v/>
      </c>
      <c r="AW300" s="7" t="str">
        <f t="shared" si="58"/>
        <v/>
      </c>
      <c r="AX300" s="7" t="str">
        <f t="shared" si="59"/>
        <v/>
      </c>
      <c r="AY300" s="7" t="str">
        <f t="shared" si="59"/>
        <v/>
      </c>
      <c r="AZ300" s="7" t="str">
        <f t="shared" si="59"/>
        <v/>
      </c>
      <c r="BA300" s="7" t="str">
        <f t="shared" si="59"/>
        <v/>
      </c>
      <c r="BB300" s="7" t="str">
        <f t="shared" si="59"/>
        <v/>
      </c>
      <c r="BC300" s="7" t="str">
        <f t="shared" si="59"/>
        <v/>
      </c>
      <c r="BD300" s="7" t="str">
        <f t="shared" si="59"/>
        <v/>
      </c>
      <c r="BE300" s="7" t="str">
        <f t="shared" si="59"/>
        <v/>
      </c>
    </row>
    <row r="301" spans="1:57" x14ac:dyDescent="0.25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>CONCATENATE(A301,B301,C301,D301,E301,F301,G301,H301,I301,J301,K301,L301,M301,N301,O301,P301,Q301,R301,S301,T301,U301,V301,W301,X301,Y301,Z301,AA301,AB301,AC301,AD301,AE301,AF301,AG301,AH301)</f>
        <v>SIMSIMSIM190117329044761,875FNEL044761,87538799,87543997,87543993,87543418,9166666667740907371WXMXLX FRXNWXWX PXX DX XNTX000000AMIL43NEXT 1049621416,82496,21ATIVO</v>
      </c>
      <c r="AJ301">
        <f>IF(AI301=AI300,1,0)</f>
        <v>0</v>
      </c>
      <c r="AK301" s="47" t="s">
        <v>387</v>
      </c>
      <c r="AM301" s="8">
        <v>298</v>
      </c>
      <c r="AN301" s="8" t="str">
        <f t="shared" si="58"/>
        <v/>
      </c>
      <c r="AO301" s="8" t="str">
        <f t="shared" si="58"/>
        <v/>
      </c>
      <c r="AP301" s="8" t="str">
        <f t="shared" si="58"/>
        <v/>
      </c>
      <c r="AQ301" s="8" t="str">
        <f t="shared" si="58"/>
        <v/>
      </c>
      <c r="AR301" s="8" t="str">
        <f t="shared" si="58"/>
        <v/>
      </c>
      <c r="AS301" s="8" t="str">
        <f t="shared" si="58"/>
        <v/>
      </c>
      <c r="AT301" s="8" t="str">
        <f t="shared" si="58"/>
        <v/>
      </c>
      <c r="AU301" s="8" t="str">
        <f t="shared" si="58"/>
        <v/>
      </c>
      <c r="AV301" s="8" t="str">
        <f t="shared" si="58"/>
        <v/>
      </c>
      <c r="AW301" s="8" t="str">
        <f t="shared" si="58"/>
        <v/>
      </c>
      <c r="AX301" s="8" t="str">
        <f t="shared" si="59"/>
        <v/>
      </c>
      <c r="AY301" s="8" t="str">
        <f t="shared" si="59"/>
        <v/>
      </c>
      <c r="AZ301" s="8" t="str">
        <f t="shared" si="59"/>
        <v/>
      </c>
      <c r="BA301" s="8" t="str">
        <f t="shared" si="59"/>
        <v/>
      </c>
      <c r="BB301" s="8" t="str">
        <f t="shared" si="59"/>
        <v/>
      </c>
      <c r="BC301" s="8" t="str">
        <f t="shared" si="59"/>
        <v/>
      </c>
      <c r="BD301" s="8" t="str">
        <f t="shared" si="59"/>
        <v/>
      </c>
      <c r="BE301" s="8" t="str">
        <f t="shared" si="59"/>
        <v/>
      </c>
    </row>
    <row r="302" spans="1:57" x14ac:dyDescent="0.25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>CONCATENATE(A302,B302,C302,D302,E302,F302,G302,H302,I302,J302,K302,L302,M302,N302,O302,P302,Q302,R302,S302,T302,U302,V302,W302,X302,Y302,Z302,AA302,AB302,AC302,AD302,AE302,AF302,AG302,AH302)</f>
        <v>SIMSIMSIM190117329044761,875FNEL044761,87538799,87543997,87543993,87543418,9166666667740907371WXMXLX FRXNWXWX PXX DX XNTX000000AMIL43NEXT 1049621416,82496,21ATIVO</v>
      </c>
      <c r="AJ302">
        <f>IF(AI302=AI301,1,0)</f>
        <v>1</v>
      </c>
      <c r="AK302" s="47" t="s">
        <v>387</v>
      </c>
      <c r="AM302" s="7">
        <v>299</v>
      </c>
      <c r="AN302" s="7" t="str">
        <f t="shared" si="58"/>
        <v/>
      </c>
      <c r="AO302" s="7" t="str">
        <f t="shared" si="58"/>
        <v/>
      </c>
      <c r="AP302" s="7" t="str">
        <f t="shared" si="58"/>
        <v/>
      </c>
      <c r="AQ302" s="7" t="str">
        <f t="shared" si="58"/>
        <v/>
      </c>
      <c r="AR302" s="7" t="str">
        <f t="shared" si="58"/>
        <v/>
      </c>
      <c r="AS302" s="7" t="str">
        <f t="shared" si="58"/>
        <v/>
      </c>
      <c r="AT302" s="7" t="str">
        <f t="shared" si="58"/>
        <v/>
      </c>
      <c r="AU302" s="7" t="str">
        <f t="shared" si="58"/>
        <v/>
      </c>
      <c r="AV302" s="7" t="str">
        <f t="shared" si="58"/>
        <v/>
      </c>
      <c r="AW302" s="7" t="str">
        <f t="shared" si="58"/>
        <v/>
      </c>
      <c r="AX302" s="7" t="str">
        <f t="shared" si="59"/>
        <v/>
      </c>
      <c r="AY302" s="7" t="str">
        <f t="shared" si="59"/>
        <v/>
      </c>
      <c r="AZ302" s="7" t="str">
        <f t="shared" si="59"/>
        <v/>
      </c>
      <c r="BA302" s="7" t="str">
        <f t="shared" si="59"/>
        <v/>
      </c>
      <c r="BB302" s="7" t="str">
        <f t="shared" si="59"/>
        <v/>
      </c>
      <c r="BC302" s="7" t="str">
        <f t="shared" si="59"/>
        <v/>
      </c>
      <c r="BD302" s="7" t="str">
        <f t="shared" si="59"/>
        <v/>
      </c>
      <c r="BE302" s="7" t="str">
        <f t="shared" si="59"/>
        <v/>
      </c>
    </row>
    <row r="303" spans="1:57" x14ac:dyDescent="0.25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>CONCATENATE(A303,B303,C303,D303,E303,F303,G303,H303,I303,J303,K303,L303,M303,N303,O303,P303,Q303,R303,S303,T303,U303,V303,W303,X303,Y303,Z303,AA303,AB303,AC303,AD303,AE303,AF303,AG303,AH303)</f>
        <v>SIMSIMSIM190117329044761,875FNEL044761,87538799,87543997,87543993,87543418,9166666667740907371WXMXLX FRXNWXWX PXX DX XNTX000000AMIL43NEXT 1049621416,82496,21ATIVO</v>
      </c>
      <c r="AJ303">
        <f>IF(AI303=AI302,1,0)</f>
        <v>1</v>
      </c>
      <c r="AK303" s="47" t="s">
        <v>387</v>
      </c>
      <c r="AM303" s="8">
        <v>300</v>
      </c>
      <c r="AN303" s="8" t="str">
        <f t="shared" si="58"/>
        <v/>
      </c>
      <c r="AO303" s="8" t="str">
        <f t="shared" si="58"/>
        <v/>
      </c>
      <c r="AP303" s="8" t="str">
        <f t="shared" si="58"/>
        <v/>
      </c>
      <c r="AQ303" s="8" t="str">
        <f t="shared" si="58"/>
        <v/>
      </c>
      <c r="AR303" s="8" t="str">
        <f t="shared" si="58"/>
        <v/>
      </c>
      <c r="AS303" s="8" t="str">
        <f t="shared" si="58"/>
        <v/>
      </c>
      <c r="AT303" s="8" t="str">
        <f t="shared" si="58"/>
        <v/>
      </c>
      <c r="AU303" s="8" t="str">
        <f t="shared" si="58"/>
        <v/>
      </c>
      <c r="AV303" s="8" t="str">
        <f t="shared" si="58"/>
        <v/>
      </c>
      <c r="AW303" s="8" t="str">
        <f t="shared" si="58"/>
        <v/>
      </c>
      <c r="AX303" s="8" t="str">
        <f t="shared" si="59"/>
        <v/>
      </c>
      <c r="AY303" s="8" t="str">
        <f t="shared" si="59"/>
        <v/>
      </c>
      <c r="AZ303" s="8" t="str">
        <f t="shared" si="59"/>
        <v/>
      </c>
      <c r="BA303" s="8" t="str">
        <f t="shared" si="59"/>
        <v/>
      </c>
      <c r="BB303" s="8" t="str">
        <f t="shared" si="59"/>
        <v/>
      </c>
      <c r="BC303" s="8" t="str">
        <f t="shared" si="59"/>
        <v/>
      </c>
      <c r="BD303" s="8" t="str">
        <f t="shared" si="59"/>
        <v/>
      </c>
      <c r="BE303" s="8" t="str">
        <f t="shared" si="59"/>
        <v/>
      </c>
    </row>
    <row r="304" spans="1:57" x14ac:dyDescent="0.25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>CONCATENATE(A304,B304,C304,D304,E304,F304,G304,H304,I304,J304,K304,L304,M304,N304,O304,P304,Q304,R304,S304,T304,U304,V304,W304,X304,Y304,Z304,AA304,AB304,AC304,AD304,AE304,AF304,AG304,AH304)</f>
        <v>SIMSIMSIM0570117320544761,875ANMEP044761,87532645,87543417,916666666743418,9166666667740909170JULXXNX XUZX DX XLVX000000AMIL43NEXT MUNICIPAL SÃO PAULO79106664,5791,06ATIVO</v>
      </c>
      <c r="AJ304">
        <f>IF(AI304=AI303,1,0)</f>
        <v>0</v>
      </c>
      <c r="AK304" s="47" t="s">
        <v>392</v>
      </c>
      <c r="AM304" s="7">
        <v>301</v>
      </c>
      <c r="AN304" s="7" t="str">
        <f t="shared" ref="AN304:AW313" si="60">IF(AN$3=$D304,$AM304,"")</f>
        <v/>
      </c>
      <c r="AO304" s="7" t="str">
        <f t="shared" si="60"/>
        <v/>
      </c>
      <c r="AP304" s="7" t="str">
        <f t="shared" si="60"/>
        <v/>
      </c>
      <c r="AQ304" s="7" t="str">
        <f t="shared" si="60"/>
        <v/>
      </c>
      <c r="AR304" s="7" t="str">
        <f t="shared" si="60"/>
        <v/>
      </c>
      <c r="AS304" s="7" t="str">
        <f t="shared" si="60"/>
        <v/>
      </c>
      <c r="AT304" s="7" t="str">
        <f t="shared" si="60"/>
        <v/>
      </c>
      <c r="AU304" s="7" t="str">
        <f t="shared" si="60"/>
        <v/>
      </c>
      <c r="AV304" s="7" t="str">
        <f t="shared" si="60"/>
        <v/>
      </c>
      <c r="AW304" s="7" t="str">
        <f t="shared" si="60"/>
        <v/>
      </c>
      <c r="AX304" s="7" t="str">
        <f t="shared" ref="AX304:BE313" si="61">IF(AX$3=$D304,$AM304,"")</f>
        <v/>
      </c>
      <c r="AY304" s="7" t="str">
        <f t="shared" si="61"/>
        <v/>
      </c>
      <c r="AZ304" s="7" t="str">
        <f t="shared" si="61"/>
        <v/>
      </c>
      <c r="BA304" s="7" t="str">
        <f t="shared" si="61"/>
        <v/>
      </c>
      <c r="BB304" s="7" t="str">
        <f t="shared" si="61"/>
        <v/>
      </c>
      <c r="BC304" s="7" t="str">
        <f t="shared" si="61"/>
        <v/>
      </c>
      <c r="BD304" s="7" t="str">
        <f t="shared" si="61"/>
        <v/>
      </c>
      <c r="BE304" s="7" t="str">
        <f t="shared" si="61"/>
        <v/>
      </c>
    </row>
    <row r="305" spans="1:57" x14ac:dyDescent="0.25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>CONCATENATE(A305,B305,C305,D305,E305,F305,G305,H305,I305,J305,K305,L305,M305,N305,O305,P305,Q305,R305,S305,T305,U305,V305,W305,X305,Y305,Z305,AA305,AB305,AC305,AD305,AE305,AF305,AG305,AH305)</f>
        <v>SIMSIMSIM0570117320544761,875ANMEP044761,87532645,87543417,916666666743418,9166666667740909170JULXXNX XUZX DX XLVX000000AMIL43NEXT MUNICIPAL SÃO PAULO79106664,5791,06ATIVO</v>
      </c>
      <c r="AJ305">
        <f>IF(AI305=AI304,1,0)</f>
        <v>1</v>
      </c>
      <c r="AK305" s="47" t="s">
        <v>392</v>
      </c>
      <c r="AM305" s="8">
        <v>302</v>
      </c>
      <c r="AN305" s="8" t="str">
        <f t="shared" si="60"/>
        <v/>
      </c>
      <c r="AO305" s="8" t="str">
        <f t="shared" si="60"/>
        <v/>
      </c>
      <c r="AP305" s="8" t="str">
        <f t="shared" si="60"/>
        <v/>
      </c>
      <c r="AQ305" s="8" t="str">
        <f t="shared" si="60"/>
        <v/>
      </c>
      <c r="AR305" s="8" t="str">
        <f t="shared" si="60"/>
        <v/>
      </c>
      <c r="AS305" s="8" t="str">
        <f t="shared" si="60"/>
        <v/>
      </c>
      <c r="AT305" s="8" t="str">
        <f t="shared" si="60"/>
        <v/>
      </c>
      <c r="AU305" s="8" t="str">
        <f t="shared" si="60"/>
        <v/>
      </c>
      <c r="AV305" s="8" t="str">
        <f t="shared" si="60"/>
        <v/>
      </c>
      <c r="AW305" s="8" t="str">
        <f t="shared" si="60"/>
        <v/>
      </c>
      <c r="AX305" s="8" t="str">
        <f t="shared" si="61"/>
        <v/>
      </c>
      <c r="AY305" s="8" t="str">
        <f t="shared" si="61"/>
        <v/>
      </c>
      <c r="AZ305" s="8" t="str">
        <f t="shared" si="61"/>
        <v/>
      </c>
      <c r="BA305" s="8" t="str">
        <f t="shared" si="61"/>
        <v/>
      </c>
      <c r="BB305" s="8" t="str">
        <f t="shared" si="61"/>
        <v/>
      </c>
      <c r="BC305" s="8" t="str">
        <f t="shared" si="61"/>
        <v/>
      </c>
      <c r="BD305" s="8" t="str">
        <f t="shared" si="61"/>
        <v/>
      </c>
      <c r="BE305" s="8" t="str">
        <f t="shared" si="61"/>
        <v/>
      </c>
    </row>
    <row r="306" spans="1:57" x14ac:dyDescent="0.25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>CONCATENATE(A306,B306,C306,D306,E306,F306,G306,H306,I306,J306,K306,L306,M306,N306,O306,P306,Q306,R306,S306,T306,U306,V306,W306,X306,Y306,Z306,AA306,AB306,AC306,AD306,AE306,AF306,AG306,AH306)</f>
        <v>SIMSIMSIM0570117320544761,875ANMEP044761,87532645,87543417,916666666743418,9166666667740909170JULXXNX XUZX DX XLVX000000AMIL43NEXT MUNICIPAL SÃO PAULO79106664,5791,06ATIVO</v>
      </c>
      <c r="AJ306">
        <f>IF(AI306=AI305,1,0)</f>
        <v>1</v>
      </c>
      <c r="AK306" s="47" t="s">
        <v>392</v>
      </c>
      <c r="AM306" s="7">
        <v>303</v>
      </c>
      <c r="AN306" s="7" t="str">
        <f t="shared" si="60"/>
        <v/>
      </c>
      <c r="AO306" s="7" t="str">
        <f t="shared" si="60"/>
        <v/>
      </c>
      <c r="AP306" s="7" t="str">
        <f t="shared" si="60"/>
        <v/>
      </c>
      <c r="AQ306" s="7" t="str">
        <f t="shared" si="60"/>
        <v/>
      </c>
      <c r="AR306" s="7" t="str">
        <f t="shared" si="60"/>
        <v/>
      </c>
      <c r="AS306" s="7" t="str">
        <f t="shared" si="60"/>
        <v/>
      </c>
      <c r="AT306" s="7" t="str">
        <f t="shared" si="60"/>
        <v/>
      </c>
      <c r="AU306" s="7" t="str">
        <f t="shared" si="60"/>
        <v/>
      </c>
      <c r="AV306" s="7" t="str">
        <f t="shared" si="60"/>
        <v/>
      </c>
      <c r="AW306" s="7" t="str">
        <f t="shared" si="60"/>
        <v/>
      </c>
      <c r="AX306" s="7" t="str">
        <f t="shared" si="61"/>
        <v/>
      </c>
      <c r="AY306" s="7" t="str">
        <f t="shared" si="61"/>
        <v/>
      </c>
      <c r="AZ306" s="7" t="str">
        <f t="shared" si="61"/>
        <v/>
      </c>
      <c r="BA306" s="7" t="str">
        <f t="shared" si="61"/>
        <v/>
      </c>
      <c r="BB306" s="7" t="str">
        <f t="shared" si="61"/>
        <v/>
      </c>
      <c r="BC306" s="7" t="str">
        <f t="shared" si="61"/>
        <v/>
      </c>
      <c r="BD306" s="7" t="str">
        <f t="shared" si="61"/>
        <v/>
      </c>
      <c r="BE306" s="7" t="str">
        <f t="shared" si="61"/>
        <v/>
      </c>
    </row>
    <row r="307" spans="1:57" x14ac:dyDescent="0.25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>CONCATENATE(A307,B307,C307,D307,E307,F307,G307,H307,I307,J307,K307,L307,M307,N307,O307,P307,Q307,R307,S307,T307,U307,V307,W307,X307,Y307,Z307,AA307,AB307,AC307,AD307,AE307,AF307,AG307,AH307)</f>
        <v>SIMNÃONÃO190117335844761,875FNEL044641,87544761,87534266,87544689,87543418,9166666667740919310BXRBXRX XQUXR XZXVXDX000000AMIL43AMIL 400 QP NACIONAL COPART11678980,931167,8INATIVO</v>
      </c>
      <c r="AJ307">
        <f>IF(AI307=AI306,1,0)</f>
        <v>0</v>
      </c>
      <c r="AK307" s="47" t="s">
        <v>387</v>
      </c>
      <c r="AM307" s="8">
        <v>304</v>
      </c>
      <c r="AN307" s="8" t="str">
        <f t="shared" si="60"/>
        <v/>
      </c>
      <c r="AO307" s="8" t="str">
        <f t="shared" si="60"/>
        <v/>
      </c>
      <c r="AP307" s="8" t="str">
        <f t="shared" si="60"/>
        <v/>
      </c>
      <c r="AQ307" s="8" t="str">
        <f t="shared" si="60"/>
        <v/>
      </c>
      <c r="AR307" s="8" t="str">
        <f t="shared" si="60"/>
        <v/>
      </c>
      <c r="AS307" s="8" t="str">
        <f t="shared" si="60"/>
        <v/>
      </c>
      <c r="AT307" s="8" t="str">
        <f t="shared" si="60"/>
        <v/>
      </c>
      <c r="AU307" s="8" t="str">
        <f t="shared" si="60"/>
        <v/>
      </c>
      <c r="AV307" s="8" t="str">
        <f t="shared" si="60"/>
        <v/>
      </c>
      <c r="AW307" s="8" t="str">
        <f t="shared" si="60"/>
        <v/>
      </c>
      <c r="AX307" s="8" t="str">
        <f t="shared" si="61"/>
        <v/>
      </c>
      <c r="AY307" s="8" t="str">
        <f t="shared" si="61"/>
        <v/>
      </c>
      <c r="AZ307" s="8" t="str">
        <f t="shared" si="61"/>
        <v/>
      </c>
      <c r="BA307" s="8" t="str">
        <f t="shared" si="61"/>
        <v/>
      </c>
      <c r="BB307" s="8" t="str">
        <f t="shared" si="61"/>
        <v/>
      </c>
      <c r="BC307" s="8" t="str">
        <f t="shared" si="61"/>
        <v/>
      </c>
      <c r="BD307" s="8" t="str">
        <f t="shared" si="61"/>
        <v/>
      </c>
      <c r="BE307" s="8" t="str">
        <f t="shared" si="61"/>
        <v/>
      </c>
    </row>
    <row r="308" spans="1:57" x14ac:dyDescent="0.25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>CONCATENATE(A308,B308,C308,D308,E308,F308,G308,H308,I308,J308,K308,L308,M308,N308,O308,P308,Q308,R308,S308,T308,U308,V308,W308,X308,Y308,Z308,AA308,AB308,AC308,AD308,AE308,AF308,AG308,AH308)</f>
        <v>SIMNÃONÃO190117335844761,875FNEL044641,87544761,87534266,87544689,87543418,9166666667740919310BXRBXRX XQUXR XZXVXDX000000AMIL43AMIL 400 QP NACIONAL COPART11678980,931167,8INATIVO</v>
      </c>
      <c r="AJ308">
        <f>IF(AI308=AI307,1,0)</f>
        <v>1</v>
      </c>
      <c r="AK308" s="47" t="s">
        <v>387</v>
      </c>
      <c r="AM308" s="7">
        <v>305</v>
      </c>
      <c r="AN308" s="7" t="str">
        <f t="shared" si="60"/>
        <v/>
      </c>
      <c r="AO308" s="7" t="str">
        <f t="shared" si="60"/>
        <v/>
      </c>
      <c r="AP308" s="7" t="str">
        <f t="shared" si="60"/>
        <v/>
      </c>
      <c r="AQ308" s="7" t="str">
        <f t="shared" si="60"/>
        <v/>
      </c>
      <c r="AR308" s="7" t="str">
        <f t="shared" si="60"/>
        <v/>
      </c>
      <c r="AS308" s="7" t="str">
        <f t="shared" si="60"/>
        <v/>
      </c>
      <c r="AT308" s="7" t="str">
        <f t="shared" si="60"/>
        <v/>
      </c>
      <c r="AU308" s="7" t="str">
        <f t="shared" si="60"/>
        <v/>
      </c>
      <c r="AV308" s="7" t="str">
        <f t="shared" si="60"/>
        <v/>
      </c>
      <c r="AW308" s="7" t="str">
        <f t="shared" si="60"/>
        <v/>
      </c>
      <c r="AX308" s="7" t="str">
        <f t="shared" si="61"/>
        <v/>
      </c>
      <c r="AY308" s="7" t="str">
        <f t="shared" si="61"/>
        <v/>
      </c>
      <c r="AZ308" s="7" t="str">
        <f t="shared" si="61"/>
        <v/>
      </c>
      <c r="BA308" s="7" t="str">
        <f t="shared" si="61"/>
        <v/>
      </c>
      <c r="BB308" s="7" t="str">
        <f t="shared" si="61"/>
        <v/>
      </c>
      <c r="BC308" s="7" t="str">
        <f t="shared" si="61"/>
        <v/>
      </c>
      <c r="BD308" s="7" t="str">
        <f t="shared" si="61"/>
        <v/>
      </c>
      <c r="BE308" s="7" t="str">
        <f t="shared" si="61"/>
        <v/>
      </c>
    </row>
    <row r="309" spans="1:57" x14ac:dyDescent="0.25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>CONCATENATE(A309,B309,C309,D309,E309,F309,G309,H309,I309,J309,K309,L309,M309,N309,O309,P309,Q309,R309,S309,T309,U309,V309,W309,X309,Y309,Z309,AA309,AB309,AC309,AD309,AE309,AF309,AG309,AH309)</f>
        <v>SIMNÃONÃO190117335844761,875FNEL044641,87544761,87534266,87544689,87543418,9166666667740919310BXRBXRX XQUXR XZXVXDX000000AMIL43AMIL 400 QP NACIONAL COPART11678980,931167,8INATIVO</v>
      </c>
      <c r="AJ309">
        <f>IF(AI309=AI308,1,0)</f>
        <v>1</v>
      </c>
      <c r="AK309" s="47" t="s">
        <v>387</v>
      </c>
      <c r="AM309" s="8">
        <v>306</v>
      </c>
      <c r="AN309" s="8" t="str">
        <f t="shared" si="60"/>
        <v/>
      </c>
      <c r="AO309" s="8" t="str">
        <f t="shared" si="60"/>
        <v/>
      </c>
      <c r="AP309" s="8" t="str">
        <f t="shared" si="60"/>
        <v/>
      </c>
      <c r="AQ309" s="8" t="str">
        <f t="shared" si="60"/>
        <v/>
      </c>
      <c r="AR309" s="8" t="str">
        <f t="shared" si="60"/>
        <v/>
      </c>
      <c r="AS309" s="8" t="str">
        <f t="shared" si="60"/>
        <v/>
      </c>
      <c r="AT309" s="8" t="str">
        <f t="shared" si="60"/>
        <v/>
      </c>
      <c r="AU309" s="8" t="str">
        <f t="shared" si="60"/>
        <v/>
      </c>
      <c r="AV309" s="8" t="str">
        <f t="shared" si="60"/>
        <v/>
      </c>
      <c r="AW309" s="8" t="str">
        <f t="shared" si="60"/>
        <v/>
      </c>
      <c r="AX309" s="8" t="str">
        <f t="shared" si="61"/>
        <v/>
      </c>
      <c r="AY309" s="8" t="str">
        <f t="shared" si="61"/>
        <v/>
      </c>
      <c r="AZ309" s="8" t="str">
        <f t="shared" si="61"/>
        <v/>
      </c>
      <c r="BA309" s="8" t="str">
        <f t="shared" si="61"/>
        <v/>
      </c>
      <c r="BB309" s="8" t="str">
        <f t="shared" si="61"/>
        <v/>
      </c>
      <c r="BC309" s="8" t="str">
        <f t="shared" si="61"/>
        <v/>
      </c>
      <c r="BD309" s="8" t="str">
        <f t="shared" si="61"/>
        <v/>
      </c>
      <c r="BE309" s="8" t="str">
        <f t="shared" si="61"/>
        <v/>
      </c>
    </row>
    <row r="310" spans="1:57" x14ac:dyDescent="0.25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>CONCATENATE(A310,B310,C310,D310,E310,F310,G310,H310,I310,J310,K310,L310,M310,N310,O310,P310,Q310,R310,S310,T310,U310,V310,W310,X310,Y310,Z310,AA310,AB310,AC310,AD310,AE310,AF310,AG310,AH310)</f>
        <v>SIMSIMSIM570117336644761,875ANMEP044759,87544761,87527101,87544759,87544693,87543418,916666666774092017074092018JXXMX ZXWXNXTX VXLXNWXX FXLHX3882318831,88318838,823882AMIL43AMIL 500 QP NACIONAL3803533194,983803,53INATIVO</v>
      </c>
      <c r="AJ310">
        <f>IF(AI310=AI309,1,0)</f>
        <v>0</v>
      </c>
      <c r="AK310" s="47" t="s">
        <v>392</v>
      </c>
      <c r="AM310" s="7">
        <v>307</v>
      </c>
      <c r="AN310" s="7" t="str">
        <f t="shared" si="60"/>
        <v/>
      </c>
      <c r="AO310" s="7" t="str">
        <f t="shared" si="60"/>
        <v/>
      </c>
      <c r="AP310" s="7" t="str">
        <f t="shared" si="60"/>
        <v/>
      </c>
      <c r="AQ310" s="7" t="str">
        <f t="shared" si="60"/>
        <v/>
      </c>
      <c r="AR310" s="7" t="str">
        <f t="shared" si="60"/>
        <v/>
      </c>
      <c r="AS310" s="7" t="str">
        <f t="shared" si="60"/>
        <v/>
      </c>
      <c r="AT310" s="7" t="str">
        <f t="shared" si="60"/>
        <v/>
      </c>
      <c r="AU310" s="7" t="str">
        <f t="shared" si="60"/>
        <v/>
      </c>
      <c r="AV310" s="7" t="str">
        <f t="shared" si="60"/>
        <v/>
      </c>
      <c r="AW310" s="7" t="str">
        <f t="shared" si="60"/>
        <v/>
      </c>
      <c r="AX310" s="7" t="str">
        <f t="shared" si="61"/>
        <v/>
      </c>
      <c r="AY310" s="7" t="str">
        <f t="shared" si="61"/>
        <v/>
      </c>
      <c r="AZ310" s="7" t="str">
        <f t="shared" si="61"/>
        <v/>
      </c>
      <c r="BA310" s="7" t="str">
        <f t="shared" si="61"/>
        <v/>
      </c>
      <c r="BB310" s="7" t="str">
        <f t="shared" si="61"/>
        <v/>
      </c>
      <c r="BC310" s="7" t="str">
        <f t="shared" si="61"/>
        <v/>
      </c>
      <c r="BD310" s="7" t="str">
        <f t="shared" si="61"/>
        <v/>
      </c>
      <c r="BE310" s="7" t="str">
        <f t="shared" si="61"/>
        <v/>
      </c>
    </row>
    <row r="311" spans="1:57" x14ac:dyDescent="0.25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>CONCATENATE(A311,B311,C311,D311,E311,F311,G311,H311,I311,J311,K311,L311,M311,N311,O311,P311,Q311,R311,S311,T311,U311,V311,W311,X311,Y311,Z311,AA311,AB311,AC311,AD311,AE311,AF311,AG311,AH311)</f>
        <v>SIMSIMSIM570117336644761,875ANMEP044759,87544761,87527101,87544759,87544693,87543418,916666666774092017074092018JXXMX ZXWXNXTX VXLXNWXX FXLHX3882318831,88318838,823882AMIL43AMIL 500 QP NACIONAL3803533194,983803,53INATIVO</v>
      </c>
      <c r="AJ311">
        <f>IF(AI311=AI310,1,0)</f>
        <v>1</v>
      </c>
      <c r="AK311" s="47" t="s">
        <v>392</v>
      </c>
      <c r="AM311" s="8">
        <v>308</v>
      </c>
      <c r="AN311" s="8" t="str">
        <f t="shared" si="60"/>
        <v/>
      </c>
      <c r="AO311" s="8" t="str">
        <f t="shared" si="60"/>
        <v/>
      </c>
      <c r="AP311" s="8" t="str">
        <f t="shared" si="60"/>
        <v/>
      </c>
      <c r="AQ311" s="8" t="str">
        <f t="shared" si="60"/>
        <v/>
      </c>
      <c r="AR311" s="8" t="str">
        <f t="shared" si="60"/>
        <v/>
      </c>
      <c r="AS311" s="8" t="str">
        <f t="shared" si="60"/>
        <v/>
      </c>
      <c r="AT311" s="8" t="str">
        <f t="shared" si="60"/>
        <v/>
      </c>
      <c r="AU311" s="8" t="str">
        <f t="shared" si="60"/>
        <v/>
      </c>
      <c r="AV311" s="8" t="str">
        <f t="shared" si="60"/>
        <v/>
      </c>
      <c r="AW311" s="8" t="str">
        <f t="shared" si="60"/>
        <v/>
      </c>
      <c r="AX311" s="8" t="str">
        <f t="shared" si="61"/>
        <v/>
      </c>
      <c r="AY311" s="8" t="str">
        <f t="shared" si="61"/>
        <v/>
      </c>
      <c r="AZ311" s="8" t="str">
        <f t="shared" si="61"/>
        <v/>
      </c>
      <c r="BA311" s="8" t="str">
        <f t="shared" si="61"/>
        <v/>
      </c>
      <c r="BB311" s="8" t="str">
        <f t="shared" si="61"/>
        <v/>
      </c>
      <c r="BC311" s="8" t="str">
        <f t="shared" si="61"/>
        <v/>
      </c>
      <c r="BD311" s="8" t="str">
        <f t="shared" si="61"/>
        <v/>
      </c>
      <c r="BE311" s="8" t="str">
        <f t="shared" si="61"/>
        <v/>
      </c>
    </row>
    <row r="312" spans="1:57" x14ac:dyDescent="0.25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>CONCATENATE(A312,B312,C312,D312,E312,F312,G312,H312,I312,J312,K312,L312,M312,N312,O312,P312,Q312,R312,S312,T312,U312,V312,W312,X312,Y312,Z312,AA312,AB312,AC312,AD312,AE312,AF312,AG312,AH312)</f>
        <v>SIMSIMSIM570117336644761,875ANMEP044759,87544761,87527101,87544759,87544693,87543418,916666666774092017074092018JXXMX ZXWXNXTX VXLXNWXX FXLHX3882318831,88318838,823882AMIL43AMIL 500 QP NACIONAL3803533194,983803,53INATIVO</v>
      </c>
      <c r="AJ312">
        <f>IF(AI312=AI311,1,0)</f>
        <v>1</v>
      </c>
      <c r="AK312" s="47" t="s">
        <v>392</v>
      </c>
      <c r="AM312" s="7">
        <v>309</v>
      </c>
      <c r="AN312" s="7" t="str">
        <f t="shared" si="60"/>
        <v/>
      </c>
      <c r="AO312" s="7" t="str">
        <f t="shared" si="60"/>
        <v/>
      </c>
      <c r="AP312" s="7" t="str">
        <f t="shared" si="60"/>
        <v/>
      </c>
      <c r="AQ312" s="7" t="str">
        <f t="shared" si="60"/>
        <v/>
      </c>
      <c r="AR312" s="7" t="str">
        <f t="shared" si="60"/>
        <v/>
      </c>
      <c r="AS312" s="7" t="str">
        <f t="shared" si="60"/>
        <v/>
      </c>
      <c r="AT312" s="7" t="str">
        <f t="shared" si="60"/>
        <v/>
      </c>
      <c r="AU312" s="7" t="str">
        <f t="shared" si="60"/>
        <v/>
      </c>
      <c r="AV312" s="7" t="str">
        <f t="shared" si="60"/>
        <v/>
      </c>
      <c r="AW312" s="7" t="str">
        <f t="shared" si="60"/>
        <v/>
      </c>
      <c r="AX312" s="7" t="str">
        <f t="shared" si="61"/>
        <v/>
      </c>
      <c r="AY312" s="7" t="str">
        <f t="shared" si="61"/>
        <v/>
      </c>
      <c r="AZ312" s="7" t="str">
        <f t="shared" si="61"/>
        <v/>
      </c>
      <c r="BA312" s="7" t="str">
        <f t="shared" si="61"/>
        <v/>
      </c>
      <c r="BB312" s="7" t="str">
        <f t="shared" si="61"/>
        <v/>
      </c>
      <c r="BC312" s="7" t="str">
        <f t="shared" si="61"/>
        <v/>
      </c>
      <c r="BD312" s="7" t="str">
        <f t="shared" si="61"/>
        <v/>
      </c>
      <c r="BE312" s="7" t="str">
        <f t="shared" si="61"/>
        <v/>
      </c>
    </row>
    <row r="313" spans="1:57" x14ac:dyDescent="0.25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>CONCATENATE(A313,B313,C313,D313,E313,F313,G313,H313,I313,J313,K313,L313,M313,N313,O313,P313,Q313,R313,S313,T313,U313,V313,W313,X313,Y313,Z313,AA313,AB313,AC313,AD313,AE313,AF313,AG313,AH313)</f>
        <v>SIMSIMSIM570117347044761,875ANMEP044761,87530582,87543419,916666666743418,9166666667741005300UXLXN DX XRXUJX XLVX000000AMIL43AMIL 500 QP NACIONAL2766232323,642766,23ATIVO</v>
      </c>
      <c r="AJ313">
        <f>IF(AI313=AI312,1,0)</f>
        <v>0</v>
      </c>
      <c r="AK313" s="47" t="s">
        <v>392</v>
      </c>
      <c r="AM313" s="8">
        <v>310</v>
      </c>
      <c r="AN313" s="8" t="str">
        <f t="shared" si="60"/>
        <v/>
      </c>
      <c r="AO313" s="8" t="str">
        <f t="shared" si="60"/>
        <v/>
      </c>
      <c r="AP313" s="8" t="str">
        <f t="shared" si="60"/>
        <v/>
      </c>
      <c r="AQ313" s="8" t="str">
        <f t="shared" si="60"/>
        <v/>
      </c>
      <c r="AR313" s="8" t="str">
        <f t="shared" si="60"/>
        <v/>
      </c>
      <c r="AS313" s="8" t="str">
        <f t="shared" si="60"/>
        <v/>
      </c>
      <c r="AT313" s="8" t="str">
        <f t="shared" si="60"/>
        <v/>
      </c>
      <c r="AU313" s="8" t="str">
        <f t="shared" si="60"/>
        <v/>
      </c>
      <c r="AV313" s="8" t="str">
        <f t="shared" si="60"/>
        <v/>
      </c>
      <c r="AW313" s="8" t="str">
        <f t="shared" si="60"/>
        <v/>
      </c>
      <c r="AX313" s="8" t="str">
        <f t="shared" si="61"/>
        <v/>
      </c>
      <c r="AY313" s="8" t="str">
        <f t="shared" si="61"/>
        <v/>
      </c>
      <c r="AZ313" s="8" t="str">
        <f t="shared" si="61"/>
        <v/>
      </c>
      <c r="BA313" s="8" t="str">
        <f t="shared" si="61"/>
        <v/>
      </c>
      <c r="BB313" s="8" t="str">
        <f t="shared" si="61"/>
        <v/>
      </c>
      <c r="BC313" s="8" t="str">
        <f t="shared" si="61"/>
        <v/>
      </c>
      <c r="BD313" s="8" t="str">
        <f t="shared" si="61"/>
        <v/>
      </c>
      <c r="BE313" s="8" t="str">
        <f t="shared" si="61"/>
        <v/>
      </c>
    </row>
    <row r="314" spans="1:57" x14ac:dyDescent="0.25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>CONCATENATE(A314,B314,C314,D314,E314,F314,G314,H314,I314,J314,K314,L314,M314,N314,O314,P314,Q314,R314,S314,T314,U314,V314,W314,X314,Y314,Z314,AA314,AB314,AC314,AD314,AE314,AF314,AG314,AH314)</f>
        <v>SIMSIMSIM570117347044761,875ANMEP044761,87530582,87543419,916666666743418,9166666667741005300UXLXN DX XRXUJX XLVX000000AMIL43AMIL 500 QP NACIONAL2766232323,642766,23ATIVO</v>
      </c>
      <c r="AJ314">
        <f>IF(AI314=AI313,1,0)</f>
        <v>1</v>
      </c>
      <c r="AK314" s="47" t="s">
        <v>392</v>
      </c>
      <c r="AM314" s="7">
        <v>311</v>
      </c>
      <c r="AN314" s="7" t="str">
        <f t="shared" ref="AN314:AW323" si="62">IF(AN$3=$D314,$AM314,"")</f>
        <v/>
      </c>
      <c r="AO314" s="7" t="str">
        <f t="shared" si="62"/>
        <v/>
      </c>
      <c r="AP314" s="7" t="str">
        <f t="shared" si="62"/>
        <v/>
      </c>
      <c r="AQ314" s="7" t="str">
        <f t="shared" si="62"/>
        <v/>
      </c>
      <c r="AR314" s="7" t="str">
        <f t="shared" si="62"/>
        <v/>
      </c>
      <c r="AS314" s="7" t="str">
        <f t="shared" si="62"/>
        <v/>
      </c>
      <c r="AT314" s="7" t="str">
        <f t="shared" si="62"/>
        <v/>
      </c>
      <c r="AU314" s="7" t="str">
        <f t="shared" si="62"/>
        <v/>
      </c>
      <c r="AV314" s="7" t="str">
        <f t="shared" si="62"/>
        <v/>
      </c>
      <c r="AW314" s="7" t="str">
        <f t="shared" si="62"/>
        <v/>
      </c>
      <c r="AX314" s="7" t="str">
        <f t="shared" ref="AX314:BE323" si="63">IF(AX$3=$D314,$AM314,"")</f>
        <v/>
      </c>
      <c r="AY314" s="7" t="str">
        <f t="shared" si="63"/>
        <v/>
      </c>
      <c r="AZ314" s="7" t="str">
        <f t="shared" si="63"/>
        <v/>
      </c>
      <c r="BA314" s="7" t="str">
        <f t="shared" si="63"/>
        <v/>
      </c>
      <c r="BB314" s="7" t="str">
        <f t="shared" si="63"/>
        <v/>
      </c>
      <c r="BC314" s="7" t="str">
        <f t="shared" si="63"/>
        <v/>
      </c>
      <c r="BD314" s="7" t="str">
        <f t="shared" si="63"/>
        <v/>
      </c>
      <c r="BE314" s="7" t="str">
        <f t="shared" si="63"/>
        <v/>
      </c>
    </row>
    <row r="315" spans="1:57" x14ac:dyDescent="0.25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>CONCATENATE(A315,B315,C315,D315,E315,F315,G315,H315,I315,J315,K315,L315,M315,N315,O315,P315,Q315,R315,S315,T315,U315,V315,W315,X315,Y315,Z315,AA315,AB315,AC315,AD315,AE315,AF315,AG315,AH315)</f>
        <v>SIMSIMSIM570117347044761,875ANMEP044761,87530582,87543419,916666666743418,9166666667741005300UXLXN DX XRXUJX XLVX000000AMIL43AMIL 500 QP NACIONAL2766232323,642766,23ATIVO</v>
      </c>
      <c r="AJ315">
        <f>IF(AI315=AI314,1,0)</f>
        <v>1</v>
      </c>
      <c r="AK315" s="47" t="s">
        <v>392</v>
      </c>
      <c r="AM315" s="8">
        <v>312</v>
      </c>
      <c r="AN315" s="8" t="str">
        <f t="shared" si="62"/>
        <v/>
      </c>
      <c r="AO315" s="8" t="str">
        <f t="shared" si="62"/>
        <v/>
      </c>
      <c r="AP315" s="8" t="str">
        <f t="shared" si="62"/>
        <v/>
      </c>
      <c r="AQ315" s="8" t="str">
        <f t="shared" si="62"/>
        <v/>
      </c>
      <c r="AR315" s="8" t="str">
        <f t="shared" si="62"/>
        <v/>
      </c>
      <c r="AS315" s="8" t="str">
        <f t="shared" si="62"/>
        <v/>
      </c>
      <c r="AT315" s="8" t="str">
        <f t="shared" si="62"/>
        <v/>
      </c>
      <c r="AU315" s="8" t="str">
        <f t="shared" si="62"/>
        <v/>
      </c>
      <c r="AV315" s="8" t="str">
        <f t="shared" si="62"/>
        <v/>
      </c>
      <c r="AW315" s="8" t="str">
        <f t="shared" si="62"/>
        <v/>
      </c>
      <c r="AX315" s="8" t="str">
        <f t="shared" si="63"/>
        <v/>
      </c>
      <c r="AY315" s="8" t="str">
        <f t="shared" si="63"/>
        <v/>
      </c>
      <c r="AZ315" s="8" t="str">
        <f t="shared" si="63"/>
        <v/>
      </c>
      <c r="BA315" s="8" t="str">
        <f t="shared" si="63"/>
        <v/>
      </c>
      <c r="BB315" s="8" t="str">
        <f t="shared" si="63"/>
        <v/>
      </c>
      <c r="BC315" s="8" t="str">
        <f t="shared" si="63"/>
        <v/>
      </c>
      <c r="BD315" s="8" t="str">
        <f t="shared" si="63"/>
        <v/>
      </c>
      <c r="BE315" s="8" t="str">
        <f t="shared" si="63"/>
        <v/>
      </c>
    </row>
    <row r="316" spans="1:57" x14ac:dyDescent="0.25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>CONCATENATE(A316,B316,C316,D316,E316,F316,G316,H316,I316,J316,K316,L316,M316,N316,O316,P316,Q316,R316,S316,T316,U316,V316,W316,X316,Y316,Z316,AA316,AB316,AC316,AD316,AE316,AF316,AG316,AH316)</f>
        <v>SIMSIMSIM570117346744761,875ANMEP044761,87530759,87544361,87544361,87543418,9166666667741005320XRXWXLMX XNTXNX DX JXU000000AMIL43AMIL 400 QC NACIONAL1344171873,431344,17ATIVO</v>
      </c>
      <c r="AJ316">
        <f>IF(AI316=AI315,1,0)</f>
        <v>0</v>
      </c>
      <c r="AK316" s="47" t="s">
        <v>392</v>
      </c>
      <c r="AM316" s="7">
        <v>313</v>
      </c>
      <c r="AN316" s="7" t="str">
        <f t="shared" si="62"/>
        <v/>
      </c>
      <c r="AO316" s="7" t="str">
        <f t="shared" si="62"/>
        <v/>
      </c>
      <c r="AP316" s="7" t="str">
        <f t="shared" si="62"/>
        <v/>
      </c>
      <c r="AQ316" s="7" t="str">
        <f t="shared" si="62"/>
        <v/>
      </c>
      <c r="AR316" s="7" t="str">
        <f t="shared" si="62"/>
        <v/>
      </c>
      <c r="AS316" s="7" t="str">
        <f t="shared" si="62"/>
        <v/>
      </c>
      <c r="AT316" s="7" t="str">
        <f t="shared" si="62"/>
        <v/>
      </c>
      <c r="AU316" s="7" t="str">
        <f t="shared" si="62"/>
        <v/>
      </c>
      <c r="AV316" s="7" t="str">
        <f t="shared" si="62"/>
        <v/>
      </c>
      <c r="AW316" s="7" t="str">
        <f t="shared" si="62"/>
        <v/>
      </c>
      <c r="AX316" s="7" t="str">
        <f t="shared" si="63"/>
        <v/>
      </c>
      <c r="AY316" s="7" t="str">
        <f t="shared" si="63"/>
        <v/>
      </c>
      <c r="AZ316" s="7" t="str">
        <f t="shared" si="63"/>
        <v/>
      </c>
      <c r="BA316" s="7" t="str">
        <f t="shared" si="63"/>
        <v/>
      </c>
      <c r="BB316" s="7" t="str">
        <f t="shared" si="63"/>
        <v/>
      </c>
      <c r="BC316" s="7" t="str">
        <f t="shared" si="63"/>
        <v/>
      </c>
      <c r="BD316" s="7" t="str">
        <f t="shared" si="63"/>
        <v/>
      </c>
      <c r="BE316" s="7" t="str">
        <f t="shared" si="63"/>
        <v/>
      </c>
    </row>
    <row r="317" spans="1:57" x14ac:dyDescent="0.25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>CONCATENATE(A317,B317,C317,D317,E317,F317,G317,H317,I317,J317,K317,L317,M317,N317,O317,P317,Q317,R317,S317,T317,U317,V317,W317,X317,Y317,Z317,AA317,AB317,AC317,AD317,AE317,AF317,AG317,AH317)</f>
        <v>SIMSIMSIM570117346744761,875ANMEP044761,87530759,87544361,87544361,87543418,9166666667741005320XRXWXLMX XNTXNX DX JXU000000AMIL43AMIL 400 QC NACIONAL1344171873,431344,17ATIVO</v>
      </c>
      <c r="AJ317">
        <f>IF(AI317=AI316,1,0)</f>
        <v>1</v>
      </c>
      <c r="AK317" s="47" t="s">
        <v>392</v>
      </c>
      <c r="AM317" s="8">
        <v>314</v>
      </c>
      <c r="AN317" s="8" t="str">
        <f t="shared" si="62"/>
        <v/>
      </c>
      <c r="AO317" s="8" t="str">
        <f t="shared" si="62"/>
        <v/>
      </c>
      <c r="AP317" s="8" t="str">
        <f t="shared" si="62"/>
        <v/>
      </c>
      <c r="AQ317" s="8" t="str">
        <f t="shared" si="62"/>
        <v/>
      </c>
      <c r="AR317" s="8" t="str">
        <f t="shared" si="62"/>
        <v/>
      </c>
      <c r="AS317" s="8" t="str">
        <f t="shared" si="62"/>
        <v/>
      </c>
      <c r="AT317" s="8" t="str">
        <f t="shared" si="62"/>
        <v/>
      </c>
      <c r="AU317" s="8" t="str">
        <f t="shared" si="62"/>
        <v/>
      </c>
      <c r="AV317" s="8" t="str">
        <f t="shared" si="62"/>
        <v/>
      </c>
      <c r="AW317" s="8" t="str">
        <f t="shared" si="62"/>
        <v/>
      </c>
      <c r="AX317" s="8" t="str">
        <f t="shared" si="63"/>
        <v/>
      </c>
      <c r="AY317" s="8" t="str">
        <f t="shared" si="63"/>
        <v/>
      </c>
      <c r="AZ317" s="8" t="str">
        <f t="shared" si="63"/>
        <v/>
      </c>
      <c r="BA317" s="8" t="str">
        <f t="shared" si="63"/>
        <v/>
      </c>
      <c r="BB317" s="8" t="str">
        <f t="shared" si="63"/>
        <v/>
      </c>
      <c r="BC317" s="8" t="str">
        <f t="shared" si="63"/>
        <v/>
      </c>
      <c r="BD317" s="8" t="str">
        <f t="shared" si="63"/>
        <v/>
      </c>
      <c r="BE317" s="8" t="str">
        <f t="shared" si="63"/>
        <v/>
      </c>
    </row>
    <row r="318" spans="1:57" x14ac:dyDescent="0.25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>CONCATENATE(A318,B318,C318,D318,E318,F318,G318,H318,I318,J318,K318,L318,M318,N318,O318,P318,Q318,R318,S318,T318,U318,V318,W318,X318,Y318,Z318,AA318,AB318,AC318,AD318,AE318,AF318,AG318,AH318)</f>
        <v>SIMSIMSIM570117346744761,875ANMEP044761,87530759,87544361,87544361,87543418,9166666667741005320XRXWXLMX XNTXNX DX JXU000000AMIL43AMIL 400 QC NACIONAL1344171873,431344,17ATIVO</v>
      </c>
      <c r="AJ318">
        <f>IF(AI318=AI317,1,0)</f>
        <v>1</v>
      </c>
      <c r="AK318" s="47" t="s">
        <v>392</v>
      </c>
      <c r="AM318" s="7">
        <v>315</v>
      </c>
      <c r="AN318" s="7" t="str">
        <f t="shared" si="62"/>
        <v/>
      </c>
      <c r="AO318" s="7" t="str">
        <f t="shared" si="62"/>
        <v/>
      </c>
      <c r="AP318" s="7" t="str">
        <f t="shared" si="62"/>
        <v/>
      </c>
      <c r="AQ318" s="7" t="str">
        <f t="shared" si="62"/>
        <v/>
      </c>
      <c r="AR318" s="7" t="str">
        <f t="shared" si="62"/>
        <v/>
      </c>
      <c r="AS318" s="7" t="str">
        <f t="shared" si="62"/>
        <v/>
      </c>
      <c r="AT318" s="7" t="str">
        <f t="shared" si="62"/>
        <v/>
      </c>
      <c r="AU318" s="7" t="str">
        <f t="shared" si="62"/>
        <v/>
      </c>
      <c r="AV318" s="7" t="str">
        <f t="shared" si="62"/>
        <v/>
      </c>
      <c r="AW318" s="7" t="str">
        <f t="shared" si="62"/>
        <v/>
      </c>
      <c r="AX318" s="7" t="str">
        <f t="shared" si="63"/>
        <v/>
      </c>
      <c r="AY318" s="7" t="str">
        <f t="shared" si="63"/>
        <v/>
      </c>
      <c r="AZ318" s="7" t="str">
        <f t="shared" si="63"/>
        <v/>
      </c>
      <c r="BA318" s="7" t="str">
        <f t="shared" si="63"/>
        <v/>
      </c>
      <c r="BB318" s="7" t="str">
        <f t="shared" si="63"/>
        <v/>
      </c>
      <c r="BC318" s="7" t="str">
        <f t="shared" si="63"/>
        <v/>
      </c>
      <c r="BD318" s="7" t="str">
        <f t="shared" si="63"/>
        <v/>
      </c>
      <c r="BE318" s="7" t="str">
        <f t="shared" si="63"/>
        <v/>
      </c>
    </row>
    <row r="319" spans="1:57" x14ac:dyDescent="0.25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>CONCATENATE(A319,B319,C319,D319,E319,F319,G319,H319,I319,J319,K319,L319,M319,N319,O319,P319,Q319,R319,S319,T319,U319,V319,W319,X319,Y319,Z319,AA319,AB319,AC319,AD319,AE319,AF319,AG319,AH319)</f>
        <v>SIMSIMSIM190117639244761,875FNEL044761,87535724,87543445,916666666743448,9166666667743139280XRXH DXMX MXRXXRX GXMX000000AMIL42AMIL 400 QC NACIONAL1931021622,051931,02ATIVO</v>
      </c>
      <c r="AJ319">
        <f>IF(AI319=AI318,1,0)</f>
        <v>0</v>
      </c>
      <c r="AK319" s="47" t="s">
        <v>387</v>
      </c>
      <c r="AM319" s="8">
        <v>316</v>
      </c>
      <c r="AN319" s="8" t="str">
        <f t="shared" si="62"/>
        <v/>
      </c>
      <c r="AO319" s="8" t="str">
        <f t="shared" si="62"/>
        <v/>
      </c>
      <c r="AP319" s="8" t="str">
        <f t="shared" si="62"/>
        <v/>
      </c>
      <c r="AQ319" s="8" t="str">
        <f t="shared" si="62"/>
        <v/>
      </c>
      <c r="AR319" s="8" t="str">
        <f t="shared" si="62"/>
        <v/>
      </c>
      <c r="AS319" s="8" t="str">
        <f t="shared" si="62"/>
        <v/>
      </c>
      <c r="AT319" s="8" t="str">
        <f t="shared" si="62"/>
        <v/>
      </c>
      <c r="AU319" s="8" t="str">
        <f t="shared" si="62"/>
        <v/>
      </c>
      <c r="AV319" s="8" t="str">
        <f t="shared" si="62"/>
        <v/>
      </c>
      <c r="AW319" s="8" t="str">
        <f t="shared" si="62"/>
        <v/>
      </c>
      <c r="AX319" s="8" t="str">
        <f t="shared" si="63"/>
        <v/>
      </c>
      <c r="AY319" s="8" t="str">
        <f t="shared" si="63"/>
        <v/>
      </c>
      <c r="AZ319" s="8" t="str">
        <f t="shared" si="63"/>
        <v/>
      </c>
      <c r="BA319" s="8" t="str">
        <f t="shared" si="63"/>
        <v/>
      </c>
      <c r="BB319" s="8" t="str">
        <f t="shared" si="63"/>
        <v/>
      </c>
      <c r="BC319" s="8" t="str">
        <f t="shared" si="63"/>
        <v/>
      </c>
      <c r="BD319" s="8" t="str">
        <f t="shared" si="63"/>
        <v/>
      </c>
      <c r="BE319" s="8" t="str">
        <f t="shared" si="63"/>
        <v/>
      </c>
    </row>
    <row r="320" spans="1:57" x14ac:dyDescent="0.25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>CONCATENATE(A320,B320,C320,D320,E320,F320,G320,H320,I320,J320,K320,L320,M320,N320,O320,P320,Q320,R320,S320,T320,U320,V320,W320,X320,Y320,Z320,AA320,AB320,AC320,AD320,AE320,AF320,AG320,AH320)</f>
        <v>SIMSIMSIM190117639244761,875FNEL044761,87535724,87543445,916666666743448,9166666667743139280XRXH DXMX MXRXXRX GXMX000000AMIL42AMIL 400 QC NACIONAL1931021622,051931,02ATIVO</v>
      </c>
      <c r="AJ320">
        <f>IF(AI320=AI319,1,0)</f>
        <v>1</v>
      </c>
      <c r="AK320" s="47" t="s">
        <v>387</v>
      </c>
      <c r="AM320" s="7">
        <v>317</v>
      </c>
      <c r="AN320" s="7" t="str">
        <f t="shared" si="62"/>
        <v/>
      </c>
      <c r="AO320" s="7" t="str">
        <f t="shared" si="62"/>
        <v/>
      </c>
      <c r="AP320" s="7" t="str">
        <f t="shared" si="62"/>
        <v/>
      </c>
      <c r="AQ320" s="7" t="str">
        <f t="shared" si="62"/>
        <v/>
      </c>
      <c r="AR320" s="7" t="str">
        <f t="shared" si="62"/>
        <v/>
      </c>
      <c r="AS320" s="7" t="str">
        <f t="shared" si="62"/>
        <v/>
      </c>
      <c r="AT320" s="7" t="str">
        <f t="shared" si="62"/>
        <v/>
      </c>
      <c r="AU320" s="7" t="str">
        <f t="shared" si="62"/>
        <v/>
      </c>
      <c r="AV320" s="7" t="str">
        <f t="shared" si="62"/>
        <v/>
      </c>
      <c r="AW320" s="7" t="str">
        <f t="shared" si="62"/>
        <v/>
      </c>
      <c r="AX320" s="7" t="str">
        <f t="shared" si="63"/>
        <v/>
      </c>
      <c r="AY320" s="7" t="str">
        <f t="shared" si="63"/>
        <v/>
      </c>
      <c r="AZ320" s="7" t="str">
        <f t="shared" si="63"/>
        <v/>
      </c>
      <c r="BA320" s="7" t="str">
        <f t="shared" si="63"/>
        <v/>
      </c>
      <c r="BB320" s="7" t="str">
        <f t="shared" si="63"/>
        <v/>
      </c>
      <c r="BC320" s="7" t="str">
        <f t="shared" si="63"/>
        <v/>
      </c>
      <c r="BD320" s="7" t="str">
        <f t="shared" si="63"/>
        <v/>
      </c>
      <c r="BE320" s="7" t="str">
        <f t="shared" si="63"/>
        <v/>
      </c>
    </row>
    <row r="321" spans="1:57" x14ac:dyDescent="0.25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>CONCATENATE(A321,B321,C321,D321,E321,F321,G321,H321,I321,J321,K321,L321,M321,N321,O321,P321,Q321,R321,S321,T321,U321,V321,W321,X321,Y321,Z321,AA321,AB321,AC321,AD321,AE321,AF321,AG321,AH321)</f>
        <v>SIMSIMSIM190117639244761,875FNEL044761,87535724,87543445,916666666743448,9166666667743139280XRXH DXMX MXRXXRX GXMX000000AMIL42AMIL 400 QC NACIONAL1931021622,051931,02ATIVO</v>
      </c>
      <c r="AJ321">
        <f>IF(AI321=AI320,1,0)</f>
        <v>1</v>
      </c>
      <c r="AK321" s="47" t="s">
        <v>387</v>
      </c>
      <c r="AM321" s="8">
        <v>318</v>
      </c>
      <c r="AN321" s="8" t="str">
        <f t="shared" si="62"/>
        <v/>
      </c>
      <c r="AO321" s="8" t="str">
        <f t="shared" si="62"/>
        <v/>
      </c>
      <c r="AP321" s="8" t="str">
        <f t="shared" si="62"/>
        <v/>
      </c>
      <c r="AQ321" s="8" t="str">
        <f t="shared" si="62"/>
        <v/>
      </c>
      <c r="AR321" s="8" t="str">
        <f t="shared" si="62"/>
        <v/>
      </c>
      <c r="AS321" s="8" t="str">
        <f t="shared" si="62"/>
        <v/>
      </c>
      <c r="AT321" s="8" t="str">
        <f t="shared" si="62"/>
        <v/>
      </c>
      <c r="AU321" s="8" t="str">
        <f t="shared" si="62"/>
        <v/>
      </c>
      <c r="AV321" s="8" t="str">
        <f t="shared" si="62"/>
        <v/>
      </c>
      <c r="AW321" s="8" t="str">
        <f t="shared" si="62"/>
        <v/>
      </c>
      <c r="AX321" s="8" t="str">
        <f t="shared" si="63"/>
        <v/>
      </c>
      <c r="AY321" s="8" t="str">
        <f t="shared" si="63"/>
        <v/>
      </c>
      <c r="AZ321" s="8" t="str">
        <f t="shared" si="63"/>
        <v/>
      </c>
      <c r="BA321" s="8" t="str">
        <f t="shared" si="63"/>
        <v/>
      </c>
      <c r="BB321" s="8" t="str">
        <f t="shared" si="63"/>
        <v/>
      </c>
      <c r="BC321" s="8" t="str">
        <f t="shared" si="63"/>
        <v/>
      </c>
      <c r="BD321" s="8" t="str">
        <f t="shared" si="63"/>
        <v/>
      </c>
      <c r="BE321" s="8" t="str">
        <f t="shared" si="63"/>
        <v/>
      </c>
    </row>
    <row r="322" spans="1:57" x14ac:dyDescent="0.25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>CONCATENATE(A322,B322,C322,D322,E322,F322,G322,H322,I322,J322,K322,L322,M322,N322,O322,P322,Q322,R322,S322,T322,U322,V322,W322,X322,Y322,Z322,AA322,AB322,AC322,AD322,AE322,AF322,AG322,AH322)</f>
        <v>SIMSIMSIM570117637044761,875ANMEP044761,87527287,87543447,916666666743448,9166666667743139570TXRXX WRXTXNX XLVX DX XLXVXXRX VXXNX000000AMIL42AMIL 400 QC NACIONAL3066642575,993066,64ATIVO</v>
      </c>
      <c r="AJ322">
        <f>IF(AI322=AI321,1,0)</f>
        <v>0</v>
      </c>
      <c r="AK322" s="47" t="s">
        <v>392</v>
      </c>
      <c r="AM322" s="7">
        <v>319</v>
      </c>
      <c r="AN322" s="7" t="str">
        <f t="shared" si="62"/>
        <v/>
      </c>
      <c r="AO322" s="7" t="str">
        <f t="shared" si="62"/>
        <v/>
      </c>
      <c r="AP322" s="7" t="str">
        <f t="shared" si="62"/>
        <v/>
      </c>
      <c r="AQ322" s="7" t="str">
        <f t="shared" si="62"/>
        <v/>
      </c>
      <c r="AR322" s="7" t="str">
        <f t="shared" si="62"/>
        <v/>
      </c>
      <c r="AS322" s="7" t="str">
        <f t="shared" si="62"/>
        <v/>
      </c>
      <c r="AT322" s="7" t="str">
        <f t="shared" si="62"/>
        <v/>
      </c>
      <c r="AU322" s="7" t="str">
        <f t="shared" si="62"/>
        <v/>
      </c>
      <c r="AV322" s="7" t="str">
        <f t="shared" si="62"/>
        <v/>
      </c>
      <c r="AW322" s="7" t="str">
        <f t="shared" si="62"/>
        <v/>
      </c>
      <c r="AX322" s="7" t="str">
        <f t="shared" si="63"/>
        <v/>
      </c>
      <c r="AY322" s="7" t="str">
        <f t="shared" si="63"/>
        <v/>
      </c>
      <c r="AZ322" s="7" t="str">
        <f t="shared" si="63"/>
        <v/>
      </c>
      <c r="BA322" s="7" t="str">
        <f t="shared" si="63"/>
        <v/>
      </c>
      <c r="BB322" s="7" t="str">
        <f t="shared" si="63"/>
        <v/>
      </c>
      <c r="BC322" s="7" t="str">
        <f t="shared" si="63"/>
        <v/>
      </c>
      <c r="BD322" s="7" t="str">
        <f t="shared" si="63"/>
        <v/>
      </c>
      <c r="BE322" s="7" t="str">
        <f t="shared" si="63"/>
        <v/>
      </c>
    </row>
    <row r="323" spans="1:57" x14ac:dyDescent="0.25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>CONCATENATE(A323,B323,C323,D323,E323,F323,G323,H323,I323,J323,K323,L323,M323,N323,O323,P323,Q323,R323,S323,T323,U323,V323,W323,X323,Y323,Z323,AA323,AB323,AC323,AD323,AE323,AF323,AG323,AH323)</f>
        <v>SIMSIMSIM570117637044761,875ANMEP044761,87527287,87543447,916666666743448,9166666667743139570TXRXX WRXTXNX XLVX DX XLXVXXRX VXXNX000000AMIL42AMIL 400 QC NACIONAL3066642575,993066,64ATIVO</v>
      </c>
      <c r="AJ323">
        <f>IF(AI323=AI322,1,0)</f>
        <v>1</v>
      </c>
      <c r="AK323" s="47" t="s">
        <v>392</v>
      </c>
      <c r="AM323" s="8">
        <v>320</v>
      </c>
      <c r="AN323" s="8" t="str">
        <f t="shared" si="62"/>
        <v/>
      </c>
      <c r="AO323" s="8" t="str">
        <f t="shared" si="62"/>
        <v/>
      </c>
      <c r="AP323" s="8" t="str">
        <f t="shared" si="62"/>
        <v/>
      </c>
      <c r="AQ323" s="8" t="str">
        <f t="shared" si="62"/>
        <v/>
      </c>
      <c r="AR323" s="8" t="str">
        <f t="shared" si="62"/>
        <v/>
      </c>
      <c r="AS323" s="8" t="str">
        <f t="shared" si="62"/>
        <v/>
      </c>
      <c r="AT323" s="8" t="str">
        <f t="shared" si="62"/>
        <v/>
      </c>
      <c r="AU323" s="8" t="str">
        <f t="shared" si="62"/>
        <v/>
      </c>
      <c r="AV323" s="8" t="str">
        <f t="shared" si="62"/>
        <v/>
      </c>
      <c r="AW323" s="8" t="str">
        <f t="shared" si="62"/>
        <v/>
      </c>
      <c r="AX323" s="8" t="str">
        <f t="shared" si="63"/>
        <v/>
      </c>
      <c r="AY323" s="8" t="str">
        <f t="shared" si="63"/>
        <v/>
      </c>
      <c r="AZ323" s="8" t="str">
        <f t="shared" si="63"/>
        <v/>
      </c>
      <c r="BA323" s="8" t="str">
        <f t="shared" si="63"/>
        <v/>
      </c>
      <c r="BB323" s="8" t="str">
        <f t="shared" si="63"/>
        <v/>
      </c>
      <c r="BC323" s="8" t="str">
        <f t="shared" si="63"/>
        <v/>
      </c>
      <c r="BD323" s="8" t="str">
        <f t="shared" si="63"/>
        <v/>
      </c>
      <c r="BE323" s="8" t="str">
        <f t="shared" si="63"/>
        <v/>
      </c>
    </row>
    <row r="324" spans="1:57" x14ac:dyDescent="0.25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>CONCATENATE(A324,B324,C324,D324,E324,F324,G324,H324,I324,J324,K324,L324,M324,N324,O324,P324,Q324,R324,S324,T324,U324,V324,W324,X324,Y324,Z324,AA324,AB324,AC324,AD324,AE324,AF324,AG324,AH324)</f>
        <v>SIMSIMSIM570117637044761,875ANMEP044761,87527287,87543447,916666666743448,9166666667743139570TXRXX WRXTXNX XLVX DX XLXVXXRX VXXNX000000AMIL42AMIL 400 QC NACIONAL3066642575,993066,64ATIVO</v>
      </c>
      <c r="AJ324">
        <f>IF(AI324=AI323,1,0)</f>
        <v>1</v>
      </c>
      <c r="AK324" s="47" t="s">
        <v>392</v>
      </c>
      <c r="AM324" s="7">
        <v>321</v>
      </c>
      <c r="AN324" s="7" t="str">
        <f t="shared" ref="AN324:AW333" si="64">IF(AN$3=$D324,$AM324,"")</f>
        <v/>
      </c>
      <c r="AO324" s="7" t="str">
        <f t="shared" si="64"/>
        <v/>
      </c>
      <c r="AP324" s="7" t="str">
        <f t="shared" si="64"/>
        <v/>
      </c>
      <c r="AQ324" s="7" t="str">
        <f t="shared" si="64"/>
        <v/>
      </c>
      <c r="AR324" s="7" t="str">
        <f t="shared" si="64"/>
        <v/>
      </c>
      <c r="AS324" s="7" t="str">
        <f t="shared" si="64"/>
        <v/>
      </c>
      <c r="AT324" s="7" t="str">
        <f t="shared" si="64"/>
        <v/>
      </c>
      <c r="AU324" s="7" t="str">
        <f t="shared" si="64"/>
        <v/>
      </c>
      <c r="AV324" s="7" t="str">
        <f t="shared" si="64"/>
        <v/>
      </c>
      <c r="AW324" s="7" t="str">
        <f t="shared" si="64"/>
        <v/>
      </c>
      <c r="AX324" s="7" t="str">
        <f t="shared" ref="AX324:BE333" si="65">IF(AX$3=$D324,$AM324,"")</f>
        <v/>
      </c>
      <c r="AY324" s="7" t="str">
        <f t="shared" si="65"/>
        <v/>
      </c>
      <c r="AZ324" s="7" t="str">
        <f t="shared" si="65"/>
        <v/>
      </c>
      <c r="BA324" s="7" t="str">
        <f t="shared" si="65"/>
        <v/>
      </c>
      <c r="BB324" s="7" t="str">
        <f t="shared" si="65"/>
        <v/>
      </c>
      <c r="BC324" s="7" t="str">
        <f t="shared" si="65"/>
        <v/>
      </c>
      <c r="BD324" s="7" t="str">
        <f t="shared" si="65"/>
        <v/>
      </c>
      <c r="BE324" s="7" t="str">
        <f t="shared" si="65"/>
        <v/>
      </c>
    </row>
    <row r="325" spans="1:57" x14ac:dyDescent="0.25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>CONCATENATE(A325,B325,C325,D325,E325,F325,G325,H325,I325,J325,K325,L325,M325,N325,O325,P325,Q325,R325,S325,T325,U325,V325,W325,X325,Y325,Z325,AA325,AB325,AC325,AD325,AE325,AF325,AG325,AH325)</f>
        <v>SIMSIMSIM570117637044761,875ANMEP144761,87541370,87543447,916666666743448,9166666667743139580LUXX WRXTXNX XLXVXXRX VXXNX000000AMIL42AMIL 400 QC NACIONAL1235861038,111235,86ATIVO</v>
      </c>
      <c r="AJ325">
        <f>IF(AI325=AI324,1,0)</f>
        <v>0</v>
      </c>
      <c r="AK325" s="47" t="s">
        <v>392</v>
      </c>
      <c r="AM325" s="8">
        <v>322</v>
      </c>
      <c r="AN325" s="8" t="str">
        <f t="shared" si="64"/>
        <v/>
      </c>
      <c r="AO325" s="8" t="str">
        <f t="shared" si="64"/>
        <v/>
      </c>
      <c r="AP325" s="8" t="str">
        <f t="shared" si="64"/>
        <v/>
      </c>
      <c r="AQ325" s="8" t="str">
        <f t="shared" si="64"/>
        <v/>
      </c>
      <c r="AR325" s="8" t="str">
        <f t="shared" si="64"/>
        <v/>
      </c>
      <c r="AS325" s="8" t="str">
        <f t="shared" si="64"/>
        <v/>
      </c>
      <c r="AT325" s="8" t="str">
        <f t="shared" si="64"/>
        <v/>
      </c>
      <c r="AU325" s="8" t="str">
        <f t="shared" si="64"/>
        <v/>
      </c>
      <c r="AV325" s="8" t="str">
        <f t="shared" si="64"/>
        <v/>
      </c>
      <c r="AW325" s="8" t="str">
        <f t="shared" si="64"/>
        <v/>
      </c>
      <c r="AX325" s="8" t="str">
        <f t="shared" si="65"/>
        <v/>
      </c>
      <c r="AY325" s="8" t="str">
        <f t="shared" si="65"/>
        <v/>
      </c>
      <c r="AZ325" s="8" t="str">
        <f t="shared" si="65"/>
        <v/>
      </c>
      <c r="BA325" s="8" t="str">
        <f t="shared" si="65"/>
        <v/>
      </c>
      <c r="BB325" s="8" t="str">
        <f t="shared" si="65"/>
        <v/>
      </c>
      <c r="BC325" s="8" t="str">
        <f t="shared" si="65"/>
        <v/>
      </c>
      <c r="BD325" s="8" t="str">
        <f t="shared" si="65"/>
        <v/>
      </c>
      <c r="BE325" s="8" t="str">
        <f t="shared" si="65"/>
        <v/>
      </c>
    </row>
    <row r="326" spans="1:57" x14ac:dyDescent="0.25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>CONCATENATE(A326,B326,C326,D326,E326,F326,G326,H326,I326,J326,K326,L326,M326,N326,O326,P326,Q326,R326,S326,T326,U326,V326,W326,X326,Y326,Z326,AA326,AB326,AC326,AD326,AE326,AF326,AG326,AH326)</f>
        <v>SIMSIMSIM570117637044761,875ANMEP144761,87541370,87543447,916666666743448,9166666667743139580LUXX WRXTXNX XLXVXXRX VXXNX000000AMIL42AMIL 400 QC NACIONAL1235861038,111235,86ATIVO</v>
      </c>
      <c r="AJ326">
        <f>IF(AI326=AI325,1,0)</f>
        <v>1</v>
      </c>
      <c r="AK326" s="47" t="s">
        <v>392</v>
      </c>
      <c r="AM326" s="7">
        <v>323</v>
      </c>
      <c r="AN326" s="7" t="str">
        <f t="shared" si="64"/>
        <v/>
      </c>
      <c r="AO326" s="7" t="str">
        <f t="shared" si="64"/>
        <v/>
      </c>
      <c r="AP326" s="7" t="str">
        <f t="shared" si="64"/>
        <v/>
      </c>
      <c r="AQ326" s="7" t="str">
        <f t="shared" si="64"/>
        <v/>
      </c>
      <c r="AR326" s="7" t="str">
        <f t="shared" si="64"/>
        <v/>
      </c>
      <c r="AS326" s="7" t="str">
        <f t="shared" si="64"/>
        <v/>
      </c>
      <c r="AT326" s="7" t="str">
        <f t="shared" si="64"/>
        <v/>
      </c>
      <c r="AU326" s="7" t="str">
        <f t="shared" si="64"/>
        <v/>
      </c>
      <c r="AV326" s="7" t="str">
        <f t="shared" si="64"/>
        <v/>
      </c>
      <c r="AW326" s="7" t="str">
        <f t="shared" si="64"/>
        <v/>
      </c>
      <c r="AX326" s="7" t="str">
        <f t="shared" si="65"/>
        <v/>
      </c>
      <c r="AY326" s="7" t="str">
        <f t="shared" si="65"/>
        <v/>
      </c>
      <c r="AZ326" s="7" t="str">
        <f t="shared" si="65"/>
        <v/>
      </c>
      <c r="BA326" s="7" t="str">
        <f t="shared" si="65"/>
        <v/>
      </c>
      <c r="BB326" s="7" t="str">
        <f t="shared" si="65"/>
        <v/>
      </c>
      <c r="BC326" s="7" t="str">
        <f t="shared" si="65"/>
        <v/>
      </c>
      <c r="BD326" s="7" t="str">
        <f t="shared" si="65"/>
        <v/>
      </c>
      <c r="BE326" s="7" t="str">
        <f t="shared" si="65"/>
        <v/>
      </c>
    </row>
    <row r="327" spans="1:57" x14ac:dyDescent="0.25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>CONCATENATE(A327,B327,C327,D327,E327,F327,G327,H327,I327,J327,K327,L327,M327,N327,O327,P327,Q327,R327,S327,T327,U327,V327,W327,X327,Y327,Z327,AA327,AB327,AC327,AD327,AE327,AF327,AG327,AH327)</f>
        <v>SIMSIMSIM570117637044761,875ANMEP144761,87541370,87543447,916666666743448,9166666667743139580LUXX WRXTXNX XLXVXXRX VXXNX000000AMIL42AMIL 400 QC NACIONAL1235861038,111235,86ATIVO</v>
      </c>
      <c r="AJ327">
        <f>IF(AI327=AI326,1,0)</f>
        <v>1</v>
      </c>
      <c r="AK327" s="47" t="s">
        <v>392</v>
      </c>
      <c r="AM327" s="8">
        <v>324</v>
      </c>
      <c r="AN327" s="8" t="str">
        <f t="shared" si="64"/>
        <v/>
      </c>
      <c r="AO327" s="8" t="str">
        <f t="shared" si="64"/>
        <v/>
      </c>
      <c r="AP327" s="8" t="str">
        <f t="shared" si="64"/>
        <v/>
      </c>
      <c r="AQ327" s="8" t="str">
        <f t="shared" si="64"/>
        <v/>
      </c>
      <c r="AR327" s="8" t="str">
        <f t="shared" si="64"/>
        <v/>
      </c>
      <c r="AS327" s="8" t="str">
        <f t="shared" si="64"/>
        <v/>
      </c>
      <c r="AT327" s="8" t="str">
        <f t="shared" si="64"/>
        <v/>
      </c>
      <c r="AU327" s="8" t="str">
        <f t="shared" si="64"/>
        <v/>
      </c>
      <c r="AV327" s="8" t="str">
        <f t="shared" si="64"/>
        <v/>
      </c>
      <c r="AW327" s="8" t="str">
        <f t="shared" si="64"/>
        <v/>
      </c>
      <c r="AX327" s="8" t="str">
        <f t="shared" si="65"/>
        <v/>
      </c>
      <c r="AY327" s="8" t="str">
        <f t="shared" si="65"/>
        <v/>
      </c>
      <c r="AZ327" s="8" t="str">
        <f t="shared" si="65"/>
        <v/>
      </c>
      <c r="BA327" s="8" t="str">
        <f t="shared" si="65"/>
        <v/>
      </c>
      <c r="BB327" s="8" t="str">
        <f t="shared" si="65"/>
        <v/>
      </c>
      <c r="BC327" s="8" t="str">
        <f t="shared" si="65"/>
        <v/>
      </c>
      <c r="BD327" s="8" t="str">
        <f t="shared" si="65"/>
        <v/>
      </c>
      <c r="BE327" s="8" t="str">
        <f t="shared" si="65"/>
        <v/>
      </c>
    </row>
    <row r="328" spans="1:57" x14ac:dyDescent="0.25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>CONCATENATE(A328,B328,C328,D328,E328,F328,G328,H328,I328,J328,K328,L328,M328,N328,O328,P328,Q328,R328,S328,T328,U328,V328,W328,X328,Y328,Z328,AA328,AB328,AC328,AD328,AE328,AF328,AG328,AH328)</f>
        <v>SIMSIMSIM570117637744761,875ANMEP044761,87526599,87544403,87544390,87543448,9166666667743139590VXLXRXX PXNTX PXRXXRX000000AMIL42AMIL 400 QP NACIONAL3835393221,733835,39ATIVO</v>
      </c>
      <c r="AJ328">
        <f>IF(AI328=AI327,1,0)</f>
        <v>0</v>
      </c>
      <c r="AK328" s="47" t="s">
        <v>392</v>
      </c>
      <c r="AM328" s="7">
        <v>325</v>
      </c>
      <c r="AN328" s="7" t="str">
        <f t="shared" si="64"/>
        <v/>
      </c>
      <c r="AO328" s="7" t="str">
        <f t="shared" si="64"/>
        <v/>
      </c>
      <c r="AP328" s="7" t="str">
        <f t="shared" si="64"/>
        <v/>
      </c>
      <c r="AQ328" s="7" t="str">
        <f t="shared" si="64"/>
        <v/>
      </c>
      <c r="AR328" s="7" t="str">
        <f t="shared" si="64"/>
        <v/>
      </c>
      <c r="AS328" s="7" t="str">
        <f t="shared" si="64"/>
        <v/>
      </c>
      <c r="AT328" s="7" t="str">
        <f t="shared" si="64"/>
        <v/>
      </c>
      <c r="AU328" s="7" t="str">
        <f t="shared" si="64"/>
        <v/>
      </c>
      <c r="AV328" s="7" t="str">
        <f t="shared" si="64"/>
        <v/>
      </c>
      <c r="AW328" s="7" t="str">
        <f t="shared" si="64"/>
        <v/>
      </c>
      <c r="AX328" s="7" t="str">
        <f t="shared" si="65"/>
        <v/>
      </c>
      <c r="AY328" s="7" t="str">
        <f t="shared" si="65"/>
        <v/>
      </c>
      <c r="AZ328" s="7" t="str">
        <f t="shared" si="65"/>
        <v/>
      </c>
      <c r="BA328" s="7" t="str">
        <f t="shared" si="65"/>
        <v/>
      </c>
      <c r="BB328" s="7" t="str">
        <f t="shared" si="65"/>
        <v/>
      </c>
      <c r="BC328" s="7" t="str">
        <f t="shared" si="65"/>
        <v/>
      </c>
      <c r="BD328" s="7" t="str">
        <f t="shared" si="65"/>
        <v/>
      </c>
      <c r="BE328" s="7" t="str">
        <f t="shared" si="65"/>
        <v/>
      </c>
    </row>
    <row r="329" spans="1:57" x14ac:dyDescent="0.25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>CONCATENATE(A329,B329,C329,D329,E329,F329,G329,H329,I329,J329,K329,L329,M329,N329,O329,P329,Q329,R329,S329,T329,U329,V329,W329,X329,Y329,Z329,AA329,AB329,AC329,AD329,AE329,AF329,AG329,AH329)</f>
        <v>SIMSIMSIM570117637744761,875ANMEP044761,87526599,87544403,87544390,87543448,9166666667743139590VXLXRXX PXNTX PXRXXRX000000AMIL42AMIL 400 QP NACIONAL3835393221,733835,39ATIVO</v>
      </c>
      <c r="AJ329">
        <f>IF(AI329=AI328,1,0)</f>
        <v>1</v>
      </c>
      <c r="AK329" s="47" t="s">
        <v>392</v>
      </c>
      <c r="AM329" s="8">
        <v>326</v>
      </c>
      <c r="AN329" s="8" t="str">
        <f t="shared" si="64"/>
        <v/>
      </c>
      <c r="AO329" s="8" t="str">
        <f t="shared" si="64"/>
        <v/>
      </c>
      <c r="AP329" s="8" t="str">
        <f t="shared" si="64"/>
        <v/>
      </c>
      <c r="AQ329" s="8" t="str">
        <f t="shared" si="64"/>
        <v/>
      </c>
      <c r="AR329" s="8" t="str">
        <f t="shared" si="64"/>
        <v/>
      </c>
      <c r="AS329" s="8" t="str">
        <f t="shared" si="64"/>
        <v/>
      </c>
      <c r="AT329" s="8" t="str">
        <f t="shared" si="64"/>
        <v/>
      </c>
      <c r="AU329" s="8" t="str">
        <f t="shared" si="64"/>
        <v/>
      </c>
      <c r="AV329" s="8" t="str">
        <f t="shared" si="64"/>
        <v/>
      </c>
      <c r="AW329" s="8" t="str">
        <f t="shared" si="64"/>
        <v/>
      </c>
      <c r="AX329" s="8" t="str">
        <f t="shared" si="65"/>
        <v/>
      </c>
      <c r="AY329" s="8" t="str">
        <f t="shared" si="65"/>
        <v/>
      </c>
      <c r="AZ329" s="8" t="str">
        <f t="shared" si="65"/>
        <v/>
      </c>
      <c r="BA329" s="8" t="str">
        <f t="shared" si="65"/>
        <v/>
      </c>
      <c r="BB329" s="8" t="str">
        <f t="shared" si="65"/>
        <v/>
      </c>
      <c r="BC329" s="8" t="str">
        <f t="shared" si="65"/>
        <v/>
      </c>
      <c r="BD329" s="8" t="str">
        <f t="shared" si="65"/>
        <v/>
      </c>
      <c r="BE329" s="8" t="str">
        <f t="shared" si="65"/>
        <v/>
      </c>
    </row>
    <row r="330" spans="1:57" x14ac:dyDescent="0.25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>CONCATENATE(A330,B330,C330,D330,E330,F330,G330,H330,I330,J330,K330,L330,M330,N330,O330,P330,Q330,R330,S330,T330,U330,V330,W330,X330,Y330,Z330,AA330,AB330,AC330,AD330,AE330,AF330,AG330,AH330)</f>
        <v>SIMSIMSIM570117637744761,875ANMEP044761,87526599,87544403,87544390,87543448,9166666667743139590VXLXRXX PXNTX PXRXXRX000000AMIL42AMIL 400 QP NACIONAL3835393221,733835,39ATIVO</v>
      </c>
      <c r="AJ330">
        <f>IF(AI330=AI329,1,0)</f>
        <v>1</v>
      </c>
      <c r="AK330" s="47" t="s">
        <v>392</v>
      </c>
      <c r="AM330" s="7">
        <v>327</v>
      </c>
      <c r="AN330" s="7" t="str">
        <f t="shared" si="64"/>
        <v/>
      </c>
      <c r="AO330" s="7" t="str">
        <f t="shared" si="64"/>
        <v/>
      </c>
      <c r="AP330" s="7" t="str">
        <f t="shared" si="64"/>
        <v/>
      </c>
      <c r="AQ330" s="7" t="str">
        <f t="shared" si="64"/>
        <v/>
      </c>
      <c r="AR330" s="7" t="str">
        <f t="shared" si="64"/>
        <v/>
      </c>
      <c r="AS330" s="7" t="str">
        <f t="shared" si="64"/>
        <v/>
      </c>
      <c r="AT330" s="7" t="str">
        <f t="shared" si="64"/>
        <v/>
      </c>
      <c r="AU330" s="7" t="str">
        <f t="shared" si="64"/>
        <v/>
      </c>
      <c r="AV330" s="7" t="str">
        <f t="shared" si="64"/>
        <v/>
      </c>
      <c r="AW330" s="7" t="str">
        <f t="shared" si="64"/>
        <v/>
      </c>
      <c r="AX330" s="7" t="str">
        <f t="shared" si="65"/>
        <v/>
      </c>
      <c r="AY330" s="7" t="str">
        <f t="shared" si="65"/>
        <v/>
      </c>
      <c r="AZ330" s="7" t="str">
        <f t="shared" si="65"/>
        <v/>
      </c>
      <c r="BA330" s="7" t="str">
        <f t="shared" si="65"/>
        <v/>
      </c>
      <c r="BB330" s="7" t="str">
        <f t="shared" si="65"/>
        <v/>
      </c>
      <c r="BC330" s="7" t="str">
        <f t="shared" si="65"/>
        <v/>
      </c>
      <c r="BD330" s="7" t="str">
        <f t="shared" si="65"/>
        <v/>
      </c>
      <c r="BE330" s="7" t="str">
        <f t="shared" si="65"/>
        <v/>
      </c>
    </row>
    <row r="331" spans="1:57" x14ac:dyDescent="0.25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>CONCATENATE(A331,B331,C331,D331,E331,F331,G331,H331,I331,J331,K331,L331,M331,N331,O331,P331,Q331,R331,S331,T331,U331,V331,W331,X331,Y331,Z331,AA331,AB331,AC331,AD331,AE331,AF331,AG331,AH331)</f>
        <v>SIMSIMSIM570117631244761,875ANMEP044761,87533241,916666666744755,87544755,87543448,9166666667743139810LUXN LXXL XLXVXXRX000000AMIL42AMIL 400 QP NACIONAL2414992028,62414,99SUSPENSÃO</v>
      </c>
      <c r="AJ331">
        <f>IF(AI331=AI330,1,0)</f>
        <v>0</v>
      </c>
      <c r="AK331" s="47" t="s">
        <v>392</v>
      </c>
      <c r="AM331" s="8">
        <v>328</v>
      </c>
      <c r="AN331" s="8" t="str">
        <f t="shared" si="64"/>
        <v/>
      </c>
      <c r="AO331" s="8" t="str">
        <f t="shared" si="64"/>
        <v/>
      </c>
      <c r="AP331" s="8" t="str">
        <f t="shared" si="64"/>
        <v/>
      </c>
      <c r="AQ331" s="8" t="str">
        <f t="shared" si="64"/>
        <v/>
      </c>
      <c r="AR331" s="8" t="str">
        <f t="shared" si="64"/>
        <v/>
      </c>
      <c r="AS331" s="8" t="str">
        <f t="shared" si="64"/>
        <v/>
      </c>
      <c r="AT331" s="8" t="str">
        <f t="shared" si="64"/>
        <v/>
      </c>
      <c r="AU331" s="8" t="str">
        <f t="shared" si="64"/>
        <v/>
      </c>
      <c r="AV331" s="8" t="str">
        <f t="shared" si="64"/>
        <v/>
      </c>
      <c r="AW331" s="8" t="str">
        <f t="shared" si="64"/>
        <v/>
      </c>
      <c r="AX331" s="8" t="str">
        <f t="shared" si="65"/>
        <v/>
      </c>
      <c r="AY331" s="8" t="str">
        <f t="shared" si="65"/>
        <v/>
      </c>
      <c r="AZ331" s="8" t="str">
        <f t="shared" si="65"/>
        <v/>
      </c>
      <c r="BA331" s="8" t="str">
        <f t="shared" si="65"/>
        <v/>
      </c>
      <c r="BB331" s="8" t="str">
        <f t="shared" si="65"/>
        <v/>
      </c>
      <c r="BC331" s="8" t="str">
        <f t="shared" si="65"/>
        <v/>
      </c>
      <c r="BD331" s="8" t="str">
        <f t="shared" si="65"/>
        <v/>
      </c>
      <c r="BE331" s="8" t="str">
        <f t="shared" si="65"/>
        <v/>
      </c>
    </row>
    <row r="332" spans="1:57" x14ac:dyDescent="0.25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>CONCATENATE(A332,B332,C332,D332,E332,F332,G332,H332,I332,J332,K332,L332,M332,N332,O332,P332,Q332,R332,S332,T332,U332,V332,W332,X332,Y332,Z332,AA332,AB332,AC332,AD332,AE332,AF332,AG332,AH332)</f>
        <v>SIMSIMSIM570117631244761,875ANMEP044761,87533241,916666666744755,87544755,87543448,9166666667743139810LUXN LXXL XLXVXXRX000000AMIL42AMIL 400 QP NACIONAL2414992028,62414,99SUSPENSÃO</v>
      </c>
      <c r="AJ332">
        <f>IF(AI332=AI331,1,0)</f>
        <v>1</v>
      </c>
      <c r="AK332" s="47" t="s">
        <v>392</v>
      </c>
      <c r="AM332" s="7">
        <v>329</v>
      </c>
      <c r="AN332" s="7" t="str">
        <f t="shared" si="64"/>
        <v/>
      </c>
      <c r="AO332" s="7" t="str">
        <f t="shared" si="64"/>
        <v/>
      </c>
      <c r="AP332" s="7" t="str">
        <f t="shared" si="64"/>
        <v/>
      </c>
      <c r="AQ332" s="7" t="str">
        <f t="shared" si="64"/>
        <v/>
      </c>
      <c r="AR332" s="7" t="str">
        <f t="shared" si="64"/>
        <v/>
      </c>
      <c r="AS332" s="7" t="str">
        <f t="shared" si="64"/>
        <v/>
      </c>
      <c r="AT332" s="7" t="str">
        <f t="shared" si="64"/>
        <v/>
      </c>
      <c r="AU332" s="7" t="str">
        <f t="shared" si="64"/>
        <v/>
      </c>
      <c r="AV332" s="7" t="str">
        <f t="shared" si="64"/>
        <v/>
      </c>
      <c r="AW332" s="7" t="str">
        <f t="shared" si="64"/>
        <v/>
      </c>
      <c r="AX332" s="7" t="str">
        <f t="shared" si="65"/>
        <v/>
      </c>
      <c r="AY332" s="7" t="str">
        <f t="shared" si="65"/>
        <v/>
      </c>
      <c r="AZ332" s="7" t="str">
        <f t="shared" si="65"/>
        <v/>
      </c>
      <c r="BA332" s="7" t="str">
        <f t="shared" si="65"/>
        <v/>
      </c>
      <c r="BB332" s="7" t="str">
        <f t="shared" si="65"/>
        <v/>
      </c>
      <c r="BC332" s="7" t="str">
        <f t="shared" si="65"/>
        <v/>
      </c>
      <c r="BD332" s="7" t="str">
        <f t="shared" si="65"/>
        <v/>
      </c>
      <c r="BE332" s="7" t="str">
        <f t="shared" si="65"/>
        <v/>
      </c>
    </row>
    <row r="333" spans="1:57" x14ac:dyDescent="0.25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>CONCATENATE(A333,B333,C333,D333,E333,F333,G333,H333,I333,J333,K333,L333,M333,N333,O333,P333,Q333,R333,S333,T333,U333,V333,W333,X333,Y333,Z333,AA333,AB333,AC333,AD333,AE333,AF333,AG333,AH333)</f>
        <v>SIMSIMSIM570117631244761,875ANMEP044761,87533241,916666666744755,87544755,87543448,9166666667743139810LUXN LXXL XLXVXXRX000000AMIL42AMIL 400 QP NACIONAL2414992028,62414,99SUSPENSÃO</v>
      </c>
      <c r="AJ333">
        <f>IF(AI333=AI332,1,0)</f>
        <v>1</v>
      </c>
      <c r="AK333" s="47" t="s">
        <v>392</v>
      </c>
      <c r="AM333" s="8">
        <v>330</v>
      </c>
      <c r="AN333" s="8" t="str">
        <f t="shared" si="64"/>
        <v/>
      </c>
      <c r="AO333" s="8" t="str">
        <f t="shared" si="64"/>
        <v/>
      </c>
      <c r="AP333" s="8" t="str">
        <f t="shared" si="64"/>
        <v/>
      </c>
      <c r="AQ333" s="8" t="str">
        <f t="shared" si="64"/>
        <v/>
      </c>
      <c r="AR333" s="8" t="str">
        <f t="shared" si="64"/>
        <v/>
      </c>
      <c r="AS333" s="8" t="str">
        <f t="shared" si="64"/>
        <v/>
      </c>
      <c r="AT333" s="8" t="str">
        <f t="shared" si="64"/>
        <v/>
      </c>
      <c r="AU333" s="8" t="str">
        <f t="shared" si="64"/>
        <v/>
      </c>
      <c r="AV333" s="8" t="str">
        <f t="shared" si="64"/>
        <v/>
      </c>
      <c r="AW333" s="8" t="str">
        <f t="shared" si="64"/>
        <v/>
      </c>
      <c r="AX333" s="8" t="str">
        <f t="shared" si="65"/>
        <v/>
      </c>
      <c r="AY333" s="8" t="str">
        <f t="shared" si="65"/>
        <v/>
      </c>
      <c r="AZ333" s="8" t="str">
        <f t="shared" si="65"/>
        <v/>
      </c>
      <c r="BA333" s="8" t="str">
        <f t="shared" si="65"/>
        <v/>
      </c>
      <c r="BB333" s="8" t="str">
        <f t="shared" si="65"/>
        <v/>
      </c>
      <c r="BC333" s="8" t="str">
        <f t="shared" si="65"/>
        <v/>
      </c>
      <c r="BD333" s="8" t="str">
        <f t="shared" si="65"/>
        <v/>
      </c>
      <c r="BE333" s="8" t="str">
        <f t="shared" si="65"/>
        <v/>
      </c>
    </row>
    <row r="334" spans="1:57" x14ac:dyDescent="0.25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>CONCATENATE(A334,B334,C334,D334,E334,F334,G334,H334,I334,J334,K334,L334,M334,N334,O334,P334,Q334,R334,S334,T334,U334,V334,W334,X334,Y334,Z334,AA334,AB334,AC334,AD334,AE334,AF334,AG334,AH334)</f>
        <v>SIMSIMSIM2320117634544761,875SEEB - BA044761,87530372,87543445,916666666743448,9166666667743139910WXRLX TXTXXNX XUZX NXWXMXNTX000000AMIL42AMIL 700 QP NACIONAL COPART1457422261,441457,42ATIVO</v>
      </c>
      <c r="AJ334">
        <f>IF(AI334=AI333,1,0)</f>
        <v>0</v>
      </c>
      <c r="AK334" s="47" t="s">
        <v>499</v>
      </c>
      <c r="AM334" s="7">
        <v>331</v>
      </c>
      <c r="AN334" s="7" t="str">
        <f t="shared" ref="AN334:AW343" si="66">IF(AN$3=$D334,$AM334,"")</f>
        <v/>
      </c>
      <c r="AO334" s="7" t="str">
        <f t="shared" si="66"/>
        <v/>
      </c>
      <c r="AP334" s="7" t="str">
        <f t="shared" si="66"/>
        <v/>
      </c>
      <c r="AQ334" s="7" t="str">
        <f t="shared" si="66"/>
        <v/>
      </c>
      <c r="AR334" s="7" t="str">
        <f t="shared" si="66"/>
        <v/>
      </c>
      <c r="AS334" s="7" t="str">
        <f t="shared" si="66"/>
        <v/>
      </c>
      <c r="AT334" s="7" t="str">
        <f t="shared" si="66"/>
        <v/>
      </c>
      <c r="AU334" s="7" t="str">
        <f t="shared" si="66"/>
        <v/>
      </c>
      <c r="AV334" s="7" t="str">
        <f t="shared" si="66"/>
        <v/>
      </c>
      <c r="AW334" s="7" t="str">
        <f t="shared" si="66"/>
        <v/>
      </c>
      <c r="AX334" s="7" t="str">
        <f t="shared" ref="AX334:BE343" si="67">IF(AX$3=$D334,$AM334,"")</f>
        <v/>
      </c>
      <c r="AY334" s="7" t="str">
        <f t="shared" si="67"/>
        <v/>
      </c>
      <c r="AZ334" s="7" t="str">
        <f t="shared" si="67"/>
        <v/>
      </c>
      <c r="BA334" s="7" t="str">
        <f t="shared" si="67"/>
        <v/>
      </c>
      <c r="BB334" s="7" t="str">
        <f t="shared" si="67"/>
        <v/>
      </c>
      <c r="BC334" s="7" t="str">
        <f t="shared" si="67"/>
        <v/>
      </c>
      <c r="BD334" s="7" t="str">
        <f t="shared" si="67"/>
        <v/>
      </c>
      <c r="BE334" s="7" t="str">
        <f t="shared" si="67"/>
        <v/>
      </c>
    </row>
    <row r="335" spans="1:57" x14ac:dyDescent="0.25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>CONCATENATE(A335,B335,C335,D335,E335,F335,G335,H335,I335,J335,K335,L335,M335,N335,O335,P335,Q335,R335,S335,T335,U335,V335,W335,X335,Y335,Z335,AA335,AB335,AC335,AD335,AE335,AF335,AG335,AH335)</f>
        <v>SIMSIMSIM2320117634544761,875SEEB - BA044761,87530372,87543445,916666666743448,9166666667743139910WXRLX TXTXXNX XUZX NXWXMXNTX000000AMIL42AMIL 700 QP NACIONAL COPART1457422261,441457,42ATIVO</v>
      </c>
      <c r="AJ335">
        <f>IF(AI335=AI334,1,0)</f>
        <v>1</v>
      </c>
      <c r="AK335" s="47" t="s">
        <v>499</v>
      </c>
      <c r="AM335" s="8">
        <v>332</v>
      </c>
      <c r="AN335" s="8" t="str">
        <f t="shared" si="66"/>
        <v/>
      </c>
      <c r="AO335" s="8" t="str">
        <f t="shared" si="66"/>
        <v/>
      </c>
      <c r="AP335" s="8" t="str">
        <f t="shared" si="66"/>
        <v/>
      </c>
      <c r="AQ335" s="8" t="str">
        <f t="shared" si="66"/>
        <v/>
      </c>
      <c r="AR335" s="8" t="str">
        <f t="shared" si="66"/>
        <v/>
      </c>
      <c r="AS335" s="8" t="str">
        <f t="shared" si="66"/>
        <v/>
      </c>
      <c r="AT335" s="8" t="str">
        <f t="shared" si="66"/>
        <v/>
      </c>
      <c r="AU335" s="8" t="str">
        <f t="shared" si="66"/>
        <v/>
      </c>
      <c r="AV335" s="8" t="str">
        <f t="shared" si="66"/>
        <v/>
      </c>
      <c r="AW335" s="8" t="str">
        <f t="shared" si="66"/>
        <v/>
      </c>
      <c r="AX335" s="8" t="str">
        <f t="shared" si="67"/>
        <v/>
      </c>
      <c r="AY335" s="8" t="str">
        <f t="shared" si="67"/>
        <v/>
      </c>
      <c r="AZ335" s="8" t="str">
        <f t="shared" si="67"/>
        <v/>
      </c>
      <c r="BA335" s="8" t="str">
        <f t="shared" si="67"/>
        <v/>
      </c>
      <c r="BB335" s="8" t="str">
        <f t="shared" si="67"/>
        <v/>
      </c>
      <c r="BC335" s="8" t="str">
        <f t="shared" si="67"/>
        <v/>
      </c>
      <c r="BD335" s="8" t="str">
        <f t="shared" si="67"/>
        <v/>
      </c>
      <c r="BE335" s="8" t="str">
        <f t="shared" si="67"/>
        <v/>
      </c>
    </row>
    <row r="336" spans="1:57" x14ac:dyDescent="0.25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>CONCATENATE(A336,B336,C336,D336,E336,F336,G336,H336,I336,J336,K336,L336,M336,N336,O336,P336,Q336,R336,S336,T336,U336,V336,W336,X336,Y336,Z336,AA336,AB336,AC336,AD336,AE336,AF336,AG336,AH336)</f>
        <v>SIMSIMSIM2320117634544761,875SEEB - BA044761,87530372,87543445,916666666743448,9166666667743139910WXRLX TXTXXNX XUZX NXWXMXNTX000000AMIL42AMIL 700 QP NACIONAL COPART1457422261,441457,42ATIVO</v>
      </c>
      <c r="AJ336">
        <f>IF(AI336=AI335,1,0)</f>
        <v>1</v>
      </c>
      <c r="AK336" s="47" t="s">
        <v>499</v>
      </c>
      <c r="AM336" s="7">
        <v>333</v>
      </c>
      <c r="AN336" s="7" t="str">
        <f t="shared" si="66"/>
        <v/>
      </c>
      <c r="AO336" s="7" t="str">
        <f t="shared" si="66"/>
        <v/>
      </c>
      <c r="AP336" s="7" t="str">
        <f t="shared" si="66"/>
        <v/>
      </c>
      <c r="AQ336" s="7" t="str">
        <f t="shared" si="66"/>
        <v/>
      </c>
      <c r="AR336" s="7" t="str">
        <f t="shared" si="66"/>
        <v/>
      </c>
      <c r="AS336" s="7" t="str">
        <f t="shared" si="66"/>
        <v/>
      </c>
      <c r="AT336" s="7" t="str">
        <f t="shared" si="66"/>
        <v/>
      </c>
      <c r="AU336" s="7" t="str">
        <f t="shared" si="66"/>
        <v/>
      </c>
      <c r="AV336" s="7" t="str">
        <f t="shared" si="66"/>
        <v/>
      </c>
      <c r="AW336" s="7" t="str">
        <f t="shared" si="66"/>
        <v/>
      </c>
      <c r="AX336" s="7" t="str">
        <f t="shared" si="67"/>
        <v/>
      </c>
      <c r="AY336" s="7" t="str">
        <f t="shared" si="67"/>
        <v/>
      </c>
      <c r="AZ336" s="7" t="str">
        <f t="shared" si="67"/>
        <v/>
      </c>
      <c r="BA336" s="7" t="str">
        <f t="shared" si="67"/>
        <v/>
      </c>
      <c r="BB336" s="7" t="str">
        <f t="shared" si="67"/>
        <v/>
      </c>
      <c r="BC336" s="7" t="str">
        <f t="shared" si="67"/>
        <v/>
      </c>
      <c r="BD336" s="7" t="str">
        <f t="shared" si="67"/>
        <v/>
      </c>
      <c r="BE336" s="7" t="str">
        <f t="shared" si="67"/>
        <v/>
      </c>
    </row>
    <row r="337" spans="1:57" x14ac:dyDescent="0.25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>CONCATENATE(A337,B337,C337,D337,E337,F337,G337,H337,I337,J337,K337,L337,M337,N337,O337,P337,Q337,R337,S337,T337,U337,V337,W337,X337,Y337,Z337,AA337,AB337,AC337,AD337,AE337,AF337,AG337,AH337)</f>
        <v>SIMSIMSIM2520117635944761,875SINSERCON SIND DOS SERV DE CONS E ORDENS AUTARQUIC044761,87529839,87543445,916666666743448,9166666667743139920VXNXX XLXVXXRX GXRRXDX000000AMIL42AMIL 400 QC NACIONAL2052811703,842052,81ATIVO</v>
      </c>
      <c r="AJ337">
        <f>IF(AI337=AI336,1,0)</f>
        <v>0</v>
      </c>
      <c r="AK337" s="47" t="s">
        <v>902</v>
      </c>
      <c r="AM337" s="8">
        <v>334</v>
      </c>
      <c r="AN337" s="8" t="str">
        <f t="shared" si="66"/>
        <v/>
      </c>
      <c r="AO337" s="8" t="str">
        <f t="shared" si="66"/>
        <v/>
      </c>
      <c r="AP337" s="8" t="str">
        <f t="shared" si="66"/>
        <v/>
      </c>
      <c r="AQ337" s="8" t="str">
        <f t="shared" si="66"/>
        <v/>
      </c>
      <c r="AR337" s="8" t="str">
        <f t="shared" si="66"/>
        <v/>
      </c>
      <c r="AS337" s="8" t="str">
        <f t="shared" si="66"/>
        <v/>
      </c>
      <c r="AT337" s="8" t="str">
        <f t="shared" si="66"/>
        <v/>
      </c>
      <c r="AU337" s="8" t="str">
        <f t="shared" si="66"/>
        <v/>
      </c>
      <c r="AV337" s="8" t="str">
        <f t="shared" si="66"/>
        <v/>
      </c>
      <c r="AW337" s="8" t="str">
        <f t="shared" si="66"/>
        <v/>
      </c>
      <c r="AX337" s="8" t="str">
        <f t="shared" si="67"/>
        <v/>
      </c>
      <c r="AY337" s="8" t="str">
        <f t="shared" si="67"/>
        <v/>
      </c>
      <c r="AZ337" s="8" t="str">
        <f t="shared" si="67"/>
        <v/>
      </c>
      <c r="BA337" s="8" t="str">
        <f t="shared" si="67"/>
        <v/>
      </c>
      <c r="BB337" s="8" t="str">
        <f t="shared" si="67"/>
        <v/>
      </c>
      <c r="BC337" s="8" t="str">
        <f t="shared" si="67"/>
        <v/>
      </c>
      <c r="BD337" s="8" t="str">
        <f t="shared" si="67"/>
        <v/>
      </c>
      <c r="BE337" s="8" t="str">
        <f t="shared" si="67"/>
        <v/>
      </c>
    </row>
    <row r="338" spans="1:57" x14ac:dyDescent="0.25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>CONCATENATE(A338,B338,C338,D338,E338,F338,G338,H338,I338,J338,K338,L338,M338,N338,O338,P338,Q338,R338,S338,T338,U338,V338,W338,X338,Y338,Z338,AA338,AB338,AC338,AD338,AE338,AF338,AG338,AH338)</f>
        <v>SIMSIMSIM2520117635944761,875SINSERCON SIND DOS SERV DE CONS E ORDENS AUTARQUIC044761,87529839,87543445,916666666743448,9166666667743139920VXNXX XLXVXXRX GXRRXDX000000AMIL42AMIL 400 QC NACIONAL2052811703,842052,81ATIVO</v>
      </c>
      <c r="AJ338">
        <f>IF(AI338=AI337,1,0)</f>
        <v>1</v>
      </c>
      <c r="AK338" s="47" t="s">
        <v>902</v>
      </c>
      <c r="AM338" s="7">
        <v>335</v>
      </c>
      <c r="AN338" s="7" t="str">
        <f t="shared" si="66"/>
        <v/>
      </c>
      <c r="AO338" s="7" t="str">
        <f t="shared" si="66"/>
        <v/>
      </c>
      <c r="AP338" s="7" t="str">
        <f t="shared" si="66"/>
        <v/>
      </c>
      <c r="AQ338" s="7" t="str">
        <f t="shared" si="66"/>
        <v/>
      </c>
      <c r="AR338" s="7" t="str">
        <f t="shared" si="66"/>
        <v/>
      </c>
      <c r="AS338" s="7" t="str">
        <f t="shared" si="66"/>
        <v/>
      </c>
      <c r="AT338" s="7" t="str">
        <f t="shared" si="66"/>
        <v/>
      </c>
      <c r="AU338" s="7" t="str">
        <f t="shared" si="66"/>
        <v/>
      </c>
      <c r="AV338" s="7" t="str">
        <f t="shared" si="66"/>
        <v/>
      </c>
      <c r="AW338" s="7" t="str">
        <f t="shared" si="66"/>
        <v/>
      </c>
      <c r="AX338" s="7" t="str">
        <f t="shared" si="67"/>
        <v/>
      </c>
      <c r="AY338" s="7" t="str">
        <f t="shared" si="67"/>
        <v/>
      </c>
      <c r="AZ338" s="7" t="str">
        <f t="shared" si="67"/>
        <v/>
      </c>
      <c r="BA338" s="7" t="str">
        <f t="shared" si="67"/>
        <v/>
      </c>
      <c r="BB338" s="7" t="str">
        <f t="shared" si="67"/>
        <v/>
      </c>
      <c r="BC338" s="7" t="str">
        <f t="shared" si="67"/>
        <v/>
      </c>
      <c r="BD338" s="7" t="str">
        <f t="shared" si="67"/>
        <v/>
      </c>
      <c r="BE338" s="7" t="str">
        <f t="shared" si="67"/>
        <v/>
      </c>
    </row>
    <row r="339" spans="1:57" x14ac:dyDescent="0.25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>CONCATENATE(A339,B339,C339,D339,E339,F339,G339,H339,I339,J339,K339,L339,M339,N339,O339,P339,Q339,R339,S339,T339,U339,V339,W339,X339,Y339,Z339,AA339,AB339,AC339,AD339,AE339,AF339,AG339,AH339)</f>
        <v>SIMSIMSIM2520117635944761,875SINSERCON SIND DOS SERV DE CONS E ORDENS AUTARQUIC044761,87529839,87543445,916666666743448,9166666667743139920VXNXX XLXVXXRX GXRRXDX000000AMIL42AMIL 400 QC NACIONAL2052811703,842052,81ATIVO</v>
      </c>
      <c r="AJ339">
        <f>IF(AI339=AI338,1,0)</f>
        <v>1</v>
      </c>
      <c r="AK339" s="47" t="s">
        <v>902</v>
      </c>
      <c r="AM339" s="8">
        <v>336</v>
      </c>
      <c r="AN339" s="8" t="str">
        <f t="shared" si="66"/>
        <v/>
      </c>
      <c r="AO339" s="8" t="str">
        <f t="shared" si="66"/>
        <v/>
      </c>
      <c r="AP339" s="8" t="str">
        <f t="shared" si="66"/>
        <v/>
      </c>
      <c r="AQ339" s="8" t="str">
        <f t="shared" si="66"/>
        <v/>
      </c>
      <c r="AR339" s="8" t="str">
        <f t="shared" si="66"/>
        <v/>
      </c>
      <c r="AS339" s="8" t="str">
        <f t="shared" si="66"/>
        <v/>
      </c>
      <c r="AT339" s="8" t="str">
        <f t="shared" si="66"/>
        <v/>
      </c>
      <c r="AU339" s="8" t="str">
        <f t="shared" si="66"/>
        <v/>
      </c>
      <c r="AV339" s="8" t="str">
        <f t="shared" si="66"/>
        <v/>
      </c>
      <c r="AW339" s="8" t="str">
        <f t="shared" si="66"/>
        <v/>
      </c>
      <c r="AX339" s="8" t="str">
        <f t="shared" si="67"/>
        <v/>
      </c>
      <c r="AY339" s="8" t="str">
        <f t="shared" si="67"/>
        <v/>
      </c>
      <c r="AZ339" s="8" t="str">
        <f t="shared" si="67"/>
        <v/>
      </c>
      <c r="BA339" s="8" t="str">
        <f t="shared" si="67"/>
        <v/>
      </c>
      <c r="BB339" s="8" t="str">
        <f t="shared" si="67"/>
        <v/>
      </c>
      <c r="BC339" s="8" t="str">
        <f t="shared" si="67"/>
        <v/>
      </c>
      <c r="BD339" s="8" t="str">
        <f t="shared" si="67"/>
        <v/>
      </c>
      <c r="BE339" s="8" t="str">
        <f t="shared" si="67"/>
        <v/>
      </c>
    </row>
    <row r="340" spans="1:57" x14ac:dyDescent="0.25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>CONCATENATE(A340,B340,C340,D340,E340,F340,G340,H340,I340,J340,K340,L340,M340,N340,O340,P340,Q340,R340,S340,T340,U340,V340,W340,X340,Y340,Z340,AA340,AB340,AC340,AD340,AE340,AF340,AG340,AH340)</f>
        <v>NÃONÃONÃO2200117655644761,875ABREC044657,87544761,87525024,87544657,87544633,87543448,9166666667743140140XNDRX LUX XMPXXX RXWHX000000AMILAMIL 400 QC NACIONAL2110991773,232110,99INATIVO</v>
      </c>
      <c r="AJ340">
        <f>IF(AI340=AI339,1,0)</f>
        <v>0</v>
      </c>
      <c r="AK340" s="47" t="s">
        <v>473</v>
      </c>
      <c r="AM340" s="7">
        <v>337</v>
      </c>
      <c r="AN340" s="7" t="str">
        <f t="shared" si="66"/>
        <v/>
      </c>
      <c r="AO340" s="7" t="str">
        <f t="shared" si="66"/>
        <v/>
      </c>
      <c r="AP340" s="7" t="str">
        <f t="shared" si="66"/>
        <v/>
      </c>
      <c r="AQ340" s="7" t="str">
        <f t="shared" si="66"/>
        <v/>
      </c>
      <c r="AR340" s="7" t="str">
        <f t="shared" si="66"/>
        <v/>
      </c>
      <c r="AS340" s="7" t="str">
        <f t="shared" si="66"/>
        <v/>
      </c>
      <c r="AT340" s="7" t="str">
        <f t="shared" si="66"/>
        <v/>
      </c>
      <c r="AU340" s="7" t="str">
        <f t="shared" si="66"/>
        <v/>
      </c>
      <c r="AV340" s="7" t="str">
        <f t="shared" si="66"/>
        <v/>
      </c>
      <c r="AW340" s="7" t="str">
        <f t="shared" si="66"/>
        <v/>
      </c>
      <c r="AX340" s="7" t="str">
        <f t="shared" si="67"/>
        <v/>
      </c>
      <c r="AY340" s="7" t="str">
        <f t="shared" si="67"/>
        <v/>
      </c>
      <c r="AZ340" s="7" t="str">
        <f t="shared" si="67"/>
        <v/>
      </c>
      <c r="BA340" s="7" t="str">
        <f t="shared" si="67"/>
        <v/>
      </c>
      <c r="BB340" s="7" t="str">
        <f t="shared" si="67"/>
        <v/>
      </c>
      <c r="BC340" s="7" t="str">
        <f t="shared" si="67"/>
        <v/>
      </c>
      <c r="BD340" s="7" t="str">
        <f t="shared" si="67"/>
        <v/>
      </c>
      <c r="BE340" s="7" t="str">
        <f t="shared" si="67"/>
        <v/>
      </c>
    </row>
    <row r="341" spans="1:57" x14ac:dyDescent="0.25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>CONCATENATE(A341,B341,C341,D341,E341,F341,G341,H341,I341,J341,K341,L341,M341,N341,O341,P341,Q341,R341,S341,T341,U341,V341,W341,X341,Y341,Z341,AA341,AB341,AC341,AD341,AE341,AF341,AG341,AH341)</f>
        <v>NÃONÃONÃO2200117655644761,875ABREC044657,87544761,87525024,87544657,87544633,87543448,9166666667743140140XNDRX LUX XMPXXX RXWHX000000AMILAMIL 400 QC NACIONAL2110991773,232110,99INATIVO</v>
      </c>
      <c r="AJ341">
        <f>IF(AI341=AI340,1,0)</f>
        <v>1</v>
      </c>
      <c r="AK341" s="47" t="s">
        <v>473</v>
      </c>
      <c r="AM341" s="8">
        <v>338</v>
      </c>
      <c r="AN341" s="8" t="str">
        <f t="shared" si="66"/>
        <v/>
      </c>
      <c r="AO341" s="8" t="str">
        <f t="shared" si="66"/>
        <v/>
      </c>
      <c r="AP341" s="8" t="str">
        <f t="shared" si="66"/>
        <v/>
      </c>
      <c r="AQ341" s="8" t="str">
        <f t="shared" si="66"/>
        <v/>
      </c>
      <c r="AR341" s="8" t="str">
        <f t="shared" si="66"/>
        <v/>
      </c>
      <c r="AS341" s="8" t="str">
        <f t="shared" si="66"/>
        <v/>
      </c>
      <c r="AT341" s="8" t="str">
        <f t="shared" si="66"/>
        <v/>
      </c>
      <c r="AU341" s="8" t="str">
        <f t="shared" si="66"/>
        <v/>
      </c>
      <c r="AV341" s="8" t="str">
        <f t="shared" si="66"/>
        <v/>
      </c>
      <c r="AW341" s="8" t="str">
        <f t="shared" si="66"/>
        <v/>
      </c>
      <c r="AX341" s="8" t="str">
        <f t="shared" si="67"/>
        <v/>
      </c>
      <c r="AY341" s="8" t="str">
        <f t="shared" si="67"/>
        <v/>
      </c>
      <c r="AZ341" s="8" t="str">
        <f t="shared" si="67"/>
        <v/>
      </c>
      <c r="BA341" s="8" t="str">
        <f t="shared" si="67"/>
        <v/>
      </c>
      <c r="BB341" s="8" t="str">
        <f t="shared" si="67"/>
        <v/>
      </c>
      <c r="BC341" s="8" t="str">
        <f t="shared" si="67"/>
        <v/>
      </c>
      <c r="BD341" s="8" t="str">
        <f t="shared" si="67"/>
        <v/>
      </c>
      <c r="BE341" s="8" t="str">
        <f t="shared" si="67"/>
        <v/>
      </c>
    </row>
    <row r="342" spans="1:57" x14ac:dyDescent="0.25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>CONCATENATE(A342,B342,C342,D342,E342,F342,G342,H342,I342,J342,K342,L342,M342,N342,O342,P342,Q342,R342,S342,T342,U342,V342,W342,X342,Y342,Z342,AA342,AB342,AC342,AD342,AE342,AF342,AG342,AH342)</f>
        <v>NÃONÃONÃO2200117655644761,875ABREC044657,87544761,87525024,87544657,87544633,87543448,9166666667743140140XNDRX LUX XMPXXX RXWHX000000AMILAMIL 400 QC NACIONAL2110991773,232110,99INATIVO</v>
      </c>
      <c r="AJ342">
        <f>IF(AI342=AI341,1,0)</f>
        <v>1</v>
      </c>
      <c r="AK342" s="47" t="s">
        <v>473</v>
      </c>
      <c r="AM342" s="7">
        <v>339</v>
      </c>
      <c r="AN342" s="7" t="str">
        <f t="shared" si="66"/>
        <v/>
      </c>
      <c r="AO342" s="7" t="str">
        <f t="shared" si="66"/>
        <v/>
      </c>
      <c r="AP342" s="7" t="str">
        <f t="shared" si="66"/>
        <v/>
      </c>
      <c r="AQ342" s="7" t="str">
        <f t="shared" si="66"/>
        <v/>
      </c>
      <c r="AR342" s="7" t="str">
        <f t="shared" si="66"/>
        <v/>
      </c>
      <c r="AS342" s="7" t="str">
        <f t="shared" si="66"/>
        <v/>
      </c>
      <c r="AT342" s="7" t="str">
        <f t="shared" si="66"/>
        <v/>
      </c>
      <c r="AU342" s="7" t="str">
        <f t="shared" si="66"/>
        <v/>
      </c>
      <c r="AV342" s="7" t="str">
        <f t="shared" si="66"/>
        <v/>
      </c>
      <c r="AW342" s="7" t="str">
        <f t="shared" si="66"/>
        <v/>
      </c>
      <c r="AX342" s="7" t="str">
        <f t="shared" si="67"/>
        <v/>
      </c>
      <c r="AY342" s="7" t="str">
        <f t="shared" si="67"/>
        <v/>
      </c>
      <c r="AZ342" s="7" t="str">
        <f t="shared" si="67"/>
        <v/>
      </c>
      <c r="BA342" s="7" t="str">
        <f t="shared" si="67"/>
        <v/>
      </c>
      <c r="BB342" s="7" t="str">
        <f t="shared" si="67"/>
        <v/>
      </c>
      <c r="BC342" s="7" t="str">
        <f t="shared" si="67"/>
        <v/>
      </c>
      <c r="BD342" s="7" t="str">
        <f t="shared" si="67"/>
        <v/>
      </c>
      <c r="BE342" s="7" t="str">
        <f t="shared" si="67"/>
        <v/>
      </c>
    </row>
    <row r="343" spans="1:57" x14ac:dyDescent="0.25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>CONCATENATE(A343,B343,C343,D343,E343,F343,G343,H343,I343,J343,K343,L343,M343,N343,O343,P343,Q343,R343,S343,T343,U343,V343,W343,X343,Y343,Z343,AA343,AB343,AC343,AD343,AE343,AF343,AG343,AH343)</f>
        <v>SIMSIMSIM190117656244761,875FNEL044761,87538327,916666666743445,916666666743448,9166666667743140160XNX LUWXX XNTXNX MXRXNHX000000AMIL42AMIL 400 QC NACIONAL1235861038,111235,86ATIVO</v>
      </c>
      <c r="AJ343">
        <f>IF(AI343=AI342,1,0)</f>
        <v>0</v>
      </c>
      <c r="AK343" s="47" t="s">
        <v>387</v>
      </c>
      <c r="AM343" s="8">
        <v>340</v>
      </c>
      <c r="AN343" s="8" t="str">
        <f t="shared" si="66"/>
        <v/>
      </c>
      <c r="AO343" s="8" t="str">
        <f t="shared" si="66"/>
        <v/>
      </c>
      <c r="AP343" s="8" t="str">
        <f t="shared" si="66"/>
        <v/>
      </c>
      <c r="AQ343" s="8" t="str">
        <f t="shared" si="66"/>
        <v/>
      </c>
      <c r="AR343" s="8" t="str">
        <f t="shared" si="66"/>
        <v/>
      </c>
      <c r="AS343" s="8" t="str">
        <f t="shared" si="66"/>
        <v/>
      </c>
      <c r="AT343" s="8" t="str">
        <f t="shared" si="66"/>
        <v/>
      </c>
      <c r="AU343" s="8" t="str">
        <f t="shared" si="66"/>
        <v/>
      </c>
      <c r="AV343" s="8" t="str">
        <f t="shared" si="66"/>
        <v/>
      </c>
      <c r="AW343" s="8" t="str">
        <f t="shared" si="66"/>
        <v/>
      </c>
      <c r="AX343" s="8" t="str">
        <f t="shared" si="67"/>
        <v/>
      </c>
      <c r="AY343" s="8" t="str">
        <f t="shared" si="67"/>
        <v/>
      </c>
      <c r="AZ343" s="8" t="str">
        <f t="shared" si="67"/>
        <v/>
      </c>
      <c r="BA343" s="8" t="str">
        <f t="shared" si="67"/>
        <v/>
      </c>
      <c r="BB343" s="8" t="str">
        <f t="shared" si="67"/>
        <v/>
      </c>
      <c r="BC343" s="8" t="str">
        <f t="shared" si="67"/>
        <v/>
      </c>
      <c r="BD343" s="8" t="str">
        <f t="shared" si="67"/>
        <v/>
      </c>
      <c r="BE343" s="8" t="str">
        <f t="shared" si="67"/>
        <v/>
      </c>
    </row>
    <row r="344" spans="1:57" x14ac:dyDescent="0.25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>CONCATENATE(A344,B344,C344,D344,E344,F344,G344,H344,I344,J344,K344,L344,M344,N344,O344,P344,Q344,R344,S344,T344,U344,V344,W344,X344,Y344,Z344,AA344,AB344,AC344,AD344,AE344,AF344,AG344,AH344)</f>
        <v>SIMSIMSIM190117656244761,875FNEL044761,87538327,916666666743445,916666666743448,9166666667743140160XNX LUWXX XNTXNX MXRXNHX000000AMIL42AMIL 400 QC NACIONAL1235861038,111235,86ATIVO</v>
      </c>
      <c r="AJ344">
        <f>IF(AI344=AI343,1,0)</f>
        <v>1</v>
      </c>
      <c r="AK344" s="47" t="s">
        <v>387</v>
      </c>
      <c r="AM344" s="7">
        <v>341</v>
      </c>
      <c r="AN344" s="7" t="str">
        <f t="shared" ref="AN344:AW353" si="68">IF(AN$3=$D344,$AM344,"")</f>
        <v/>
      </c>
      <c r="AO344" s="7" t="str">
        <f t="shared" si="68"/>
        <v/>
      </c>
      <c r="AP344" s="7" t="str">
        <f t="shared" si="68"/>
        <v/>
      </c>
      <c r="AQ344" s="7" t="str">
        <f t="shared" si="68"/>
        <v/>
      </c>
      <c r="AR344" s="7" t="str">
        <f t="shared" si="68"/>
        <v/>
      </c>
      <c r="AS344" s="7" t="str">
        <f t="shared" si="68"/>
        <v/>
      </c>
      <c r="AT344" s="7" t="str">
        <f t="shared" si="68"/>
        <v/>
      </c>
      <c r="AU344" s="7" t="str">
        <f t="shared" si="68"/>
        <v/>
      </c>
      <c r="AV344" s="7" t="str">
        <f t="shared" si="68"/>
        <v/>
      </c>
      <c r="AW344" s="7" t="str">
        <f t="shared" si="68"/>
        <v/>
      </c>
      <c r="AX344" s="7" t="str">
        <f t="shared" ref="AX344:BE353" si="69">IF(AX$3=$D344,$AM344,"")</f>
        <v/>
      </c>
      <c r="AY344" s="7" t="str">
        <f t="shared" si="69"/>
        <v/>
      </c>
      <c r="AZ344" s="7" t="str">
        <f t="shared" si="69"/>
        <v/>
      </c>
      <c r="BA344" s="7" t="str">
        <f t="shared" si="69"/>
        <v/>
      </c>
      <c r="BB344" s="7" t="str">
        <f t="shared" si="69"/>
        <v/>
      </c>
      <c r="BC344" s="7" t="str">
        <f t="shared" si="69"/>
        <v/>
      </c>
      <c r="BD344" s="7" t="str">
        <f t="shared" si="69"/>
        <v/>
      </c>
      <c r="BE344" s="7" t="str">
        <f t="shared" si="69"/>
        <v/>
      </c>
    </row>
    <row r="345" spans="1:57" x14ac:dyDescent="0.25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>CONCATENATE(A345,B345,C345,D345,E345,F345,G345,H345,I345,J345,K345,L345,M345,N345,O345,P345,Q345,R345,S345,T345,U345,V345,W345,X345,Y345,Z345,AA345,AB345,AC345,AD345,AE345,AF345,AG345,AH345)</f>
        <v>SIMSIMSIM190117656244761,875FNEL044761,87538327,916666666743445,916666666743448,9166666667743140160XNX LUWXX XNTXNX MXRXNHX000000AMIL42AMIL 400 QC NACIONAL1235861038,111235,86ATIVO</v>
      </c>
      <c r="AJ345">
        <f>IF(AI345=AI344,1,0)</f>
        <v>1</v>
      </c>
      <c r="AK345" s="47" t="s">
        <v>387</v>
      </c>
      <c r="AM345" s="8">
        <v>342</v>
      </c>
      <c r="AN345" s="8" t="str">
        <f t="shared" si="68"/>
        <v/>
      </c>
      <c r="AO345" s="8" t="str">
        <f t="shared" si="68"/>
        <v/>
      </c>
      <c r="AP345" s="8" t="str">
        <f t="shared" si="68"/>
        <v/>
      </c>
      <c r="AQ345" s="8" t="str">
        <f t="shared" si="68"/>
        <v/>
      </c>
      <c r="AR345" s="8" t="str">
        <f t="shared" si="68"/>
        <v/>
      </c>
      <c r="AS345" s="8" t="str">
        <f t="shared" si="68"/>
        <v/>
      </c>
      <c r="AT345" s="8" t="str">
        <f t="shared" si="68"/>
        <v/>
      </c>
      <c r="AU345" s="8" t="str">
        <f t="shared" si="68"/>
        <v/>
      </c>
      <c r="AV345" s="8" t="str">
        <f t="shared" si="68"/>
        <v/>
      </c>
      <c r="AW345" s="8" t="str">
        <f t="shared" si="68"/>
        <v/>
      </c>
      <c r="AX345" s="8" t="str">
        <f t="shared" si="69"/>
        <v/>
      </c>
      <c r="AY345" s="8" t="str">
        <f t="shared" si="69"/>
        <v/>
      </c>
      <c r="AZ345" s="8" t="str">
        <f t="shared" si="69"/>
        <v/>
      </c>
      <c r="BA345" s="8" t="str">
        <f t="shared" si="69"/>
        <v/>
      </c>
      <c r="BB345" s="8" t="str">
        <f t="shared" si="69"/>
        <v/>
      </c>
      <c r="BC345" s="8" t="str">
        <f t="shared" si="69"/>
        <v/>
      </c>
      <c r="BD345" s="8" t="str">
        <f t="shared" si="69"/>
        <v/>
      </c>
      <c r="BE345" s="8" t="str">
        <f t="shared" si="69"/>
        <v/>
      </c>
    </row>
    <row r="346" spans="1:57" x14ac:dyDescent="0.25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>CONCATENATE(A346,B346,C346,D346,E346,F346,G346,H346,I346,J346,K346,L346,M346,N346,O346,P346,Q346,R346,S346,T346,U346,V346,W346,X346,Y346,Z346,AA346,AB346,AC346,AD346,AE346,AF346,AG346,AH346)</f>
        <v>SIMSIMSIM190117657644761,875FNEL044761,87534059,87543445,916666666743448,9166666667743140190YXNNX WRXTXNX RXBXXRX XUZX000000AMIL42AMIL 500 QP NACIONAL1409212212,991409,21ATIVO</v>
      </c>
      <c r="AJ346">
        <f>IF(AI346=AI345,1,0)</f>
        <v>0</v>
      </c>
      <c r="AK346" s="47" t="s">
        <v>387</v>
      </c>
      <c r="AM346" s="7">
        <v>343</v>
      </c>
      <c r="AN346" s="7" t="str">
        <f t="shared" si="68"/>
        <v/>
      </c>
      <c r="AO346" s="7" t="str">
        <f t="shared" si="68"/>
        <v/>
      </c>
      <c r="AP346" s="7" t="str">
        <f t="shared" si="68"/>
        <v/>
      </c>
      <c r="AQ346" s="7" t="str">
        <f t="shared" si="68"/>
        <v/>
      </c>
      <c r="AR346" s="7" t="str">
        <f t="shared" si="68"/>
        <v/>
      </c>
      <c r="AS346" s="7" t="str">
        <f t="shared" si="68"/>
        <v/>
      </c>
      <c r="AT346" s="7" t="str">
        <f t="shared" si="68"/>
        <v/>
      </c>
      <c r="AU346" s="7" t="str">
        <f t="shared" si="68"/>
        <v/>
      </c>
      <c r="AV346" s="7" t="str">
        <f t="shared" si="68"/>
        <v/>
      </c>
      <c r="AW346" s="7" t="str">
        <f t="shared" si="68"/>
        <v/>
      </c>
      <c r="AX346" s="7" t="str">
        <f t="shared" si="69"/>
        <v/>
      </c>
      <c r="AY346" s="7" t="str">
        <f t="shared" si="69"/>
        <v/>
      </c>
      <c r="AZ346" s="7" t="str">
        <f t="shared" si="69"/>
        <v/>
      </c>
      <c r="BA346" s="7" t="str">
        <f t="shared" si="69"/>
        <v/>
      </c>
      <c r="BB346" s="7" t="str">
        <f t="shared" si="69"/>
        <v/>
      </c>
      <c r="BC346" s="7" t="str">
        <f t="shared" si="69"/>
        <v/>
      </c>
      <c r="BD346" s="7" t="str">
        <f t="shared" si="69"/>
        <v/>
      </c>
      <c r="BE346" s="7" t="str">
        <f t="shared" si="69"/>
        <v/>
      </c>
    </row>
    <row r="347" spans="1:57" x14ac:dyDescent="0.25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>CONCATENATE(A347,B347,C347,D347,E347,F347,G347,H347,I347,J347,K347,L347,M347,N347,O347,P347,Q347,R347,S347,T347,U347,V347,W347,X347,Y347,Z347,AA347,AB347,AC347,AD347,AE347,AF347,AG347,AH347)</f>
        <v>SIMSIMSIM190117657644761,875FNEL044761,87534059,87543445,916666666743448,9166666667743140190YXNNX WRXTXNX RXBXXRX XUZX000000AMIL42AMIL 500 QP NACIONAL1409212212,991409,21ATIVO</v>
      </c>
      <c r="AJ347">
        <f>IF(AI347=AI346,1,0)</f>
        <v>1</v>
      </c>
      <c r="AK347" s="47" t="s">
        <v>387</v>
      </c>
      <c r="AM347" s="8">
        <v>344</v>
      </c>
      <c r="AN347" s="8" t="str">
        <f t="shared" si="68"/>
        <v/>
      </c>
      <c r="AO347" s="8" t="str">
        <f t="shared" si="68"/>
        <v/>
      </c>
      <c r="AP347" s="8" t="str">
        <f t="shared" si="68"/>
        <v/>
      </c>
      <c r="AQ347" s="8" t="str">
        <f t="shared" si="68"/>
        <v/>
      </c>
      <c r="AR347" s="8" t="str">
        <f t="shared" si="68"/>
        <v/>
      </c>
      <c r="AS347" s="8" t="str">
        <f t="shared" si="68"/>
        <v/>
      </c>
      <c r="AT347" s="8" t="str">
        <f t="shared" si="68"/>
        <v/>
      </c>
      <c r="AU347" s="8" t="str">
        <f t="shared" si="68"/>
        <v/>
      </c>
      <c r="AV347" s="8" t="str">
        <f t="shared" si="68"/>
        <v/>
      </c>
      <c r="AW347" s="8" t="str">
        <f t="shared" si="68"/>
        <v/>
      </c>
      <c r="AX347" s="8" t="str">
        <f t="shared" si="69"/>
        <v/>
      </c>
      <c r="AY347" s="8" t="str">
        <f t="shared" si="69"/>
        <v/>
      </c>
      <c r="AZ347" s="8" t="str">
        <f t="shared" si="69"/>
        <v/>
      </c>
      <c r="BA347" s="8" t="str">
        <f t="shared" si="69"/>
        <v/>
      </c>
      <c r="BB347" s="8" t="str">
        <f t="shared" si="69"/>
        <v/>
      </c>
      <c r="BC347" s="8" t="str">
        <f t="shared" si="69"/>
        <v/>
      </c>
      <c r="BD347" s="8" t="str">
        <f t="shared" si="69"/>
        <v/>
      </c>
      <c r="BE347" s="8" t="str">
        <f t="shared" si="69"/>
        <v/>
      </c>
    </row>
    <row r="348" spans="1:57" x14ac:dyDescent="0.25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>CONCATENATE(A348,B348,C348,D348,E348,F348,G348,H348,I348,J348,K348,L348,M348,N348,O348,P348,Q348,R348,S348,T348,U348,V348,W348,X348,Y348,Z348,AA348,AB348,AC348,AD348,AE348,AF348,AG348,AH348)</f>
        <v>SIMSIMSIM190117657644761,875FNEL044761,87534059,87543445,916666666743448,9166666667743140190YXNNX WRXTXNX RXBXXRX XUZX000000AMIL42AMIL 500 QP NACIONAL1409212212,991409,21ATIVO</v>
      </c>
      <c r="AJ348">
        <f>IF(AI348=AI347,1,0)</f>
        <v>1</v>
      </c>
      <c r="AK348" s="47" t="s">
        <v>387</v>
      </c>
      <c r="AM348" s="7">
        <v>345</v>
      </c>
      <c r="AN348" s="7" t="str">
        <f t="shared" si="68"/>
        <v/>
      </c>
      <c r="AO348" s="7" t="str">
        <f t="shared" si="68"/>
        <v/>
      </c>
      <c r="AP348" s="7" t="str">
        <f t="shared" si="68"/>
        <v/>
      </c>
      <c r="AQ348" s="7" t="str">
        <f t="shared" si="68"/>
        <v/>
      </c>
      <c r="AR348" s="7" t="str">
        <f t="shared" si="68"/>
        <v/>
      </c>
      <c r="AS348" s="7" t="str">
        <f t="shared" si="68"/>
        <v/>
      </c>
      <c r="AT348" s="7" t="str">
        <f t="shared" si="68"/>
        <v/>
      </c>
      <c r="AU348" s="7" t="str">
        <f t="shared" si="68"/>
        <v/>
      </c>
      <c r="AV348" s="7" t="str">
        <f t="shared" si="68"/>
        <v/>
      </c>
      <c r="AW348" s="7" t="str">
        <f t="shared" si="68"/>
        <v/>
      </c>
      <c r="AX348" s="7" t="str">
        <f t="shared" si="69"/>
        <v/>
      </c>
      <c r="AY348" s="7" t="str">
        <f t="shared" si="69"/>
        <v/>
      </c>
      <c r="AZ348" s="7" t="str">
        <f t="shared" si="69"/>
        <v/>
      </c>
      <c r="BA348" s="7" t="str">
        <f t="shared" si="69"/>
        <v/>
      </c>
      <c r="BB348" s="7" t="str">
        <f t="shared" si="69"/>
        <v/>
      </c>
      <c r="BC348" s="7" t="str">
        <f t="shared" si="69"/>
        <v/>
      </c>
      <c r="BD348" s="7" t="str">
        <f t="shared" si="69"/>
        <v/>
      </c>
      <c r="BE348" s="7" t="str">
        <f t="shared" si="69"/>
        <v/>
      </c>
    </row>
    <row r="349" spans="1:57" x14ac:dyDescent="0.25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>CONCATENATE(A349,B349,C349,D349,E349,F349,G349,H349,I349,J349,K349,L349,M349,N349,O349,P349,Q349,R349,S349,T349,U349,V349,W349,X349,Y349,Z349,AA349,AB349,AC349,AD349,AE349,AF349,AG349,AH349)</f>
        <v>SIMSIMSIM190117669844761,875FNEL044761,87538859,87543445,916666666743448,9166666667743140490MXRXX WLXRX PXRXXRX XNTX000000AMIL42AMIL 400 QC NACIONAL1235861038,111235,86ATIVO</v>
      </c>
      <c r="AJ349">
        <f>IF(AI349=AI348,1,0)</f>
        <v>0</v>
      </c>
      <c r="AK349" s="47" t="s">
        <v>387</v>
      </c>
      <c r="AM349" s="8">
        <v>346</v>
      </c>
      <c r="AN349" s="8" t="str">
        <f t="shared" si="68"/>
        <v/>
      </c>
      <c r="AO349" s="8" t="str">
        <f t="shared" si="68"/>
        <v/>
      </c>
      <c r="AP349" s="8" t="str">
        <f t="shared" si="68"/>
        <v/>
      </c>
      <c r="AQ349" s="8" t="str">
        <f t="shared" si="68"/>
        <v/>
      </c>
      <c r="AR349" s="8" t="str">
        <f t="shared" si="68"/>
        <v/>
      </c>
      <c r="AS349" s="8" t="str">
        <f t="shared" si="68"/>
        <v/>
      </c>
      <c r="AT349" s="8" t="str">
        <f t="shared" si="68"/>
        <v/>
      </c>
      <c r="AU349" s="8" t="str">
        <f t="shared" si="68"/>
        <v/>
      </c>
      <c r="AV349" s="8" t="str">
        <f t="shared" si="68"/>
        <v/>
      </c>
      <c r="AW349" s="8" t="str">
        <f t="shared" si="68"/>
        <v/>
      </c>
      <c r="AX349" s="8" t="str">
        <f t="shared" si="69"/>
        <v/>
      </c>
      <c r="AY349" s="8" t="str">
        <f t="shared" si="69"/>
        <v/>
      </c>
      <c r="AZ349" s="8" t="str">
        <f t="shared" si="69"/>
        <v/>
      </c>
      <c r="BA349" s="8" t="str">
        <f t="shared" si="69"/>
        <v/>
      </c>
      <c r="BB349" s="8" t="str">
        <f t="shared" si="69"/>
        <v/>
      </c>
      <c r="BC349" s="8" t="str">
        <f t="shared" si="69"/>
        <v/>
      </c>
      <c r="BD349" s="8" t="str">
        <f t="shared" si="69"/>
        <v/>
      </c>
      <c r="BE349" s="8" t="str">
        <f t="shared" si="69"/>
        <v/>
      </c>
    </row>
    <row r="350" spans="1:57" x14ac:dyDescent="0.25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>CONCATENATE(A350,B350,C350,D350,E350,F350,G350,H350,I350,J350,K350,L350,M350,N350,O350,P350,Q350,R350,S350,T350,U350,V350,W350,X350,Y350,Z350,AA350,AB350,AC350,AD350,AE350,AF350,AG350,AH350)</f>
        <v>SIMSIMSIM190117669844761,875FNEL044761,87538859,87543445,916666666743448,9166666667743140490MXRXX WLXRX PXRXXRX XNTX000000AMIL42AMIL 400 QC NACIONAL1235861038,111235,86ATIVO</v>
      </c>
      <c r="AJ350">
        <f>IF(AI350=AI349,1,0)</f>
        <v>1</v>
      </c>
      <c r="AK350" s="47" t="s">
        <v>387</v>
      </c>
      <c r="AM350" s="7">
        <v>347</v>
      </c>
      <c r="AN350" s="7" t="str">
        <f t="shared" si="68"/>
        <v/>
      </c>
      <c r="AO350" s="7" t="str">
        <f t="shared" si="68"/>
        <v/>
      </c>
      <c r="AP350" s="7" t="str">
        <f t="shared" si="68"/>
        <v/>
      </c>
      <c r="AQ350" s="7" t="str">
        <f t="shared" si="68"/>
        <v/>
      </c>
      <c r="AR350" s="7" t="str">
        <f t="shared" si="68"/>
        <v/>
      </c>
      <c r="AS350" s="7" t="str">
        <f t="shared" si="68"/>
        <v/>
      </c>
      <c r="AT350" s="7" t="str">
        <f t="shared" si="68"/>
        <v/>
      </c>
      <c r="AU350" s="7" t="str">
        <f t="shared" si="68"/>
        <v/>
      </c>
      <c r="AV350" s="7" t="str">
        <f t="shared" si="68"/>
        <v/>
      </c>
      <c r="AW350" s="7" t="str">
        <f t="shared" si="68"/>
        <v/>
      </c>
      <c r="AX350" s="7" t="str">
        <f t="shared" si="69"/>
        <v/>
      </c>
      <c r="AY350" s="7" t="str">
        <f t="shared" si="69"/>
        <v/>
      </c>
      <c r="AZ350" s="7" t="str">
        <f t="shared" si="69"/>
        <v/>
      </c>
      <c r="BA350" s="7" t="str">
        <f t="shared" si="69"/>
        <v/>
      </c>
      <c r="BB350" s="7" t="str">
        <f t="shared" si="69"/>
        <v/>
      </c>
      <c r="BC350" s="7" t="str">
        <f t="shared" si="69"/>
        <v/>
      </c>
      <c r="BD350" s="7" t="str">
        <f t="shared" si="69"/>
        <v/>
      </c>
      <c r="BE350" s="7" t="str">
        <f t="shared" si="69"/>
        <v/>
      </c>
    </row>
    <row r="351" spans="1:57" x14ac:dyDescent="0.25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>CONCATENATE(A351,B351,C351,D351,E351,F351,G351,H351,I351,J351,K351,L351,M351,N351,O351,P351,Q351,R351,S351,T351,U351,V351,W351,X351,Y351,Z351,AA351,AB351,AC351,AD351,AE351,AF351,AG351,AH351)</f>
        <v>SIMSIMSIM190117669844761,875FNEL044761,87538859,87543445,916666666743448,9166666667743140490MXRXX WLXRX PXRXXRX XNTX000000AMIL42AMIL 400 QC NACIONAL1235861038,111235,86ATIVO</v>
      </c>
      <c r="AJ351">
        <f>IF(AI351=AI350,1,0)</f>
        <v>1</v>
      </c>
      <c r="AK351" s="47" t="s">
        <v>387</v>
      </c>
      <c r="AM351" s="8">
        <v>348</v>
      </c>
      <c r="AN351" s="8" t="str">
        <f t="shared" si="68"/>
        <v/>
      </c>
      <c r="AO351" s="8" t="str">
        <f t="shared" si="68"/>
        <v/>
      </c>
      <c r="AP351" s="8" t="str">
        <f t="shared" si="68"/>
        <v/>
      </c>
      <c r="AQ351" s="8" t="str">
        <f t="shared" si="68"/>
        <v/>
      </c>
      <c r="AR351" s="8" t="str">
        <f t="shared" si="68"/>
        <v/>
      </c>
      <c r="AS351" s="8" t="str">
        <f t="shared" si="68"/>
        <v/>
      </c>
      <c r="AT351" s="8" t="str">
        <f t="shared" si="68"/>
        <v/>
      </c>
      <c r="AU351" s="8" t="str">
        <f t="shared" si="68"/>
        <v/>
      </c>
      <c r="AV351" s="8" t="str">
        <f t="shared" si="68"/>
        <v/>
      </c>
      <c r="AW351" s="8" t="str">
        <f t="shared" si="68"/>
        <v/>
      </c>
      <c r="AX351" s="8" t="str">
        <f t="shared" si="69"/>
        <v/>
      </c>
      <c r="AY351" s="8" t="str">
        <f t="shared" si="69"/>
        <v/>
      </c>
      <c r="AZ351" s="8" t="str">
        <f t="shared" si="69"/>
        <v/>
      </c>
      <c r="BA351" s="8" t="str">
        <f t="shared" si="69"/>
        <v/>
      </c>
      <c r="BB351" s="8" t="str">
        <f t="shared" si="69"/>
        <v/>
      </c>
      <c r="BC351" s="8" t="str">
        <f t="shared" si="69"/>
        <v/>
      </c>
      <c r="BD351" s="8" t="str">
        <f t="shared" si="69"/>
        <v/>
      </c>
      <c r="BE351" s="8" t="str">
        <f t="shared" si="69"/>
        <v/>
      </c>
    </row>
    <row r="352" spans="1:57" x14ac:dyDescent="0.25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>CONCATENATE(A352,B352,C352,D352,E352,F352,G352,H352,I352,J352,K352,L352,M352,N352,O352,P352,Q352,R352,S352,T352,U352,V352,W352,X352,Y352,Z352,AA352,AB352,AC352,AD352,AE352,AF352,AG352,AH352)</f>
        <v>SIMSIMSIM190117670744761,875FNEL044761,87536857,916666666743445,916666666743448,9166666667743140550QUXZXX WXTX XNTXNX000000AMIL42AMIL 400 QC NACIONAL1544771297,661544,77ATIVO</v>
      </c>
      <c r="AJ352">
        <f>IF(AI352=AI351,1,0)</f>
        <v>0</v>
      </c>
      <c r="AK352" s="47" t="s">
        <v>387</v>
      </c>
      <c r="AM352" s="7">
        <v>349</v>
      </c>
      <c r="AN352" s="7" t="str">
        <f t="shared" si="68"/>
        <v/>
      </c>
      <c r="AO352" s="7" t="str">
        <f t="shared" si="68"/>
        <v/>
      </c>
      <c r="AP352" s="7" t="str">
        <f t="shared" si="68"/>
        <v/>
      </c>
      <c r="AQ352" s="7" t="str">
        <f t="shared" si="68"/>
        <v/>
      </c>
      <c r="AR352" s="7" t="str">
        <f t="shared" si="68"/>
        <v/>
      </c>
      <c r="AS352" s="7" t="str">
        <f t="shared" si="68"/>
        <v/>
      </c>
      <c r="AT352" s="7" t="str">
        <f t="shared" si="68"/>
        <v/>
      </c>
      <c r="AU352" s="7" t="str">
        <f t="shared" si="68"/>
        <v/>
      </c>
      <c r="AV352" s="7" t="str">
        <f t="shared" si="68"/>
        <v/>
      </c>
      <c r="AW352" s="7" t="str">
        <f t="shared" si="68"/>
        <v/>
      </c>
      <c r="AX352" s="7" t="str">
        <f t="shared" si="69"/>
        <v/>
      </c>
      <c r="AY352" s="7" t="str">
        <f t="shared" si="69"/>
        <v/>
      </c>
      <c r="AZ352" s="7" t="str">
        <f t="shared" si="69"/>
        <v/>
      </c>
      <c r="BA352" s="7" t="str">
        <f t="shared" si="69"/>
        <v/>
      </c>
      <c r="BB352" s="7" t="str">
        <f t="shared" si="69"/>
        <v/>
      </c>
      <c r="BC352" s="7" t="str">
        <f t="shared" si="69"/>
        <v/>
      </c>
      <c r="BD352" s="7" t="str">
        <f t="shared" si="69"/>
        <v/>
      </c>
      <c r="BE352" s="7" t="str">
        <f t="shared" si="69"/>
        <v/>
      </c>
    </row>
    <row r="353" spans="1:57" x14ac:dyDescent="0.25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>CONCATENATE(A353,B353,C353,D353,E353,F353,G353,H353,I353,J353,K353,L353,M353,N353,O353,P353,Q353,R353,S353,T353,U353,V353,W353,X353,Y353,Z353,AA353,AB353,AC353,AD353,AE353,AF353,AG353,AH353)</f>
        <v>SIMSIMSIM190117670744761,875FNEL044761,87536857,916666666743445,916666666743448,9166666667743140550QUXZXX WXTX XNTXNX000000AMIL42AMIL 400 QC NACIONAL1544771297,661544,77ATIVO</v>
      </c>
      <c r="AJ353">
        <f>IF(AI353=AI352,1,0)</f>
        <v>1</v>
      </c>
      <c r="AK353" s="47" t="s">
        <v>387</v>
      </c>
      <c r="AM353" s="8">
        <v>350</v>
      </c>
      <c r="AN353" s="8" t="str">
        <f t="shared" si="68"/>
        <v/>
      </c>
      <c r="AO353" s="8" t="str">
        <f t="shared" si="68"/>
        <v/>
      </c>
      <c r="AP353" s="8" t="str">
        <f t="shared" si="68"/>
        <v/>
      </c>
      <c r="AQ353" s="8" t="str">
        <f t="shared" si="68"/>
        <v/>
      </c>
      <c r="AR353" s="8" t="str">
        <f t="shared" si="68"/>
        <v/>
      </c>
      <c r="AS353" s="8" t="str">
        <f t="shared" si="68"/>
        <v/>
      </c>
      <c r="AT353" s="8" t="str">
        <f t="shared" si="68"/>
        <v/>
      </c>
      <c r="AU353" s="8" t="str">
        <f t="shared" si="68"/>
        <v/>
      </c>
      <c r="AV353" s="8" t="str">
        <f t="shared" si="68"/>
        <v/>
      </c>
      <c r="AW353" s="8" t="str">
        <f t="shared" si="68"/>
        <v/>
      </c>
      <c r="AX353" s="8" t="str">
        <f t="shared" si="69"/>
        <v/>
      </c>
      <c r="AY353" s="8" t="str">
        <f t="shared" si="69"/>
        <v/>
      </c>
      <c r="AZ353" s="8" t="str">
        <f t="shared" si="69"/>
        <v/>
      </c>
      <c r="BA353" s="8" t="str">
        <f t="shared" si="69"/>
        <v/>
      </c>
      <c r="BB353" s="8" t="str">
        <f t="shared" si="69"/>
        <v/>
      </c>
      <c r="BC353" s="8" t="str">
        <f t="shared" si="69"/>
        <v/>
      </c>
      <c r="BD353" s="8" t="str">
        <f t="shared" si="69"/>
        <v/>
      </c>
      <c r="BE353" s="8" t="str">
        <f t="shared" si="69"/>
        <v/>
      </c>
    </row>
    <row r="354" spans="1:57" x14ac:dyDescent="0.25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>CONCATENATE(A354,B354,C354,D354,E354,F354,G354,H354,I354,J354,K354,L354,M354,N354,O354,P354,Q354,R354,S354,T354,U354,V354,W354,X354,Y354,Z354,AA354,AB354,AC354,AD354,AE354,AF354,AG354,AH354)</f>
        <v>SIMSIMSIM190117670744761,875FNEL044761,87536857,916666666743445,916666666743448,9166666667743140550QUXZXX WXTX XNTXNX000000AMIL42AMIL 400 QC NACIONAL1544771297,661544,77ATIVO</v>
      </c>
      <c r="AJ354">
        <f>IF(AI354=AI353,1,0)</f>
        <v>1</v>
      </c>
      <c r="AK354" s="47" t="s">
        <v>387</v>
      </c>
      <c r="AM354" s="7">
        <v>351</v>
      </c>
      <c r="AN354" s="7" t="str">
        <f t="shared" ref="AN354:AW363" si="70">IF(AN$3=$D354,$AM354,"")</f>
        <v/>
      </c>
      <c r="AO354" s="7" t="str">
        <f t="shared" si="70"/>
        <v/>
      </c>
      <c r="AP354" s="7" t="str">
        <f t="shared" si="70"/>
        <v/>
      </c>
      <c r="AQ354" s="7" t="str">
        <f t="shared" si="70"/>
        <v/>
      </c>
      <c r="AR354" s="7" t="str">
        <f t="shared" si="70"/>
        <v/>
      </c>
      <c r="AS354" s="7" t="str">
        <f t="shared" si="70"/>
        <v/>
      </c>
      <c r="AT354" s="7" t="str">
        <f t="shared" si="70"/>
        <v/>
      </c>
      <c r="AU354" s="7" t="str">
        <f t="shared" si="70"/>
        <v/>
      </c>
      <c r="AV354" s="7" t="str">
        <f t="shared" si="70"/>
        <v/>
      </c>
      <c r="AW354" s="7" t="str">
        <f t="shared" si="70"/>
        <v/>
      </c>
      <c r="AX354" s="7" t="str">
        <f t="shared" ref="AX354:BE363" si="71">IF(AX$3=$D354,$AM354,"")</f>
        <v/>
      </c>
      <c r="AY354" s="7" t="str">
        <f t="shared" si="71"/>
        <v/>
      </c>
      <c r="AZ354" s="7" t="str">
        <f t="shared" si="71"/>
        <v/>
      </c>
      <c r="BA354" s="7" t="str">
        <f t="shared" si="71"/>
        <v/>
      </c>
      <c r="BB354" s="7" t="str">
        <f t="shared" si="71"/>
        <v/>
      </c>
      <c r="BC354" s="7" t="str">
        <f t="shared" si="71"/>
        <v/>
      </c>
      <c r="BD354" s="7" t="str">
        <f t="shared" si="71"/>
        <v/>
      </c>
      <c r="BE354" s="7" t="str">
        <f t="shared" si="71"/>
        <v/>
      </c>
    </row>
    <row r="355" spans="1:57" x14ac:dyDescent="0.25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>CONCATENATE(A355,B355,C355,D355,E355,F355,G355,H355,I355,J355,K355,L355,M355,N355,O355,P355,Q355,R355,S355,T355,U355,V355,W355,X355,Y355,Z355,AA355,AB355,AC355,AD355,AE355,AF355,AG355,AH355)</f>
        <v>SIMSIMSIM190117677044761,875FNEL044761,87529550,916666666744031,87544025,87543448,9166666667743140610GXBRXXLX LXBX DX XLXVXXRX000000AMIL42AMIL 500 QP NACIONAL1043692555,951043,69ATIVO</v>
      </c>
      <c r="AJ355">
        <f>IF(AI355=AI354,1,0)</f>
        <v>0</v>
      </c>
      <c r="AK355" s="47" t="s">
        <v>387</v>
      </c>
      <c r="AM355" s="8">
        <v>352</v>
      </c>
      <c r="AN355" s="8" t="str">
        <f t="shared" si="70"/>
        <v/>
      </c>
      <c r="AO355" s="8" t="str">
        <f t="shared" si="70"/>
        <v/>
      </c>
      <c r="AP355" s="8" t="str">
        <f t="shared" si="70"/>
        <v/>
      </c>
      <c r="AQ355" s="8" t="str">
        <f t="shared" si="70"/>
        <v/>
      </c>
      <c r="AR355" s="8" t="str">
        <f t="shared" si="70"/>
        <v/>
      </c>
      <c r="AS355" s="8" t="str">
        <f t="shared" si="70"/>
        <v/>
      </c>
      <c r="AT355" s="8" t="str">
        <f t="shared" si="70"/>
        <v/>
      </c>
      <c r="AU355" s="8" t="str">
        <f t="shared" si="70"/>
        <v/>
      </c>
      <c r="AV355" s="8" t="str">
        <f t="shared" si="70"/>
        <v/>
      </c>
      <c r="AW355" s="8" t="str">
        <f t="shared" si="70"/>
        <v/>
      </c>
      <c r="AX355" s="8" t="str">
        <f t="shared" si="71"/>
        <v/>
      </c>
      <c r="AY355" s="8" t="str">
        <f t="shared" si="71"/>
        <v/>
      </c>
      <c r="AZ355" s="8" t="str">
        <f t="shared" si="71"/>
        <v/>
      </c>
      <c r="BA355" s="8" t="str">
        <f t="shared" si="71"/>
        <v/>
      </c>
      <c r="BB355" s="8" t="str">
        <f t="shared" si="71"/>
        <v/>
      </c>
      <c r="BC355" s="8" t="str">
        <f t="shared" si="71"/>
        <v/>
      </c>
      <c r="BD355" s="8" t="str">
        <f t="shared" si="71"/>
        <v/>
      </c>
      <c r="BE355" s="8" t="str">
        <f t="shared" si="71"/>
        <v/>
      </c>
    </row>
    <row r="356" spans="1:57" x14ac:dyDescent="0.25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>CONCATENATE(A356,B356,C356,D356,E356,F356,G356,H356,I356,J356,K356,L356,M356,N356,O356,P356,Q356,R356,S356,T356,U356,V356,W356,X356,Y356,Z356,AA356,AB356,AC356,AD356,AE356,AF356,AG356,AH356)</f>
        <v>SIMSIMSIM190117677044761,875FNEL044761,87529550,916666666744031,87544025,87543448,9166666667743140610GXBRXXLX LXBX DX XLXVXXRX000000AMIL42AMIL 500 QP NACIONAL1043692555,951043,69ATIVO</v>
      </c>
      <c r="AJ356">
        <f>IF(AI356=AI355,1,0)</f>
        <v>1</v>
      </c>
      <c r="AK356" s="47" t="s">
        <v>387</v>
      </c>
      <c r="AM356" s="7">
        <v>353</v>
      </c>
      <c r="AN356" s="7" t="str">
        <f t="shared" si="70"/>
        <v/>
      </c>
      <c r="AO356" s="7" t="str">
        <f t="shared" si="70"/>
        <v/>
      </c>
      <c r="AP356" s="7" t="str">
        <f t="shared" si="70"/>
        <v/>
      </c>
      <c r="AQ356" s="7" t="str">
        <f t="shared" si="70"/>
        <v/>
      </c>
      <c r="AR356" s="7" t="str">
        <f t="shared" si="70"/>
        <v/>
      </c>
      <c r="AS356" s="7" t="str">
        <f t="shared" si="70"/>
        <v/>
      </c>
      <c r="AT356" s="7" t="str">
        <f t="shared" si="70"/>
        <v/>
      </c>
      <c r="AU356" s="7" t="str">
        <f t="shared" si="70"/>
        <v/>
      </c>
      <c r="AV356" s="7" t="str">
        <f t="shared" si="70"/>
        <v/>
      </c>
      <c r="AW356" s="7" t="str">
        <f t="shared" si="70"/>
        <v/>
      </c>
      <c r="AX356" s="7" t="str">
        <f t="shared" si="71"/>
        <v/>
      </c>
      <c r="AY356" s="7" t="str">
        <f t="shared" si="71"/>
        <v/>
      </c>
      <c r="AZ356" s="7" t="str">
        <f t="shared" si="71"/>
        <v/>
      </c>
      <c r="BA356" s="7" t="str">
        <f t="shared" si="71"/>
        <v/>
      </c>
      <c r="BB356" s="7" t="str">
        <f t="shared" si="71"/>
        <v/>
      </c>
      <c r="BC356" s="7" t="str">
        <f t="shared" si="71"/>
        <v/>
      </c>
      <c r="BD356" s="7" t="str">
        <f t="shared" si="71"/>
        <v/>
      </c>
      <c r="BE356" s="7" t="str">
        <f t="shared" si="71"/>
        <v/>
      </c>
    </row>
    <row r="357" spans="1:57" x14ac:dyDescent="0.25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>CONCATENATE(A357,B357,C357,D357,E357,F357,G357,H357,I357,J357,K357,L357,M357,N357,O357,P357,Q357,R357,S357,T357,U357,V357,W357,X357,Y357,Z357,AA357,AB357,AC357,AD357,AE357,AF357,AG357,AH357)</f>
        <v>SIMSIMSIM190117677044761,875FNEL044761,87529550,916666666744031,87544025,87543448,9166666667743140610GXBRXXLX LXBX DX XLXVXXRX000000AMIL42AMIL 500 QP NACIONAL1043692555,951043,69ATIVO</v>
      </c>
      <c r="AJ357">
        <f>IF(AI357=AI356,1,0)</f>
        <v>1</v>
      </c>
      <c r="AK357" s="47" t="s">
        <v>387</v>
      </c>
      <c r="AM357" s="8">
        <v>354</v>
      </c>
      <c r="AN357" s="8" t="str">
        <f t="shared" si="70"/>
        <v/>
      </c>
      <c r="AO357" s="8" t="str">
        <f t="shared" si="70"/>
        <v/>
      </c>
      <c r="AP357" s="8" t="str">
        <f t="shared" si="70"/>
        <v/>
      </c>
      <c r="AQ357" s="8" t="str">
        <f t="shared" si="70"/>
        <v/>
      </c>
      <c r="AR357" s="8" t="str">
        <f t="shared" si="70"/>
        <v/>
      </c>
      <c r="AS357" s="8" t="str">
        <f t="shared" si="70"/>
        <v/>
      </c>
      <c r="AT357" s="8" t="str">
        <f t="shared" si="70"/>
        <v/>
      </c>
      <c r="AU357" s="8" t="str">
        <f t="shared" si="70"/>
        <v/>
      </c>
      <c r="AV357" s="8" t="str">
        <f t="shared" si="70"/>
        <v/>
      </c>
      <c r="AW357" s="8" t="str">
        <f t="shared" si="70"/>
        <v/>
      </c>
      <c r="AX357" s="8" t="str">
        <f t="shared" si="71"/>
        <v/>
      </c>
      <c r="AY357" s="8" t="str">
        <f t="shared" si="71"/>
        <v/>
      </c>
      <c r="AZ357" s="8" t="str">
        <f t="shared" si="71"/>
        <v/>
      </c>
      <c r="BA357" s="8" t="str">
        <f t="shared" si="71"/>
        <v/>
      </c>
      <c r="BB357" s="8" t="str">
        <f t="shared" si="71"/>
        <v/>
      </c>
      <c r="BC357" s="8" t="str">
        <f t="shared" si="71"/>
        <v/>
      </c>
      <c r="BD357" s="8" t="str">
        <f t="shared" si="71"/>
        <v/>
      </c>
      <c r="BE357" s="8" t="str">
        <f t="shared" si="71"/>
        <v/>
      </c>
    </row>
    <row r="358" spans="1:57" x14ac:dyDescent="0.25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>CONCATENATE(A358,B358,C358,D358,E358,F358,G358,H358,I358,J358,K358,L358,M358,N358,O358,P358,Q358,R358,S358,T358,U358,V358,W358,X358,Y358,Z358,AA358,AB358,AC358,AD358,AE358,AF358,AG358,AH358)</f>
        <v>SIMSIMNÃO2200117652744761,875ABREC044755,87544761,87530019,87544755,87544725,87543448,9166666667743141590PXULX VXWTXR FXNTX DX JXU000000AMIL42AMIL 500 QP NACIONAL304282555,953042,8INATIVO</v>
      </c>
      <c r="AJ358">
        <f>IF(AI358=AI357,1,0)</f>
        <v>0</v>
      </c>
      <c r="AK358" s="47" t="s">
        <v>473</v>
      </c>
      <c r="AM358" s="7">
        <v>355</v>
      </c>
      <c r="AN358" s="7" t="str">
        <f t="shared" si="70"/>
        <v/>
      </c>
      <c r="AO358" s="7" t="str">
        <f t="shared" si="70"/>
        <v/>
      </c>
      <c r="AP358" s="7" t="str">
        <f t="shared" si="70"/>
        <v/>
      </c>
      <c r="AQ358" s="7" t="str">
        <f t="shared" si="70"/>
        <v/>
      </c>
      <c r="AR358" s="7" t="str">
        <f t="shared" si="70"/>
        <v/>
      </c>
      <c r="AS358" s="7" t="str">
        <f t="shared" si="70"/>
        <v/>
      </c>
      <c r="AT358" s="7" t="str">
        <f t="shared" si="70"/>
        <v/>
      </c>
      <c r="AU358" s="7" t="str">
        <f t="shared" si="70"/>
        <v/>
      </c>
      <c r="AV358" s="7" t="str">
        <f t="shared" si="70"/>
        <v/>
      </c>
      <c r="AW358" s="7" t="str">
        <f t="shared" si="70"/>
        <v/>
      </c>
      <c r="AX358" s="7" t="str">
        <f t="shared" si="71"/>
        <v/>
      </c>
      <c r="AY358" s="7" t="str">
        <f t="shared" si="71"/>
        <v/>
      </c>
      <c r="AZ358" s="7" t="str">
        <f t="shared" si="71"/>
        <v/>
      </c>
      <c r="BA358" s="7" t="str">
        <f t="shared" si="71"/>
        <v/>
      </c>
      <c r="BB358" s="7" t="str">
        <f t="shared" si="71"/>
        <v/>
      </c>
      <c r="BC358" s="7" t="str">
        <f t="shared" si="71"/>
        <v/>
      </c>
      <c r="BD358" s="7" t="str">
        <f t="shared" si="71"/>
        <v/>
      </c>
      <c r="BE358" s="7" t="str">
        <f t="shared" si="71"/>
        <v/>
      </c>
    </row>
    <row r="359" spans="1:57" x14ac:dyDescent="0.25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>CONCATENATE(A359,B359,C359,D359,E359,F359,G359,H359,I359,J359,K359,L359,M359,N359,O359,P359,Q359,R359,S359,T359,U359,V359,W359,X359,Y359,Z359,AA359,AB359,AC359,AD359,AE359,AF359,AG359,AH359)</f>
        <v>SIMSIMNÃO2200117652744761,875ABREC044755,87544761,87530019,87544755,87544725,87543448,9166666667743141590PXULX VXWTXR FXNTX DX JXU000000AMIL42AMIL 500 QP NACIONAL304282555,953042,8INATIVO</v>
      </c>
      <c r="AJ359">
        <f>IF(AI359=AI358,1,0)</f>
        <v>1</v>
      </c>
      <c r="AK359" s="47" t="s">
        <v>473</v>
      </c>
      <c r="AM359" s="8">
        <v>356</v>
      </c>
      <c r="AN359" s="8" t="str">
        <f t="shared" si="70"/>
        <v/>
      </c>
      <c r="AO359" s="8" t="str">
        <f t="shared" si="70"/>
        <v/>
      </c>
      <c r="AP359" s="8" t="str">
        <f t="shared" si="70"/>
        <v/>
      </c>
      <c r="AQ359" s="8" t="str">
        <f t="shared" si="70"/>
        <v/>
      </c>
      <c r="AR359" s="8" t="str">
        <f t="shared" si="70"/>
        <v/>
      </c>
      <c r="AS359" s="8" t="str">
        <f t="shared" si="70"/>
        <v/>
      </c>
      <c r="AT359" s="8" t="str">
        <f t="shared" si="70"/>
        <v/>
      </c>
      <c r="AU359" s="8" t="str">
        <f t="shared" si="70"/>
        <v/>
      </c>
      <c r="AV359" s="8" t="str">
        <f t="shared" si="70"/>
        <v/>
      </c>
      <c r="AW359" s="8" t="str">
        <f t="shared" si="70"/>
        <v/>
      </c>
      <c r="AX359" s="8" t="str">
        <f t="shared" si="71"/>
        <v/>
      </c>
      <c r="AY359" s="8" t="str">
        <f t="shared" si="71"/>
        <v/>
      </c>
      <c r="AZ359" s="8" t="str">
        <f t="shared" si="71"/>
        <v/>
      </c>
      <c r="BA359" s="8" t="str">
        <f t="shared" si="71"/>
        <v/>
      </c>
      <c r="BB359" s="8" t="str">
        <f t="shared" si="71"/>
        <v/>
      </c>
      <c r="BC359" s="8" t="str">
        <f t="shared" si="71"/>
        <v/>
      </c>
      <c r="BD359" s="8" t="str">
        <f t="shared" si="71"/>
        <v/>
      </c>
      <c r="BE359" s="8" t="str">
        <f t="shared" si="71"/>
        <v/>
      </c>
    </row>
    <row r="360" spans="1:57" x14ac:dyDescent="0.25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>CONCATENATE(A360,B360,C360,D360,E360,F360,G360,H360,I360,J360,K360,L360,M360,N360,O360,P360,Q360,R360,S360,T360,U360,V360,W360,X360,Y360,Z360,AA360,AB360,AC360,AD360,AE360,AF360,AG360,AH360)</f>
        <v>SIMSIMNÃO2200117652744761,875ABREC044755,87544761,87530019,87544755,87544725,87543448,9166666667743141590PXULX VXWTXR FXNTX DX JXU000000AMIL42AMIL 500 QP NACIONAL304282555,953042,8INATIVO</v>
      </c>
      <c r="AJ360">
        <f>IF(AI360=AI359,1,0)</f>
        <v>1</v>
      </c>
      <c r="AK360" s="47" t="s">
        <v>473</v>
      </c>
      <c r="AM360" s="7">
        <v>357</v>
      </c>
      <c r="AN360" s="7" t="str">
        <f t="shared" si="70"/>
        <v/>
      </c>
      <c r="AO360" s="7" t="str">
        <f t="shared" si="70"/>
        <v/>
      </c>
      <c r="AP360" s="7" t="str">
        <f t="shared" si="70"/>
        <v/>
      </c>
      <c r="AQ360" s="7" t="str">
        <f t="shared" si="70"/>
        <v/>
      </c>
      <c r="AR360" s="7" t="str">
        <f t="shared" si="70"/>
        <v/>
      </c>
      <c r="AS360" s="7" t="str">
        <f t="shared" si="70"/>
        <v/>
      </c>
      <c r="AT360" s="7" t="str">
        <f t="shared" si="70"/>
        <v/>
      </c>
      <c r="AU360" s="7" t="str">
        <f t="shared" si="70"/>
        <v/>
      </c>
      <c r="AV360" s="7" t="str">
        <f t="shared" si="70"/>
        <v/>
      </c>
      <c r="AW360" s="7" t="str">
        <f t="shared" si="70"/>
        <v/>
      </c>
      <c r="AX360" s="7" t="str">
        <f t="shared" si="71"/>
        <v/>
      </c>
      <c r="AY360" s="7" t="str">
        <f t="shared" si="71"/>
        <v/>
      </c>
      <c r="AZ360" s="7" t="str">
        <f t="shared" si="71"/>
        <v/>
      </c>
      <c r="BA360" s="7" t="str">
        <f t="shared" si="71"/>
        <v/>
      </c>
      <c r="BB360" s="7" t="str">
        <f t="shared" si="71"/>
        <v/>
      </c>
      <c r="BC360" s="7" t="str">
        <f t="shared" si="71"/>
        <v/>
      </c>
      <c r="BD360" s="7" t="str">
        <f t="shared" si="71"/>
        <v/>
      </c>
      <c r="BE360" s="7" t="str">
        <f t="shared" si="71"/>
        <v/>
      </c>
    </row>
    <row r="361" spans="1:57" x14ac:dyDescent="0.25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>CONCATENATE(A361,B361,C361,D361,E361,F361,G361,H361,I361,J361,K361,L361,M361,N361,O361,P361,Q361,R361,S361,T361,U361,V361,W361,X361,Y361,Z361,AA361,AB361,AC361,AD361,AE361,AF361,AG361,AH361)</f>
        <v>SIMSIMSIM190117666744761,875FNEL044761,87530554,87543445,916666666743448,9166666667743146670XLXVXX GXRWXX XNTXXGX XNTX000000AMIL42AMIL 500 QP NACIONAL2766232323,642766,23ATIVO</v>
      </c>
      <c r="AJ361">
        <f>IF(AI361=AI360,1,0)</f>
        <v>0</v>
      </c>
      <c r="AK361" s="47" t="s">
        <v>387</v>
      </c>
      <c r="AM361" s="8">
        <v>358</v>
      </c>
      <c r="AN361" s="8" t="str">
        <f t="shared" si="70"/>
        <v/>
      </c>
      <c r="AO361" s="8" t="str">
        <f t="shared" si="70"/>
        <v/>
      </c>
      <c r="AP361" s="8" t="str">
        <f t="shared" si="70"/>
        <v/>
      </c>
      <c r="AQ361" s="8" t="str">
        <f t="shared" si="70"/>
        <v/>
      </c>
      <c r="AR361" s="8" t="str">
        <f t="shared" si="70"/>
        <v/>
      </c>
      <c r="AS361" s="8" t="str">
        <f t="shared" si="70"/>
        <v/>
      </c>
      <c r="AT361" s="8" t="str">
        <f t="shared" si="70"/>
        <v/>
      </c>
      <c r="AU361" s="8" t="str">
        <f t="shared" si="70"/>
        <v/>
      </c>
      <c r="AV361" s="8" t="str">
        <f t="shared" si="70"/>
        <v/>
      </c>
      <c r="AW361" s="8" t="str">
        <f t="shared" si="70"/>
        <v/>
      </c>
      <c r="AX361" s="8" t="str">
        <f t="shared" si="71"/>
        <v/>
      </c>
      <c r="AY361" s="8" t="str">
        <f t="shared" si="71"/>
        <v/>
      </c>
      <c r="AZ361" s="8" t="str">
        <f t="shared" si="71"/>
        <v/>
      </c>
      <c r="BA361" s="8" t="str">
        <f t="shared" si="71"/>
        <v/>
      </c>
      <c r="BB361" s="8" t="str">
        <f t="shared" si="71"/>
        <v/>
      </c>
      <c r="BC361" s="8" t="str">
        <f t="shared" si="71"/>
        <v/>
      </c>
      <c r="BD361" s="8" t="str">
        <f t="shared" si="71"/>
        <v/>
      </c>
      <c r="BE361" s="8" t="str">
        <f t="shared" si="71"/>
        <v/>
      </c>
    </row>
    <row r="362" spans="1:57" x14ac:dyDescent="0.25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>CONCATENATE(A362,B362,C362,D362,E362,F362,G362,H362,I362,J362,K362,L362,M362,N362,O362,P362,Q362,R362,S362,T362,U362,V362,W362,X362,Y362,Z362,AA362,AB362,AC362,AD362,AE362,AF362,AG362,AH362)</f>
        <v>SIMSIMSIM190117666744761,875FNEL044761,87530554,87543445,916666666743448,9166666667743146670XLXVXX GXRWXX XNTXXGX XNTX000000AMIL42AMIL 500 QP NACIONAL2766232323,642766,23ATIVO</v>
      </c>
      <c r="AJ362">
        <f>IF(AI362=AI361,1,0)</f>
        <v>1</v>
      </c>
      <c r="AK362" s="47" t="s">
        <v>387</v>
      </c>
      <c r="AM362" s="7">
        <v>359</v>
      </c>
      <c r="AN362" s="7" t="str">
        <f t="shared" si="70"/>
        <v/>
      </c>
      <c r="AO362" s="7" t="str">
        <f t="shared" si="70"/>
        <v/>
      </c>
      <c r="AP362" s="7" t="str">
        <f t="shared" si="70"/>
        <v/>
      </c>
      <c r="AQ362" s="7" t="str">
        <f t="shared" si="70"/>
        <v/>
      </c>
      <c r="AR362" s="7" t="str">
        <f t="shared" si="70"/>
        <v/>
      </c>
      <c r="AS362" s="7" t="str">
        <f t="shared" si="70"/>
        <v/>
      </c>
      <c r="AT362" s="7" t="str">
        <f t="shared" si="70"/>
        <v/>
      </c>
      <c r="AU362" s="7" t="str">
        <f t="shared" si="70"/>
        <v/>
      </c>
      <c r="AV362" s="7" t="str">
        <f t="shared" si="70"/>
        <v/>
      </c>
      <c r="AW362" s="7" t="str">
        <f t="shared" si="70"/>
        <v/>
      </c>
      <c r="AX362" s="7" t="str">
        <f t="shared" si="71"/>
        <v/>
      </c>
      <c r="AY362" s="7" t="str">
        <f t="shared" si="71"/>
        <v/>
      </c>
      <c r="AZ362" s="7" t="str">
        <f t="shared" si="71"/>
        <v/>
      </c>
      <c r="BA362" s="7" t="str">
        <f t="shared" si="71"/>
        <v/>
      </c>
      <c r="BB362" s="7" t="str">
        <f t="shared" si="71"/>
        <v/>
      </c>
      <c r="BC362" s="7" t="str">
        <f t="shared" si="71"/>
        <v/>
      </c>
      <c r="BD362" s="7" t="str">
        <f t="shared" si="71"/>
        <v/>
      </c>
      <c r="BE362" s="7" t="str">
        <f t="shared" si="71"/>
        <v/>
      </c>
    </row>
    <row r="363" spans="1:57" x14ac:dyDescent="0.25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>CONCATENATE(A363,B363,C363,D363,E363,F363,G363,H363,I363,J363,K363,L363,M363,N363,O363,P363,Q363,R363,S363,T363,U363,V363,W363,X363,Y363,Z363,AA363,AB363,AC363,AD363,AE363,AF363,AG363,AH363)</f>
        <v>SIMSIMSIM190117666744761,875FNEL044761,87530554,87543445,916666666743448,9166666667743146670XLXVXX GXRWXX XNTXXGX XNTX000000AMIL42AMIL 500 QP NACIONAL2766232323,642766,23ATIVO</v>
      </c>
      <c r="AJ363">
        <f>IF(AI363=AI362,1,0)</f>
        <v>1</v>
      </c>
      <c r="AK363" s="47" t="s">
        <v>387</v>
      </c>
      <c r="AM363" s="8">
        <v>360</v>
      </c>
      <c r="AN363" s="8" t="str">
        <f t="shared" si="70"/>
        <v/>
      </c>
      <c r="AO363" s="8" t="str">
        <f t="shared" si="70"/>
        <v/>
      </c>
      <c r="AP363" s="8" t="str">
        <f t="shared" si="70"/>
        <v/>
      </c>
      <c r="AQ363" s="8" t="str">
        <f t="shared" si="70"/>
        <v/>
      </c>
      <c r="AR363" s="8" t="str">
        <f t="shared" si="70"/>
        <v/>
      </c>
      <c r="AS363" s="8" t="str">
        <f t="shared" si="70"/>
        <v/>
      </c>
      <c r="AT363" s="8" t="str">
        <f t="shared" si="70"/>
        <v/>
      </c>
      <c r="AU363" s="8" t="str">
        <f t="shared" si="70"/>
        <v/>
      </c>
      <c r="AV363" s="8" t="str">
        <f t="shared" si="70"/>
        <v/>
      </c>
      <c r="AW363" s="8" t="str">
        <f t="shared" si="70"/>
        <v/>
      </c>
      <c r="AX363" s="8" t="str">
        <f t="shared" si="71"/>
        <v/>
      </c>
      <c r="AY363" s="8" t="str">
        <f t="shared" si="71"/>
        <v/>
      </c>
      <c r="AZ363" s="8" t="str">
        <f t="shared" si="71"/>
        <v/>
      </c>
      <c r="BA363" s="8" t="str">
        <f t="shared" si="71"/>
        <v/>
      </c>
      <c r="BB363" s="8" t="str">
        <f t="shared" si="71"/>
        <v/>
      </c>
      <c r="BC363" s="8" t="str">
        <f t="shared" si="71"/>
        <v/>
      </c>
      <c r="BD363" s="8" t="str">
        <f t="shared" si="71"/>
        <v/>
      </c>
      <c r="BE363" s="8" t="str">
        <f t="shared" si="71"/>
        <v/>
      </c>
    </row>
    <row r="364" spans="1:57" x14ac:dyDescent="0.25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>CONCATENATE(A364,B364,C364,D364,E364,F364,G364,H364,I364,J364,K364,L364,M364,N364,O364,P364,Q364,R364,S364,T364,U364,V364,W364,X364,Y364,Z364,AA364,AB364,AC364,AD364,AE364,AF364,AG364,AH364)</f>
        <v>SIMSIMSIM190117665744761,875FNEL044761,87535531,87543445,916666666743448,9166666667743154550JXXWX WXNWXXWXX RXX XNTX000000AMIL42AMIL 500 QP NACIONAL2395022011,82395,02ATIVO</v>
      </c>
      <c r="AJ364">
        <f>IF(AI364=AI363,1,0)</f>
        <v>0</v>
      </c>
      <c r="AK364" s="47" t="s">
        <v>387</v>
      </c>
      <c r="AM364" s="7">
        <v>361</v>
      </c>
      <c r="AN364" s="7" t="str">
        <f t="shared" ref="AN364:AW373" si="72">IF(AN$3=$D364,$AM364,"")</f>
        <v/>
      </c>
      <c r="AO364" s="7" t="str">
        <f t="shared" si="72"/>
        <v/>
      </c>
      <c r="AP364" s="7" t="str">
        <f t="shared" si="72"/>
        <v/>
      </c>
      <c r="AQ364" s="7" t="str">
        <f t="shared" si="72"/>
        <v/>
      </c>
      <c r="AR364" s="7" t="str">
        <f t="shared" si="72"/>
        <v/>
      </c>
      <c r="AS364" s="7" t="str">
        <f t="shared" si="72"/>
        <v/>
      </c>
      <c r="AT364" s="7" t="str">
        <f t="shared" si="72"/>
        <v/>
      </c>
      <c r="AU364" s="7" t="str">
        <f t="shared" si="72"/>
        <v/>
      </c>
      <c r="AV364" s="7" t="str">
        <f t="shared" si="72"/>
        <v/>
      </c>
      <c r="AW364" s="7" t="str">
        <f t="shared" si="72"/>
        <v/>
      </c>
      <c r="AX364" s="7" t="str">
        <f t="shared" ref="AX364:BE373" si="73">IF(AX$3=$D364,$AM364,"")</f>
        <v/>
      </c>
      <c r="AY364" s="7" t="str">
        <f t="shared" si="73"/>
        <v/>
      </c>
      <c r="AZ364" s="7" t="str">
        <f t="shared" si="73"/>
        <v/>
      </c>
      <c r="BA364" s="7" t="str">
        <f t="shared" si="73"/>
        <v/>
      </c>
      <c r="BB364" s="7" t="str">
        <f t="shared" si="73"/>
        <v/>
      </c>
      <c r="BC364" s="7" t="str">
        <f t="shared" si="73"/>
        <v/>
      </c>
      <c r="BD364" s="7" t="str">
        <f t="shared" si="73"/>
        <v/>
      </c>
      <c r="BE364" s="7" t="str">
        <f t="shared" si="73"/>
        <v/>
      </c>
    </row>
    <row r="365" spans="1:57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>CONCATENATE(A365,B365,C365,D365,E365,F365,G365,H365,I365,J365,K365,L365,M365,N365,O365,P365,Q365,R365,S365,T365,U365,V365,W365,X365,Y365,Z365,AA365,AB365,AC365,AD365,AE365,AF365,AG365,AH365)</f>
        <v>SIMSIMSIM190117665744761,875FNEL044761,87535531,87543445,916666666743448,9166666667743154550JXXWX WXNWXXWXX RXX XNTX000000AMIL42AMIL 500 QP NACIONAL2395022011,82395,02ATIVO</v>
      </c>
      <c r="AJ365">
        <f>IF(AI365=AI364,1,0)</f>
        <v>1</v>
      </c>
      <c r="AK365" s="47" t="s">
        <v>387</v>
      </c>
      <c r="AM365" s="8">
        <v>362</v>
      </c>
      <c r="AN365" s="8" t="str">
        <f t="shared" si="72"/>
        <v/>
      </c>
      <c r="AO365" s="8" t="str">
        <f t="shared" si="72"/>
        <v/>
      </c>
      <c r="AP365" s="8" t="str">
        <f t="shared" si="72"/>
        <v/>
      </c>
      <c r="AQ365" s="8" t="str">
        <f t="shared" si="72"/>
        <v/>
      </c>
      <c r="AR365" s="8" t="str">
        <f t="shared" si="72"/>
        <v/>
      </c>
      <c r="AS365" s="8" t="str">
        <f t="shared" si="72"/>
        <v/>
      </c>
      <c r="AT365" s="8" t="str">
        <f t="shared" si="72"/>
        <v/>
      </c>
      <c r="AU365" s="8" t="str">
        <f t="shared" si="72"/>
        <v/>
      </c>
      <c r="AV365" s="8" t="str">
        <f t="shared" si="72"/>
        <v/>
      </c>
      <c r="AW365" s="8" t="str">
        <f t="shared" si="72"/>
        <v/>
      </c>
      <c r="AX365" s="8" t="str">
        <f t="shared" si="73"/>
        <v/>
      </c>
      <c r="AY365" s="8" t="str">
        <f t="shared" si="73"/>
        <v/>
      </c>
      <c r="AZ365" s="8" t="str">
        <f t="shared" si="73"/>
        <v/>
      </c>
      <c r="BA365" s="8" t="str">
        <f t="shared" si="73"/>
        <v/>
      </c>
      <c r="BB365" s="8" t="str">
        <f t="shared" si="73"/>
        <v/>
      </c>
      <c r="BC365" s="8" t="str">
        <f t="shared" si="73"/>
        <v/>
      </c>
      <c r="BD365" s="8" t="str">
        <f t="shared" si="73"/>
        <v/>
      </c>
      <c r="BE365" s="8" t="str">
        <f t="shared" si="73"/>
        <v/>
      </c>
    </row>
    <row r="366" spans="1:57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>CONCATENATE(A366,B366,C366,D366,E366,F366,G366,H366,I366,J366,K366,L366,M366,N366,O366,P366,Q366,R366,S366,T366,U366,V366,W366,X366,Y366,Z366,AA366,AB366,AC366,AD366,AE366,AF366,AG366,AH366)</f>
        <v>SIMSIMSIM190117665744761,875FNEL044761,87535531,87543445,916666666743448,9166666667743154550JXXWX WXNWXXWXX RXX XNTX000000AMIL42AMIL 500 QP NACIONAL2395022011,82395,02ATIVO</v>
      </c>
      <c r="AJ366">
        <f>IF(AI366=AI365,1,0)</f>
        <v>1</v>
      </c>
      <c r="AK366" s="47" t="s">
        <v>387</v>
      </c>
      <c r="AM366" s="7">
        <v>363</v>
      </c>
      <c r="AN366" s="7" t="str">
        <f t="shared" si="72"/>
        <v/>
      </c>
      <c r="AO366" s="7" t="str">
        <f t="shared" si="72"/>
        <v/>
      </c>
      <c r="AP366" s="7" t="str">
        <f t="shared" si="72"/>
        <v/>
      </c>
      <c r="AQ366" s="7" t="str">
        <f t="shared" si="72"/>
        <v/>
      </c>
      <c r="AR366" s="7" t="str">
        <f t="shared" si="72"/>
        <v/>
      </c>
      <c r="AS366" s="7" t="str">
        <f t="shared" si="72"/>
        <v/>
      </c>
      <c r="AT366" s="7" t="str">
        <f t="shared" si="72"/>
        <v/>
      </c>
      <c r="AU366" s="7" t="str">
        <f t="shared" si="72"/>
        <v/>
      </c>
      <c r="AV366" s="7" t="str">
        <f t="shared" si="72"/>
        <v/>
      </c>
      <c r="AW366" s="7" t="str">
        <f t="shared" si="72"/>
        <v/>
      </c>
      <c r="AX366" s="7" t="str">
        <f t="shared" si="73"/>
        <v/>
      </c>
      <c r="AY366" s="7" t="str">
        <f t="shared" si="73"/>
        <v/>
      </c>
      <c r="AZ366" s="7" t="str">
        <f t="shared" si="73"/>
        <v/>
      </c>
      <c r="BA366" s="7" t="str">
        <f t="shared" si="73"/>
        <v/>
      </c>
      <c r="BB366" s="7" t="str">
        <f t="shared" si="73"/>
        <v/>
      </c>
      <c r="BC366" s="7" t="str">
        <f t="shared" si="73"/>
        <v/>
      </c>
      <c r="BD366" s="7" t="str">
        <f t="shared" si="73"/>
        <v/>
      </c>
      <c r="BE366" s="7" t="str">
        <f t="shared" si="73"/>
        <v/>
      </c>
    </row>
    <row r="367" spans="1:57" x14ac:dyDescent="0.25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>CONCATENATE(A367,B367,C367,D367,E367,F367,G367,H367,I367,J367,K367,L367,M367,N367,O367,P367,Q367,R367,S367,T367,U367,V367,W367,X367,Y367,Z367,AA367,AB367,AC367,AD367,AE367,AF367,AG367,AH367)</f>
        <v>SIMSIMSIM570117644444761,875ANMEP044761,87529656,87543445,916666666743448,9166666667743165260JXX JXRGX MXTX PXRXXRX000000AMIL42AMIL 400 QC NACIONAL2453352060,812453,35ATIVO</v>
      </c>
      <c r="AJ367">
        <f>IF(AI367=AI366,1,0)</f>
        <v>0</v>
      </c>
      <c r="AK367" s="47" t="s">
        <v>392</v>
      </c>
      <c r="AM367" s="8">
        <v>364</v>
      </c>
      <c r="AN367" s="8" t="str">
        <f t="shared" si="72"/>
        <v/>
      </c>
      <c r="AO367" s="8" t="str">
        <f t="shared" si="72"/>
        <v/>
      </c>
      <c r="AP367" s="8" t="str">
        <f t="shared" si="72"/>
        <v/>
      </c>
      <c r="AQ367" s="8" t="str">
        <f t="shared" si="72"/>
        <v/>
      </c>
      <c r="AR367" s="8" t="str">
        <f t="shared" si="72"/>
        <v/>
      </c>
      <c r="AS367" s="8" t="str">
        <f t="shared" si="72"/>
        <v/>
      </c>
      <c r="AT367" s="8" t="str">
        <f t="shared" si="72"/>
        <v/>
      </c>
      <c r="AU367" s="8" t="str">
        <f t="shared" si="72"/>
        <v/>
      </c>
      <c r="AV367" s="8" t="str">
        <f t="shared" si="72"/>
        <v/>
      </c>
      <c r="AW367" s="8" t="str">
        <f t="shared" si="72"/>
        <v/>
      </c>
      <c r="AX367" s="8" t="str">
        <f t="shared" si="73"/>
        <v/>
      </c>
      <c r="AY367" s="8" t="str">
        <f t="shared" si="73"/>
        <v/>
      </c>
      <c r="AZ367" s="8" t="str">
        <f t="shared" si="73"/>
        <v/>
      </c>
      <c r="BA367" s="8" t="str">
        <f t="shared" si="73"/>
        <v/>
      </c>
      <c r="BB367" s="8" t="str">
        <f t="shared" si="73"/>
        <v/>
      </c>
      <c r="BC367" s="8" t="str">
        <f t="shared" si="73"/>
        <v/>
      </c>
      <c r="BD367" s="8" t="str">
        <f t="shared" si="73"/>
        <v/>
      </c>
      <c r="BE367" s="8" t="str">
        <f t="shared" si="73"/>
        <v/>
      </c>
    </row>
    <row r="368" spans="1:57" x14ac:dyDescent="0.25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>CONCATENATE(A368,B368,C368,D368,E368,F368,G368,H368,I368,J368,K368,L368,M368,N368,O368,P368,Q368,R368,S368,T368,U368,V368,W368,X368,Y368,Z368,AA368,AB368,AC368,AD368,AE368,AF368,AG368,AH368)</f>
        <v>SIMSIMSIM570117644444761,875ANMEP044761,87529656,87543445,916666666743448,9166666667743165260JXX JXRGX MXTX PXRXXRX000000AMIL42AMIL 400 QC NACIONAL2453352060,812453,35ATIVO</v>
      </c>
      <c r="AJ368">
        <f>IF(AI368=AI367,1,0)</f>
        <v>1</v>
      </c>
      <c r="AK368" s="47" t="s">
        <v>392</v>
      </c>
      <c r="AM368" s="7">
        <v>365</v>
      </c>
      <c r="AN368" s="7" t="str">
        <f t="shared" si="72"/>
        <v/>
      </c>
      <c r="AO368" s="7" t="str">
        <f t="shared" si="72"/>
        <v/>
      </c>
      <c r="AP368" s="7" t="str">
        <f t="shared" si="72"/>
        <v/>
      </c>
      <c r="AQ368" s="7" t="str">
        <f t="shared" si="72"/>
        <v/>
      </c>
      <c r="AR368" s="7" t="str">
        <f t="shared" si="72"/>
        <v/>
      </c>
      <c r="AS368" s="7" t="str">
        <f t="shared" si="72"/>
        <v/>
      </c>
      <c r="AT368" s="7" t="str">
        <f t="shared" si="72"/>
        <v/>
      </c>
      <c r="AU368" s="7" t="str">
        <f t="shared" si="72"/>
        <v/>
      </c>
      <c r="AV368" s="7" t="str">
        <f t="shared" si="72"/>
        <v/>
      </c>
      <c r="AW368" s="7" t="str">
        <f t="shared" si="72"/>
        <v/>
      </c>
      <c r="AX368" s="7" t="str">
        <f t="shared" si="73"/>
        <v/>
      </c>
      <c r="AY368" s="7" t="str">
        <f t="shared" si="73"/>
        <v/>
      </c>
      <c r="AZ368" s="7" t="str">
        <f t="shared" si="73"/>
        <v/>
      </c>
      <c r="BA368" s="7" t="str">
        <f t="shared" si="73"/>
        <v/>
      </c>
      <c r="BB368" s="7" t="str">
        <f t="shared" si="73"/>
        <v/>
      </c>
      <c r="BC368" s="7" t="str">
        <f t="shared" si="73"/>
        <v/>
      </c>
      <c r="BD368" s="7" t="str">
        <f t="shared" si="73"/>
        <v/>
      </c>
      <c r="BE368" s="7" t="str">
        <f t="shared" si="73"/>
        <v/>
      </c>
    </row>
    <row r="369" spans="1:57" x14ac:dyDescent="0.25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>CONCATENATE(A369,B369,C369,D369,E369,F369,G369,H369,I369,J369,K369,L369,M369,N369,O369,P369,Q369,R369,S369,T369,U369,V369,W369,X369,Y369,Z369,AA369,AB369,AC369,AD369,AE369,AF369,AG369,AH369)</f>
        <v>SIMSIMSIM570117644444761,875ANMEP044761,87529656,87543445,916666666743448,9166666667743165260JXX JXRGX MXTX PXRXXRX000000AMIL42AMIL 400 QC NACIONAL2453352060,812453,35ATIVO</v>
      </c>
      <c r="AJ369">
        <f>IF(AI369=AI368,1,0)</f>
        <v>1</v>
      </c>
      <c r="AK369" s="47" t="s">
        <v>392</v>
      </c>
      <c r="AM369" s="8">
        <v>366</v>
      </c>
      <c r="AN369" s="8" t="str">
        <f t="shared" si="72"/>
        <v/>
      </c>
      <c r="AO369" s="8" t="str">
        <f t="shared" si="72"/>
        <v/>
      </c>
      <c r="AP369" s="8" t="str">
        <f t="shared" si="72"/>
        <v/>
      </c>
      <c r="AQ369" s="8" t="str">
        <f t="shared" si="72"/>
        <v/>
      </c>
      <c r="AR369" s="8" t="str">
        <f t="shared" si="72"/>
        <v/>
      </c>
      <c r="AS369" s="8" t="str">
        <f t="shared" si="72"/>
        <v/>
      </c>
      <c r="AT369" s="8" t="str">
        <f t="shared" si="72"/>
        <v/>
      </c>
      <c r="AU369" s="8" t="str">
        <f t="shared" si="72"/>
        <v/>
      </c>
      <c r="AV369" s="8" t="str">
        <f t="shared" si="72"/>
        <v/>
      </c>
      <c r="AW369" s="8" t="str">
        <f t="shared" si="72"/>
        <v/>
      </c>
      <c r="AX369" s="8" t="str">
        <f t="shared" si="73"/>
        <v/>
      </c>
      <c r="AY369" s="8" t="str">
        <f t="shared" si="73"/>
        <v/>
      </c>
      <c r="AZ369" s="8" t="str">
        <f t="shared" si="73"/>
        <v/>
      </c>
      <c r="BA369" s="8" t="str">
        <f t="shared" si="73"/>
        <v/>
      </c>
      <c r="BB369" s="8" t="str">
        <f t="shared" si="73"/>
        <v/>
      </c>
      <c r="BC369" s="8" t="str">
        <f t="shared" si="73"/>
        <v/>
      </c>
      <c r="BD369" s="8" t="str">
        <f t="shared" si="73"/>
        <v/>
      </c>
      <c r="BE369" s="8" t="str">
        <f t="shared" si="73"/>
        <v/>
      </c>
    </row>
    <row r="370" spans="1:57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>CONCATENATE(A370,B370,C370,D370,E370,F370,G370,H370,I370,J370,K370,L370,M370,N370,O370,P370,Q370,R370,S370,T370,U370,V370,W370,X370,Y370,Z370,AA370,AB370,AC370,AD370,AE370,AF370,AG370,AH370)</f>
        <v>SIMSIMSIM190117669744761,875FNEL044761,87535584,87543445,916666666743448,9166666667743169140RXNXTX XLXVXXRX BXRRXTX000000AMIL42AMIL 400 QP NACIONAL2195481844,172195,48ATIVO</v>
      </c>
      <c r="AJ370">
        <f>IF(AI370=AI369,1,0)</f>
        <v>0</v>
      </c>
      <c r="AK370" s="47" t="s">
        <v>387</v>
      </c>
      <c r="AM370" s="7">
        <v>367</v>
      </c>
      <c r="AN370" s="7" t="str">
        <f t="shared" si="72"/>
        <v/>
      </c>
      <c r="AO370" s="7" t="str">
        <f t="shared" si="72"/>
        <v/>
      </c>
      <c r="AP370" s="7" t="str">
        <f t="shared" si="72"/>
        <v/>
      </c>
      <c r="AQ370" s="7" t="str">
        <f t="shared" si="72"/>
        <v/>
      </c>
      <c r="AR370" s="7" t="str">
        <f t="shared" si="72"/>
        <v/>
      </c>
      <c r="AS370" s="7" t="str">
        <f t="shared" si="72"/>
        <v/>
      </c>
      <c r="AT370" s="7" t="str">
        <f t="shared" si="72"/>
        <v/>
      </c>
      <c r="AU370" s="7" t="str">
        <f t="shared" si="72"/>
        <v/>
      </c>
      <c r="AV370" s="7" t="str">
        <f t="shared" si="72"/>
        <v/>
      </c>
      <c r="AW370" s="7" t="str">
        <f t="shared" si="72"/>
        <v/>
      </c>
      <c r="AX370" s="7" t="str">
        <f t="shared" si="73"/>
        <v/>
      </c>
      <c r="AY370" s="7" t="str">
        <f t="shared" si="73"/>
        <v/>
      </c>
      <c r="AZ370" s="7" t="str">
        <f t="shared" si="73"/>
        <v/>
      </c>
      <c r="BA370" s="7" t="str">
        <f t="shared" si="73"/>
        <v/>
      </c>
      <c r="BB370" s="7" t="str">
        <f t="shared" si="73"/>
        <v/>
      </c>
      <c r="BC370" s="7" t="str">
        <f t="shared" si="73"/>
        <v/>
      </c>
      <c r="BD370" s="7" t="str">
        <f t="shared" si="73"/>
        <v/>
      </c>
      <c r="BE370" s="7" t="str">
        <f t="shared" si="73"/>
        <v/>
      </c>
    </row>
    <row r="371" spans="1:57" x14ac:dyDescent="0.25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>CONCATENATE(A371,B371,C371,D371,E371,F371,G371,H371,I371,J371,K371,L371,M371,N371,O371,P371,Q371,R371,S371,T371,U371,V371,W371,X371,Y371,Z371,AA371,AB371,AC371,AD371,AE371,AF371,AG371,AH371)</f>
        <v>SIMSIMSIM190117669744761,875FNEL044761,87535584,87543445,916666666743448,9166666667743169140RXNXTX XLXVXXRX BXRRXTX000000AMIL42AMIL 400 QP NACIONAL2195481844,172195,48ATIVO</v>
      </c>
      <c r="AJ371">
        <f>IF(AI371=AI370,1,0)</f>
        <v>1</v>
      </c>
      <c r="AK371" s="47" t="s">
        <v>387</v>
      </c>
      <c r="AM371" s="8">
        <v>368</v>
      </c>
      <c r="AN371" s="8" t="str">
        <f t="shared" si="72"/>
        <v/>
      </c>
      <c r="AO371" s="8" t="str">
        <f t="shared" si="72"/>
        <v/>
      </c>
      <c r="AP371" s="8" t="str">
        <f t="shared" si="72"/>
        <v/>
      </c>
      <c r="AQ371" s="8" t="str">
        <f t="shared" si="72"/>
        <v/>
      </c>
      <c r="AR371" s="8" t="str">
        <f t="shared" si="72"/>
        <v/>
      </c>
      <c r="AS371" s="8" t="str">
        <f t="shared" si="72"/>
        <v/>
      </c>
      <c r="AT371" s="8" t="str">
        <f t="shared" si="72"/>
        <v/>
      </c>
      <c r="AU371" s="8" t="str">
        <f t="shared" si="72"/>
        <v/>
      </c>
      <c r="AV371" s="8" t="str">
        <f t="shared" si="72"/>
        <v/>
      </c>
      <c r="AW371" s="8" t="str">
        <f t="shared" si="72"/>
        <v/>
      </c>
      <c r="AX371" s="8" t="str">
        <f t="shared" si="73"/>
        <v/>
      </c>
      <c r="AY371" s="8" t="str">
        <f t="shared" si="73"/>
        <v/>
      </c>
      <c r="AZ371" s="8" t="str">
        <f t="shared" si="73"/>
        <v/>
      </c>
      <c r="BA371" s="8" t="str">
        <f t="shared" si="73"/>
        <v/>
      </c>
      <c r="BB371" s="8" t="str">
        <f t="shared" si="73"/>
        <v/>
      </c>
      <c r="BC371" s="8" t="str">
        <f t="shared" si="73"/>
        <v/>
      </c>
      <c r="BD371" s="8" t="str">
        <f t="shared" si="73"/>
        <v/>
      </c>
      <c r="BE371" s="8" t="str">
        <f t="shared" si="73"/>
        <v/>
      </c>
    </row>
    <row r="372" spans="1:57" x14ac:dyDescent="0.25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>CONCATENATE(A372,B372,C372,D372,E372,F372,G372,H372,I372,J372,K372,L372,M372,N372,O372,P372,Q372,R372,S372,T372,U372,V372,W372,X372,Y372,Z372,AA372,AB372,AC372,AD372,AE372,AF372,AG372,AH372)</f>
        <v>SIMSIMSIM190117669744761,875FNEL044761,87535584,87543445,916666666743448,9166666667743169140RXNXTX XLXVXXRX BXRRXTX000000AMIL42AMIL 400 QP NACIONAL2195481844,172195,48ATIVO</v>
      </c>
      <c r="AJ372">
        <f>IF(AI372=AI371,1,0)</f>
        <v>1</v>
      </c>
      <c r="AK372" s="47" t="s">
        <v>387</v>
      </c>
      <c r="AM372" s="7">
        <v>369</v>
      </c>
      <c r="AN372" s="7" t="str">
        <f t="shared" si="72"/>
        <v/>
      </c>
      <c r="AO372" s="7" t="str">
        <f t="shared" si="72"/>
        <v/>
      </c>
      <c r="AP372" s="7" t="str">
        <f t="shared" si="72"/>
        <v/>
      </c>
      <c r="AQ372" s="7" t="str">
        <f t="shared" si="72"/>
        <v/>
      </c>
      <c r="AR372" s="7" t="str">
        <f t="shared" si="72"/>
        <v/>
      </c>
      <c r="AS372" s="7" t="str">
        <f t="shared" si="72"/>
        <v/>
      </c>
      <c r="AT372" s="7" t="str">
        <f t="shared" si="72"/>
        <v/>
      </c>
      <c r="AU372" s="7" t="str">
        <f t="shared" si="72"/>
        <v/>
      </c>
      <c r="AV372" s="7" t="str">
        <f t="shared" si="72"/>
        <v/>
      </c>
      <c r="AW372" s="7" t="str">
        <f t="shared" si="72"/>
        <v/>
      </c>
      <c r="AX372" s="7" t="str">
        <f t="shared" si="73"/>
        <v/>
      </c>
      <c r="AY372" s="7" t="str">
        <f t="shared" si="73"/>
        <v/>
      </c>
      <c r="AZ372" s="7" t="str">
        <f t="shared" si="73"/>
        <v/>
      </c>
      <c r="BA372" s="7" t="str">
        <f t="shared" si="73"/>
        <v/>
      </c>
      <c r="BB372" s="7" t="str">
        <f t="shared" si="73"/>
        <v/>
      </c>
      <c r="BC372" s="7" t="str">
        <f t="shared" si="73"/>
        <v/>
      </c>
      <c r="BD372" s="7" t="str">
        <f t="shared" si="73"/>
        <v/>
      </c>
      <c r="BE372" s="7" t="str">
        <f t="shared" si="73"/>
        <v/>
      </c>
    </row>
    <row r="373" spans="1:57" x14ac:dyDescent="0.25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>CONCATENATE(A373,B373,C373,D373,E373,F373,G373,H373,I373,J373,K373,L373,M373,N373,O373,P373,Q373,R373,S373,T373,U373,V373,W373,X373,Y373,Z373,AA373,AB373,AC373,AD373,AE373,AF373,AG373,AH373)</f>
        <v>SIMSIMSIM570117603444761,875ANMEP044761,87525603,916666666743445,916666666743448,9166666667743223180JXQUXLXNX LXXL WXRRXX000000AMIL42NEXT PLUS RM RJ1322141110,591322,14ATIVO</v>
      </c>
      <c r="AJ373">
        <f>IF(AI373=AI372,1,0)</f>
        <v>0</v>
      </c>
      <c r="AK373" s="47" t="s">
        <v>392</v>
      </c>
      <c r="AM373" s="8">
        <v>370</v>
      </c>
      <c r="AN373" s="8" t="str">
        <f t="shared" si="72"/>
        <v/>
      </c>
      <c r="AO373" s="8" t="str">
        <f t="shared" si="72"/>
        <v/>
      </c>
      <c r="AP373" s="8" t="str">
        <f t="shared" si="72"/>
        <v/>
      </c>
      <c r="AQ373" s="8" t="str">
        <f t="shared" si="72"/>
        <v/>
      </c>
      <c r="AR373" s="8" t="str">
        <f t="shared" si="72"/>
        <v/>
      </c>
      <c r="AS373" s="8" t="str">
        <f t="shared" si="72"/>
        <v/>
      </c>
      <c r="AT373" s="8" t="str">
        <f t="shared" si="72"/>
        <v/>
      </c>
      <c r="AU373" s="8" t="str">
        <f t="shared" si="72"/>
        <v/>
      </c>
      <c r="AV373" s="8" t="str">
        <f t="shared" si="72"/>
        <v/>
      </c>
      <c r="AW373" s="8" t="str">
        <f t="shared" si="72"/>
        <v/>
      </c>
      <c r="AX373" s="8" t="str">
        <f t="shared" si="73"/>
        <v/>
      </c>
      <c r="AY373" s="8" t="str">
        <f t="shared" si="73"/>
        <v/>
      </c>
      <c r="AZ373" s="8" t="str">
        <f t="shared" si="73"/>
        <v/>
      </c>
      <c r="BA373" s="8" t="str">
        <f t="shared" si="73"/>
        <v/>
      </c>
      <c r="BB373" s="8" t="str">
        <f t="shared" si="73"/>
        <v/>
      </c>
      <c r="BC373" s="8" t="str">
        <f t="shared" si="73"/>
        <v/>
      </c>
      <c r="BD373" s="8" t="str">
        <f t="shared" si="73"/>
        <v/>
      </c>
      <c r="BE373" s="8" t="str">
        <f t="shared" si="73"/>
        <v/>
      </c>
    </row>
    <row r="374" spans="1:57" x14ac:dyDescent="0.25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>CONCATENATE(A374,B374,C374,D374,E374,F374,G374,H374,I374,J374,K374,L374,M374,N374,O374,P374,Q374,R374,S374,T374,U374,V374,W374,X374,Y374,Z374,AA374,AB374,AC374,AD374,AE374,AF374,AG374,AH374)</f>
        <v>SIMSIMSIM570117603444761,875ANMEP044761,87525603,916666666743445,916666666743448,9166666667743223180JXQUXLXNX LXXL WXRRXX000000AMIL42NEXT PLUS RM RJ1322141110,591322,14ATIVO</v>
      </c>
      <c r="AJ374">
        <f>IF(AI374=AI373,1,0)</f>
        <v>1</v>
      </c>
      <c r="AK374" s="47" t="s">
        <v>392</v>
      </c>
      <c r="AM374" s="7">
        <v>371</v>
      </c>
      <c r="AN374" s="7" t="str">
        <f t="shared" ref="AN374:AW383" si="74">IF(AN$3=$D374,$AM374,"")</f>
        <v/>
      </c>
      <c r="AO374" s="7" t="str">
        <f t="shared" si="74"/>
        <v/>
      </c>
      <c r="AP374" s="7" t="str">
        <f t="shared" si="74"/>
        <v/>
      </c>
      <c r="AQ374" s="7" t="str">
        <f t="shared" si="74"/>
        <v/>
      </c>
      <c r="AR374" s="7" t="str">
        <f t="shared" si="74"/>
        <v/>
      </c>
      <c r="AS374" s="7" t="str">
        <f t="shared" si="74"/>
        <v/>
      </c>
      <c r="AT374" s="7" t="str">
        <f t="shared" si="74"/>
        <v/>
      </c>
      <c r="AU374" s="7" t="str">
        <f t="shared" si="74"/>
        <v/>
      </c>
      <c r="AV374" s="7" t="str">
        <f t="shared" si="74"/>
        <v/>
      </c>
      <c r="AW374" s="7" t="str">
        <f t="shared" si="74"/>
        <v/>
      </c>
      <c r="AX374" s="7" t="str">
        <f t="shared" ref="AX374:BE383" si="75">IF(AX$3=$D374,$AM374,"")</f>
        <v/>
      </c>
      <c r="AY374" s="7" t="str">
        <f t="shared" si="75"/>
        <v/>
      </c>
      <c r="AZ374" s="7" t="str">
        <f t="shared" si="75"/>
        <v/>
      </c>
      <c r="BA374" s="7" t="str">
        <f t="shared" si="75"/>
        <v/>
      </c>
      <c r="BB374" s="7" t="str">
        <f t="shared" si="75"/>
        <v/>
      </c>
      <c r="BC374" s="7" t="str">
        <f t="shared" si="75"/>
        <v/>
      </c>
      <c r="BD374" s="7" t="str">
        <f t="shared" si="75"/>
        <v/>
      </c>
      <c r="BE374" s="7" t="str">
        <f t="shared" si="75"/>
        <v/>
      </c>
    </row>
    <row r="375" spans="1:57" x14ac:dyDescent="0.25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>CONCATENATE(A375,B375,C375,D375,E375,F375,G375,H375,I375,J375,K375,L375,M375,N375,O375,P375,Q375,R375,S375,T375,U375,V375,W375,X375,Y375,Z375,AA375,AB375,AC375,AD375,AE375,AF375,AG375,AH375)</f>
        <v>SIMSIMSIM570117603444761,875ANMEP044761,87525603,916666666743445,916666666743448,9166666667743223180JXQUXLXNX LXXL WXRRXX000000AMIL42NEXT PLUS RM RJ1322141110,591322,14ATIVO</v>
      </c>
      <c r="AJ375">
        <f>IF(AI375=AI374,1,0)</f>
        <v>1</v>
      </c>
      <c r="AK375" s="47" t="s">
        <v>392</v>
      </c>
      <c r="AM375" s="8">
        <v>372</v>
      </c>
      <c r="AN375" s="8" t="str">
        <f t="shared" si="74"/>
        <v/>
      </c>
      <c r="AO375" s="8" t="str">
        <f t="shared" si="74"/>
        <v/>
      </c>
      <c r="AP375" s="8" t="str">
        <f t="shared" si="74"/>
        <v/>
      </c>
      <c r="AQ375" s="8" t="str">
        <f t="shared" si="74"/>
        <v/>
      </c>
      <c r="AR375" s="8" t="str">
        <f t="shared" si="74"/>
        <v/>
      </c>
      <c r="AS375" s="8" t="str">
        <f t="shared" si="74"/>
        <v/>
      </c>
      <c r="AT375" s="8" t="str">
        <f t="shared" si="74"/>
        <v/>
      </c>
      <c r="AU375" s="8" t="str">
        <f t="shared" si="74"/>
        <v/>
      </c>
      <c r="AV375" s="8" t="str">
        <f t="shared" si="74"/>
        <v/>
      </c>
      <c r="AW375" s="8" t="str">
        <f t="shared" si="74"/>
        <v/>
      </c>
      <c r="AX375" s="8" t="str">
        <f t="shared" si="75"/>
        <v/>
      </c>
      <c r="AY375" s="8" t="str">
        <f t="shared" si="75"/>
        <v/>
      </c>
      <c r="AZ375" s="8" t="str">
        <f t="shared" si="75"/>
        <v/>
      </c>
      <c r="BA375" s="8" t="str">
        <f t="shared" si="75"/>
        <v/>
      </c>
      <c r="BB375" s="8" t="str">
        <f t="shared" si="75"/>
        <v/>
      </c>
      <c r="BC375" s="8" t="str">
        <f t="shared" si="75"/>
        <v/>
      </c>
      <c r="BD375" s="8" t="str">
        <f t="shared" si="75"/>
        <v/>
      </c>
      <c r="BE375" s="8" t="str">
        <f t="shared" si="75"/>
        <v/>
      </c>
    </row>
    <row r="376" spans="1:57" x14ac:dyDescent="0.25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>CONCATENATE(A376,B376,C376,D376,E376,F376,G376,H376,I376,J376,K376,L376,M376,N376,O376,P376,Q376,R376,S376,T376,U376,V376,W376,X376,Y376,Z376,AA376,AB376,AC376,AD376,AE376,AF376,AG376,AH376)</f>
        <v>SIMSIMSIM190117692544761,875FNEL044755,87544761,87523427,87544755,87544574,87543448,9166666667743223280DXVX WXMPX MXRXNHX000000AMIL42NEXT PLUS RM RJ1652671388,251652,67INATIVO</v>
      </c>
      <c r="AJ376">
        <f>IF(AI376=AI375,1,0)</f>
        <v>0</v>
      </c>
      <c r="AK376" s="47" t="s">
        <v>387</v>
      </c>
      <c r="AM376" s="7">
        <v>373</v>
      </c>
      <c r="AN376" s="7" t="str">
        <f t="shared" si="74"/>
        <v/>
      </c>
      <c r="AO376" s="7" t="str">
        <f t="shared" si="74"/>
        <v/>
      </c>
      <c r="AP376" s="7" t="str">
        <f t="shared" si="74"/>
        <v/>
      </c>
      <c r="AQ376" s="7" t="str">
        <f t="shared" si="74"/>
        <v/>
      </c>
      <c r="AR376" s="7" t="str">
        <f t="shared" si="74"/>
        <v/>
      </c>
      <c r="AS376" s="7" t="str">
        <f t="shared" si="74"/>
        <v/>
      </c>
      <c r="AT376" s="7" t="str">
        <f t="shared" si="74"/>
        <v/>
      </c>
      <c r="AU376" s="7" t="str">
        <f t="shared" si="74"/>
        <v/>
      </c>
      <c r="AV376" s="7" t="str">
        <f t="shared" si="74"/>
        <v/>
      </c>
      <c r="AW376" s="7" t="str">
        <f t="shared" si="74"/>
        <v/>
      </c>
      <c r="AX376" s="7" t="str">
        <f t="shared" si="75"/>
        <v/>
      </c>
      <c r="AY376" s="7" t="str">
        <f t="shared" si="75"/>
        <v/>
      </c>
      <c r="AZ376" s="7" t="str">
        <f t="shared" si="75"/>
        <v/>
      </c>
      <c r="BA376" s="7" t="str">
        <f t="shared" si="75"/>
        <v/>
      </c>
      <c r="BB376" s="7" t="str">
        <f t="shared" si="75"/>
        <v/>
      </c>
      <c r="BC376" s="7" t="str">
        <f t="shared" si="75"/>
        <v/>
      </c>
      <c r="BD376" s="7" t="str">
        <f t="shared" si="75"/>
        <v/>
      </c>
      <c r="BE376" s="7" t="str">
        <f t="shared" si="75"/>
        <v/>
      </c>
    </row>
    <row r="377" spans="1:57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>CONCATENATE(A377,B377,C377,D377,E377,F377,G377,H377,I377,J377,K377,L377,M377,N377,O377,P377,Q377,R377,S377,T377,U377,V377,W377,X377,Y377,Z377,AA377,AB377,AC377,AD377,AE377,AF377,AG377,AH377)</f>
        <v>SIMSIMSIM190117692544761,875FNEL044755,87544761,87523427,87544755,87544574,87543448,9166666667743223280DXVX WXMPX MXRXNHX000000AMIL42NEXT PLUS RM RJ1652671388,251652,67INATIVO</v>
      </c>
      <c r="AJ377">
        <f>IF(AI377=AI376,1,0)</f>
        <v>1</v>
      </c>
      <c r="AK377" s="47" t="s">
        <v>387</v>
      </c>
      <c r="AM377" s="8">
        <v>374</v>
      </c>
      <c r="AN377" s="8" t="str">
        <f t="shared" si="74"/>
        <v/>
      </c>
      <c r="AO377" s="8" t="str">
        <f t="shared" si="74"/>
        <v/>
      </c>
      <c r="AP377" s="8" t="str">
        <f t="shared" si="74"/>
        <v/>
      </c>
      <c r="AQ377" s="8" t="str">
        <f t="shared" si="74"/>
        <v/>
      </c>
      <c r="AR377" s="8" t="str">
        <f t="shared" si="74"/>
        <v/>
      </c>
      <c r="AS377" s="8" t="str">
        <f t="shared" si="74"/>
        <v/>
      </c>
      <c r="AT377" s="8" t="str">
        <f t="shared" si="74"/>
        <v/>
      </c>
      <c r="AU377" s="8" t="str">
        <f t="shared" si="74"/>
        <v/>
      </c>
      <c r="AV377" s="8" t="str">
        <f t="shared" si="74"/>
        <v/>
      </c>
      <c r="AW377" s="8" t="str">
        <f t="shared" si="74"/>
        <v/>
      </c>
      <c r="AX377" s="8" t="str">
        <f t="shared" si="75"/>
        <v/>
      </c>
      <c r="AY377" s="8" t="str">
        <f t="shared" si="75"/>
        <v/>
      </c>
      <c r="AZ377" s="8" t="str">
        <f t="shared" si="75"/>
        <v/>
      </c>
      <c r="BA377" s="8" t="str">
        <f t="shared" si="75"/>
        <v/>
      </c>
      <c r="BB377" s="8" t="str">
        <f t="shared" si="75"/>
        <v/>
      </c>
      <c r="BC377" s="8" t="str">
        <f t="shared" si="75"/>
        <v/>
      </c>
      <c r="BD377" s="8" t="str">
        <f t="shared" si="75"/>
        <v/>
      </c>
      <c r="BE377" s="8" t="str">
        <f t="shared" si="75"/>
        <v/>
      </c>
    </row>
    <row r="378" spans="1:57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>CONCATENATE(A378,B378,C378,D378,E378,F378,G378,H378,I378,J378,K378,L378,M378,N378,O378,P378,Q378,R378,S378,T378,U378,V378,W378,X378,Y378,Z378,AA378,AB378,AC378,AD378,AE378,AF378,AG378,AH378)</f>
        <v>SIMSIMSIM190117692544761,875FNEL044755,87544761,87523427,87544755,87544574,87543448,9166666667743223280DXVX WXMPX MXRXNHX000000AMIL42NEXT PLUS RM RJ1652671388,251652,67INATIVO</v>
      </c>
      <c r="AJ378">
        <f>IF(AI378=AI377,1,0)</f>
        <v>1</v>
      </c>
      <c r="AK378" s="47" t="s">
        <v>387</v>
      </c>
      <c r="AM378" s="7">
        <v>375</v>
      </c>
      <c r="AN378" s="7" t="str">
        <f t="shared" si="74"/>
        <v/>
      </c>
      <c r="AO378" s="7" t="str">
        <f t="shared" si="74"/>
        <v/>
      </c>
      <c r="AP378" s="7" t="str">
        <f t="shared" si="74"/>
        <v/>
      </c>
      <c r="AQ378" s="7" t="str">
        <f t="shared" si="74"/>
        <v/>
      </c>
      <c r="AR378" s="7" t="str">
        <f t="shared" si="74"/>
        <v/>
      </c>
      <c r="AS378" s="7" t="str">
        <f t="shared" si="74"/>
        <v/>
      </c>
      <c r="AT378" s="7" t="str">
        <f t="shared" si="74"/>
        <v/>
      </c>
      <c r="AU378" s="7" t="str">
        <f t="shared" si="74"/>
        <v/>
      </c>
      <c r="AV378" s="7" t="str">
        <f t="shared" si="74"/>
        <v/>
      </c>
      <c r="AW378" s="7" t="str">
        <f t="shared" si="74"/>
        <v/>
      </c>
      <c r="AX378" s="7" t="str">
        <f t="shared" si="75"/>
        <v/>
      </c>
      <c r="AY378" s="7" t="str">
        <f t="shared" si="75"/>
        <v/>
      </c>
      <c r="AZ378" s="7" t="str">
        <f t="shared" si="75"/>
        <v/>
      </c>
      <c r="BA378" s="7" t="str">
        <f t="shared" si="75"/>
        <v/>
      </c>
      <c r="BB378" s="7" t="str">
        <f t="shared" si="75"/>
        <v/>
      </c>
      <c r="BC378" s="7" t="str">
        <f t="shared" si="75"/>
        <v/>
      </c>
      <c r="BD378" s="7" t="str">
        <f t="shared" si="75"/>
        <v/>
      </c>
      <c r="BE378" s="7" t="str">
        <f t="shared" si="75"/>
        <v/>
      </c>
    </row>
    <row r="379" spans="1:57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>CONCATENATE(A379,B379,C379,D379,E379,F379,G379,H379,I379,J379,K379,L379,M379,N379,O379,P379,Q379,R379,S379,T379,U379,V379,W379,X379,Y379,Z379,AA379,AB379,AC379,AD379,AE379,AF379,AG379,AH379)</f>
        <v>SIMSIMSIM190117692544761,875FNEL144755,87544761,87525706,87544755,87543448,9166666667743223290XDXLXNX RXXNXLDX DX WRUZ000000AMIL42NEXT PLUS RM RJ1322141110,591322,14INATIVO</v>
      </c>
      <c r="AJ379">
        <f>IF(AI379=AI378,1,0)</f>
        <v>0</v>
      </c>
      <c r="AK379" s="47" t="s">
        <v>387</v>
      </c>
      <c r="AM379" s="8">
        <v>376</v>
      </c>
      <c r="AN379" s="8" t="str">
        <f t="shared" si="74"/>
        <v/>
      </c>
      <c r="AO379" s="8" t="str">
        <f t="shared" si="74"/>
        <v/>
      </c>
      <c r="AP379" s="8" t="str">
        <f t="shared" si="74"/>
        <v/>
      </c>
      <c r="AQ379" s="8" t="str">
        <f t="shared" si="74"/>
        <v/>
      </c>
      <c r="AR379" s="8" t="str">
        <f t="shared" si="74"/>
        <v/>
      </c>
      <c r="AS379" s="8" t="str">
        <f t="shared" si="74"/>
        <v/>
      </c>
      <c r="AT379" s="8" t="str">
        <f t="shared" si="74"/>
        <v/>
      </c>
      <c r="AU379" s="8" t="str">
        <f t="shared" si="74"/>
        <v/>
      </c>
      <c r="AV379" s="8" t="str">
        <f t="shared" si="74"/>
        <v/>
      </c>
      <c r="AW379" s="8" t="str">
        <f t="shared" si="74"/>
        <v/>
      </c>
      <c r="AX379" s="8" t="str">
        <f t="shared" si="75"/>
        <v/>
      </c>
      <c r="AY379" s="8" t="str">
        <f t="shared" si="75"/>
        <v/>
      </c>
      <c r="AZ379" s="8" t="str">
        <f t="shared" si="75"/>
        <v/>
      </c>
      <c r="BA379" s="8" t="str">
        <f t="shared" si="75"/>
        <v/>
      </c>
      <c r="BB379" s="8" t="str">
        <f t="shared" si="75"/>
        <v/>
      </c>
      <c r="BC379" s="8" t="str">
        <f t="shared" si="75"/>
        <v/>
      </c>
      <c r="BD379" s="8" t="str">
        <f t="shared" si="75"/>
        <v/>
      </c>
      <c r="BE379" s="8" t="str">
        <f t="shared" si="75"/>
        <v/>
      </c>
    </row>
    <row r="380" spans="1:57" x14ac:dyDescent="0.25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>CONCATENATE(A380,B380,C380,D380,E380,F380,G380,H380,I380,J380,K380,L380,M380,N380,O380,P380,Q380,R380,S380,T380,U380,V380,W380,X380,Y380,Z380,AA380,AB380,AC380,AD380,AE380,AF380,AG380,AH380)</f>
        <v>SIMSIMSIM190117692544761,875FNEL144755,87544761,87525706,87544755,87543448,9166666667743223290XDXLXNX RXXNXLDX DX WRUZ000000AMIL42NEXT PLUS RM RJ1322141110,591322,14INATIVO</v>
      </c>
      <c r="AJ380">
        <f>IF(AI380=AI379,1,0)</f>
        <v>1</v>
      </c>
      <c r="AK380" s="47" t="s">
        <v>387</v>
      </c>
      <c r="AM380" s="7">
        <v>377</v>
      </c>
      <c r="AN380" s="7" t="str">
        <f t="shared" si="74"/>
        <v/>
      </c>
      <c r="AO380" s="7" t="str">
        <f t="shared" si="74"/>
        <v/>
      </c>
      <c r="AP380" s="7" t="str">
        <f t="shared" si="74"/>
        <v/>
      </c>
      <c r="AQ380" s="7" t="str">
        <f t="shared" si="74"/>
        <v/>
      </c>
      <c r="AR380" s="7" t="str">
        <f t="shared" si="74"/>
        <v/>
      </c>
      <c r="AS380" s="7" t="str">
        <f t="shared" si="74"/>
        <v/>
      </c>
      <c r="AT380" s="7" t="str">
        <f t="shared" si="74"/>
        <v/>
      </c>
      <c r="AU380" s="7" t="str">
        <f t="shared" si="74"/>
        <v/>
      </c>
      <c r="AV380" s="7" t="str">
        <f t="shared" si="74"/>
        <v/>
      </c>
      <c r="AW380" s="7" t="str">
        <f t="shared" si="74"/>
        <v/>
      </c>
      <c r="AX380" s="7" t="str">
        <f t="shared" si="75"/>
        <v/>
      </c>
      <c r="AY380" s="7" t="str">
        <f t="shared" si="75"/>
        <v/>
      </c>
      <c r="AZ380" s="7" t="str">
        <f t="shared" si="75"/>
        <v/>
      </c>
      <c r="BA380" s="7" t="str">
        <f t="shared" si="75"/>
        <v/>
      </c>
      <c r="BB380" s="7" t="str">
        <f t="shared" si="75"/>
        <v/>
      </c>
      <c r="BC380" s="7" t="str">
        <f t="shared" si="75"/>
        <v/>
      </c>
      <c r="BD380" s="7" t="str">
        <f t="shared" si="75"/>
        <v/>
      </c>
      <c r="BE380" s="7" t="str">
        <f t="shared" si="75"/>
        <v/>
      </c>
    </row>
    <row r="381" spans="1:57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>CONCATENATE(A381,B381,C381,D381,E381,F381,G381,H381,I381,J381,K381,L381,M381,N381,O381,P381,Q381,R381,S381,T381,U381,V381,W381,X381,Y381,Z381,AA381,AB381,AC381,AD381,AE381,AF381,AG381,AH381)</f>
        <v>SIMSIMSIM190117692544761,875FNEL144755,87544761,87525706,87544755,87543448,9166666667743223290XDXLXNX RXXNXLDX DX WRUZ000000AMIL42NEXT PLUS RM RJ1322141110,591322,14INATIVO</v>
      </c>
      <c r="AJ381">
        <f>IF(AI381=AI380,1,0)</f>
        <v>1</v>
      </c>
      <c r="AK381" s="47" t="s">
        <v>387</v>
      </c>
      <c r="AM381" s="8">
        <v>378</v>
      </c>
      <c r="AN381" s="8" t="str">
        <f t="shared" si="74"/>
        <v/>
      </c>
      <c r="AO381" s="8" t="str">
        <f t="shared" si="74"/>
        <v/>
      </c>
      <c r="AP381" s="8" t="str">
        <f t="shared" si="74"/>
        <v/>
      </c>
      <c r="AQ381" s="8" t="str">
        <f t="shared" si="74"/>
        <v/>
      </c>
      <c r="AR381" s="8" t="str">
        <f t="shared" si="74"/>
        <v/>
      </c>
      <c r="AS381" s="8" t="str">
        <f t="shared" si="74"/>
        <v/>
      </c>
      <c r="AT381" s="8" t="str">
        <f t="shared" si="74"/>
        <v/>
      </c>
      <c r="AU381" s="8" t="str">
        <f t="shared" si="74"/>
        <v/>
      </c>
      <c r="AV381" s="8" t="str">
        <f t="shared" si="74"/>
        <v/>
      </c>
      <c r="AW381" s="8" t="str">
        <f t="shared" si="74"/>
        <v/>
      </c>
      <c r="AX381" s="8" t="str">
        <f t="shared" si="75"/>
        <v/>
      </c>
      <c r="AY381" s="8" t="str">
        <f t="shared" si="75"/>
        <v/>
      </c>
      <c r="AZ381" s="8" t="str">
        <f t="shared" si="75"/>
        <v/>
      </c>
      <c r="BA381" s="8" t="str">
        <f t="shared" si="75"/>
        <v/>
      </c>
      <c r="BB381" s="8" t="str">
        <f t="shared" si="75"/>
        <v/>
      </c>
      <c r="BC381" s="8" t="str">
        <f t="shared" si="75"/>
        <v/>
      </c>
      <c r="BD381" s="8" t="str">
        <f t="shared" si="75"/>
        <v/>
      </c>
      <c r="BE381" s="8" t="str">
        <f t="shared" si="75"/>
        <v/>
      </c>
    </row>
    <row r="382" spans="1:57" x14ac:dyDescent="0.25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>CONCATENATE(A382,B382,C382,D382,E382,F382,G382,H382,I382,J382,K382,L382,M382,N382,O382,P382,Q382,R382,S382,T382,U382,V382,W382,X382,Y382,Z382,AA382,AB382,AC382,AD382,AE382,AF382,AG382,AH382)</f>
        <v>SIMSIMNÃO190117701644761,875FNEL044761,87540212,916666666744755,87544755,87543448,9166666667743279750PXDRX MXGUXL XLVX XRXUJX000000AMIL42NEXT MUNICIPAL SÃO PAULO49621416,82496,21SUSPENSÃO</v>
      </c>
      <c r="AJ382">
        <f>IF(AI382=AI381,1,0)</f>
        <v>0</v>
      </c>
      <c r="AK382" s="47" t="s">
        <v>387</v>
      </c>
      <c r="AM382" s="7">
        <v>379</v>
      </c>
      <c r="AN382" s="7" t="str">
        <f t="shared" si="74"/>
        <v/>
      </c>
      <c r="AO382" s="7" t="str">
        <f t="shared" si="74"/>
        <v/>
      </c>
      <c r="AP382" s="7" t="str">
        <f t="shared" si="74"/>
        <v/>
      </c>
      <c r="AQ382" s="7" t="str">
        <f t="shared" si="74"/>
        <v/>
      </c>
      <c r="AR382" s="7" t="str">
        <f t="shared" si="74"/>
        <v/>
      </c>
      <c r="AS382" s="7" t="str">
        <f t="shared" si="74"/>
        <v/>
      </c>
      <c r="AT382" s="7" t="str">
        <f t="shared" si="74"/>
        <v/>
      </c>
      <c r="AU382" s="7" t="str">
        <f t="shared" si="74"/>
        <v/>
      </c>
      <c r="AV382" s="7" t="str">
        <f t="shared" si="74"/>
        <v/>
      </c>
      <c r="AW382" s="7" t="str">
        <f t="shared" si="74"/>
        <v/>
      </c>
      <c r="AX382" s="7" t="str">
        <f t="shared" si="75"/>
        <v/>
      </c>
      <c r="AY382" s="7" t="str">
        <f t="shared" si="75"/>
        <v/>
      </c>
      <c r="AZ382" s="7" t="str">
        <f t="shared" si="75"/>
        <v/>
      </c>
      <c r="BA382" s="7" t="str">
        <f t="shared" si="75"/>
        <v/>
      </c>
      <c r="BB382" s="7" t="str">
        <f t="shared" si="75"/>
        <v/>
      </c>
      <c r="BC382" s="7" t="str">
        <f t="shared" si="75"/>
        <v/>
      </c>
      <c r="BD382" s="7" t="str">
        <f t="shared" si="75"/>
        <v/>
      </c>
      <c r="BE382" s="7" t="str">
        <f t="shared" si="75"/>
        <v/>
      </c>
    </row>
    <row r="383" spans="1:57" x14ac:dyDescent="0.25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>CONCATENATE(A383,B383,C383,D383,E383,F383,G383,H383,I383,J383,K383,L383,M383,N383,O383,P383,Q383,R383,S383,T383,U383,V383,W383,X383,Y383,Z383,AA383,AB383,AC383,AD383,AE383,AF383,AG383,AH383)</f>
        <v>SIMSIMNÃO190117701644761,875FNEL044761,87540212,916666666744755,87544755,87543448,9166666667743279750PXDRX MXGUXL XLVX XRXUJX000000AMIL42NEXT MUNICIPAL SÃO PAULO49621416,82496,21SUSPENSÃO</v>
      </c>
      <c r="AJ383">
        <f>IF(AI383=AI382,1,0)</f>
        <v>1</v>
      </c>
      <c r="AK383" s="47" t="s">
        <v>387</v>
      </c>
      <c r="AM383" s="8">
        <v>380</v>
      </c>
      <c r="AN383" s="8" t="str">
        <f t="shared" si="74"/>
        <v/>
      </c>
      <c r="AO383" s="8" t="str">
        <f t="shared" si="74"/>
        <v/>
      </c>
      <c r="AP383" s="8" t="str">
        <f t="shared" si="74"/>
        <v/>
      </c>
      <c r="AQ383" s="8" t="str">
        <f t="shared" si="74"/>
        <v/>
      </c>
      <c r="AR383" s="8" t="str">
        <f t="shared" si="74"/>
        <v/>
      </c>
      <c r="AS383" s="8" t="str">
        <f t="shared" si="74"/>
        <v/>
      </c>
      <c r="AT383" s="8" t="str">
        <f t="shared" si="74"/>
        <v/>
      </c>
      <c r="AU383" s="8" t="str">
        <f t="shared" si="74"/>
        <v/>
      </c>
      <c r="AV383" s="8" t="str">
        <f t="shared" si="74"/>
        <v/>
      </c>
      <c r="AW383" s="8" t="str">
        <f t="shared" si="74"/>
        <v/>
      </c>
      <c r="AX383" s="8" t="str">
        <f t="shared" si="75"/>
        <v/>
      </c>
      <c r="AY383" s="8" t="str">
        <f t="shared" si="75"/>
        <v/>
      </c>
      <c r="AZ383" s="8" t="str">
        <f t="shared" si="75"/>
        <v/>
      </c>
      <c r="BA383" s="8" t="str">
        <f t="shared" si="75"/>
        <v/>
      </c>
      <c r="BB383" s="8" t="str">
        <f t="shared" si="75"/>
        <v/>
      </c>
      <c r="BC383" s="8" t="str">
        <f t="shared" si="75"/>
        <v/>
      </c>
      <c r="BD383" s="8" t="str">
        <f t="shared" si="75"/>
        <v/>
      </c>
      <c r="BE383" s="8" t="str">
        <f t="shared" si="75"/>
        <v/>
      </c>
    </row>
    <row r="384" spans="1:57" x14ac:dyDescent="0.25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>CONCATENATE(A384,B384,C384,D384,E384,F384,G384,H384,I384,J384,K384,L384,M384,N384,O384,P384,Q384,R384,S384,T384,U384,V384,W384,X384,Y384,Z384,AA384,AB384,AC384,AD384,AE384,AF384,AG384,AH384)</f>
        <v>SIMSIMNÃO190117701644761,875FNEL044761,87540212,916666666744755,87544755,87543448,9166666667743279750PXDRX MXGUXL XLVX XRXUJX000000AMIL42NEXT MUNICIPAL SÃO PAULO49621416,82496,21SUSPENSÃO</v>
      </c>
      <c r="AJ384">
        <f>IF(AI384=AI383,1,0)</f>
        <v>1</v>
      </c>
      <c r="AK384" s="47" t="s">
        <v>387</v>
      </c>
      <c r="AM384" s="7">
        <v>381</v>
      </c>
      <c r="AN384" s="7" t="str">
        <f t="shared" ref="AN384:AW393" si="76">IF(AN$3=$D384,$AM384,"")</f>
        <v/>
      </c>
      <c r="AO384" s="7" t="str">
        <f t="shared" si="76"/>
        <v/>
      </c>
      <c r="AP384" s="7" t="str">
        <f t="shared" si="76"/>
        <v/>
      </c>
      <c r="AQ384" s="7" t="str">
        <f t="shared" si="76"/>
        <v/>
      </c>
      <c r="AR384" s="7" t="str">
        <f t="shared" si="76"/>
        <v/>
      </c>
      <c r="AS384" s="7" t="str">
        <f t="shared" si="76"/>
        <v/>
      </c>
      <c r="AT384" s="7" t="str">
        <f t="shared" si="76"/>
        <v/>
      </c>
      <c r="AU384" s="7" t="str">
        <f t="shared" si="76"/>
        <v/>
      </c>
      <c r="AV384" s="7" t="str">
        <f t="shared" si="76"/>
        <v/>
      </c>
      <c r="AW384" s="7" t="str">
        <f t="shared" si="76"/>
        <v/>
      </c>
      <c r="AX384" s="7" t="str">
        <f t="shared" ref="AX384:BE393" si="77">IF(AX$3=$D384,$AM384,"")</f>
        <v/>
      </c>
      <c r="AY384" s="7" t="str">
        <f t="shared" si="77"/>
        <v/>
      </c>
      <c r="AZ384" s="7" t="str">
        <f t="shared" si="77"/>
        <v/>
      </c>
      <c r="BA384" s="7" t="str">
        <f t="shared" si="77"/>
        <v/>
      </c>
      <c r="BB384" s="7" t="str">
        <f t="shared" si="77"/>
        <v/>
      </c>
      <c r="BC384" s="7" t="str">
        <f t="shared" si="77"/>
        <v/>
      </c>
      <c r="BD384" s="7" t="str">
        <f t="shared" si="77"/>
        <v/>
      </c>
      <c r="BE384" s="7" t="str">
        <f t="shared" si="77"/>
        <v/>
      </c>
    </row>
    <row r="385" spans="1:57" x14ac:dyDescent="0.25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>CONCATENATE(A385,B385,C385,D385,E385,F385,G385,H385,I385,J385,K385,L385,M385,N385,O385,P385,Q385,R385,S385,T385,U385,V385,W385,X385,Y385,Z385,AA385,AB385,AC385,AD385,AE385,AF385,AG385,AH385)</f>
        <v>SIMSIMSIM190117677944761,875FNEL044761,87540400,87543454,916666666743448,9166666667743484810XXXW RXVX BXNFXM BRXTX000000AMIL42AMIL 400 QC NACIONAL1235861038,111235,86ATIVO</v>
      </c>
      <c r="AJ385">
        <f>IF(AI385=AI384,1,0)</f>
        <v>0</v>
      </c>
      <c r="AK385" s="47" t="s">
        <v>387</v>
      </c>
      <c r="AM385" s="8">
        <v>382</v>
      </c>
      <c r="AN385" s="8" t="str">
        <f t="shared" si="76"/>
        <v/>
      </c>
      <c r="AO385" s="8" t="str">
        <f t="shared" si="76"/>
        <v/>
      </c>
      <c r="AP385" s="8" t="str">
        <f t="shared" si="76"/>
        <v/>
      </c>
      <c r="AQ385" s="8" t="str">
        <f t="shared" si="76"/>
        <v/>
      </c>
      <c r="AR385" s="8" t="str">
        <f t="shared" si="76"/>
        <v/>
      </c>
      <c r="AS385" s="8" t="str">
        <f t="shared" si="76"/>
        <v/>
      </c>
      <c r="AT385" s="8" t="str">
        <f t="shared" si="76"/>
        <v/>
      </c>
      <c r="AU385" s="8" t="str">
        <f t="shared" si="76"/>
        <v/>
      </c>
      <c r="AV385" s="8" t="str">
        <f t="shared" si="76"/>
        <v/>
      </c>
      <c r="AW385" s="8" t="str">
        <f t="shared" si="76"/>
        <v/>
      </c>
      <c r="AX385" s="8" t="str">
        <f t="shared" si="77"/>
        <v/>
      </c>
      <c r="AY385" s="8" t="str">
        <f t="shared" si="77"/>
        <v/>
      </c>
      <c r="AZ385" s="8" t="str">
        <f t="shared" si="77"/>
        <v/>
      </c>
      <c r="BA385" s="8" t="str">
        <f t="shared" si="77"/>
        <v/>
      </c>
      <c r="BB385" s="8" t="str">
        <f t="shared" si="77"/>
        <v/>
      </c>
      <c r="BC385" s="8" t="str">
        <f t="shared" si="77"/>
        <v/>
      </c>
      <c r="BD385" s="8" t="str">
        <f t="shared" si="77"/>
        <v/>
      </c>
      <c r="BE385" s="8" t="str">
        <f t="shared" si="77"/>
        <v/>
      </c>
    </row>
    <row r="386" spans="1:57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>CONCATENATE(A386,B386,C386,D386,E386,F386,G386,H386,I386,J386,K386,L386,M386,N386,O386,P386,Q386,R386,S386,T386,U386,V386,W386,X386,Y386,Z386,AA386,AB386,AC386,AD386,AE386,AF386,AG386,AH386)</f>
        <v>SIMSIMSIM190117677944761,875FNEL044761,87540400,87543454,916666666743448,9166666667743484810XXXW RXVX BXNFXM BRXTX000000AMIL42AMIL 400 QC NACIONAL1235861038,111235,86ATIVO</v>
      </c>
      <c r="AJ386">
        <f>IF(AI386=AI385,1,0)</f>
        <v>1</v>
      </c>
      <c r="AK386" s="47" t="s">
        <v>387</v>
      </c>
      <c r="AM386" s="7">
        <v>383</v>
      </c>
      <c r="AN386" s="7" t="str">
        <f t="shared" si="76"/>
        <v/>
      </c>
      <c r="AO386" s="7" t="str">
        <f t="shared" si="76"/>
        <v/>
      </c>
      <c r="AP386" s="7" t="str">
        <f t="shared" si="76"/>
        <v/>
      </c>
      <c r="AQ386" s="7" t="str">
        <f t="shared" si="76"/>
        <v/>
      </c>
      <c r="AR386" s="7" t="str">
        <f t="shared" si="76"/>
        <v/>
      </c>
      <c r="AS386" s="7" t="str">
        <f t="shared" si="76"/>
        <v/>
      </c>
      <c r="AT386" s="7" t="str">
        <f t="shared" si="76"/>
        <v/>
      </c>
      <c r="AU386" s="7" t="str">
        <f t="shared" si="76"/>
        <v/>
      </c>
      <c r="AV386" s="7" t="str">
        <f t="shared" si="76"/>
        <v/>
      </c>
      <c r="AW386" s="7" t="str">
        <f t="shared" si="76"/>
        <v/>
      </c>
      <c r="AX386" s="7" t="str">
        <f t="shared" si="77"/>
        <v/>
      </c>
      <c r="AY386" s="7" t="str">
        <f t="shared" si="77"/>
        <v/>
      </c>
      <c r="AZ386" s="7" t="str">
        <f t="shared" si="77"/>
        <v/>
      </c>
      <c r="BA386" s="7" t="str">
        <f t="shared" si="77"/>
        <v/>
      </c>
      <c r="BB386" s="7" t="str">
        <f t="shared" si="77"/>
        <v/>
      </c>
      <c r="BC386" s="7" t="str">
        <f t="shared" si="77"/>
        <v/>
      </c>
      <c r="BD386" s="7" t="str">
        <f t="shared" si="77"/>
        <v/>
      </c>
      <c r="BE386" s="7" t="str">
        <f t="shared" si="77"/>
        <v/>
      </c>
    </row>
    <row r="387" spans="1:57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>CONCATENATE(A387,B387,C387,D387,E387,F387,G387,H387,I387,J387,K387,L387,M387,N387,O387,P387,Q387,R387,S387,T387,U387,V387,W387,X387,Y387,Z387,AA387,AB387,AC387,AD387,AE387,AF387,AG387,AH387)</f>
        <v>SIMSIMSIM190117677944761,875FNEL044761,87540400,87543454,916666666743448,9166666667743484810XXXW RXVX BXNFXM BRXTX000000AMIL42AMIL 400 QC NACIONAL1235861038,111235,86ATIVO</v>
      </c>
      <c r="AJ387">
        <f>IF(AI387=AI386,1,0)</f>
        <v>1</v>
      </c>
      <c r="AK387" s="47" t="s">
        <v>387</v>
      </c>
      <c r="AM387" s="8">
        <v>384</v>
      </c>
      <c r="AN387" s="8" t="str">
        <f t="shared" si="76"/>
        <v/>
      </c>
      <c r="AO387" s="8" t="str">
        <f t="shared" si="76"/>
        <v/>
      </c>
      <c r="AP387" s="8" t="str">
        <f t="shared" si="76"/>
        <v/>
      </c>
      <c r="AQ387" s="8" t="str">
        <f t="shared" si="76"/>
        <v/>
      </c>
      <c r="AR387" s="8" t="str">
        <f t="shared" si="76"/>
        <v/>
      </c>
      <c r="AS387" s="8" t="str">
        <f t="shared" si="76"/>
        <v/>
      </c>
      <c r="AT387" s="8" t="str">
        <f t="shared" si="76"/>
        <v/>
      </c>
      <c r="AU387" s="8" t="str">
        <f t="shared" si="76"/>
        <v/>
      </c>
      <c r="AV387" s="8" t="str">
        <f t="shared" si="76"/>
        <v/>
      </c>
      <c r="AW387" s="8" t="str">
        <f t="shared" si="76"/>
        <v/>
      </c>
      <c r="AX387" s="8" t="str">
        <f t="shared" si="77"/>
        <v/>
      </c>
      <c r="AY387" s="8" t="str">
        <f t="shared" si="77"/>
        <v/>
      </c>
      <c r="AZ387" s="8" t="str">
        <f t="shared" si="77"/>
        <v/>
      </c>
      <c r="BA387" s="8" t="str">
        <f t="shared" si="77"/>
        <v/>
      </c>
      <c r="BB387" s="8" t="str">
        <f t="shared" si="77"/>
        <v/>
      </c>
      <c r="BC387" s="8" t="str">
        <f t="shared" si="77"/>
        <v/>
      </c>
      <c r="BD387" s="8" t="str">
        <f t="shared" si="77"/>
        <v/>
      </c>
      <c r="BE387" s="8" t="str">
        <f t="shared" si="77"/>
        <v/>
      </c>
    </row>
    <row r="388" spans="1:57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>CONCATENATE(A388,B388,C388,D388,E388,F388,G388,H388,I388,J388,K388,L388,M388,N388,O388,P388,Q388,R388,S388,T388,U388,V388,W388,X388,Y388,Z388,AA388,AB388,AC388,AD388,AE388,AF388,AG388,AH388)</f>
        <v>SIMSIMSIM190118516344761,875FNEL044761,87540057,87543793,87543751,87543479,9166666667745433660MXRXX LUXZX DX XLMXXDX GXLVXX000000AMIL41NEXT PLUS RM RJ48439406,85484,39ATIVO</v>
      </c>
      <c r="AJ388">
        <f>IF(AI388=AI387,1,0)</f>
        <v>0</v>
      </c>
      <c r="AK388" s="47" t="s">
        <v>387</v>
      </c>
      <c r="AM388" s="7">
        <v>385</v>
      </c>
      <c r="AN388" s="7" t="str">
        <f t="shared" si="76"/>
        <v/>
      </c>
      <c r="AO388" s="7" t="str">
        <f t="shared" si="76"/>
        <v/>
      </c>
      <c r="AP388" s="7" t="str">
        <f t="shared" si="76"/>
        <v/>
      </c>
      <c r="AQ388" s="7" t="str">
        <f t="shared" si="76"/>
        <v/>
      </c>
      <c r="AR388" s="7" t="str">
        <f t="shared" si="76"/>
        <v/>
      </c>
      <c r="AS388" s="7" t="str">
        <f t="shared" si="76"/>
        <v/>
      </c>
      <c r="AT388" s="7" t="str">
        <f t="shared" si="76"/>
        <v/>
      </c>
      <c r="AU388" s="7" t="str">
        <f t="shared" si="76"/>
        <v/>
      </c>
      <c r="AV388" s="7" t="str">
        <f t="shared" si="76"/>
        <v/>
      </c>
      <c r="AW388" s="7" t="str">
        <f t="shared" si="76"/>
        <v/>
      </c>
      <c r="AX388" s="7" t="str">
        <f t="shared" si="77"/>
        <v/>
      </c>
      <c r="AY388" s="7" t="str">
        <f t="shared" si="77"/>
        <v/>
      </c>
      <c r="AZ388" s="7" t="str">
        <f t="shared" si="77"/>
        <v/>
      </c>
      <c r="BA388" s="7" t="str">
        <f t="shared" si="77"/>
        <v/>
      </c>
      <c r="BB388" s="7" t="str">
        <f t="shared" si="77"/>
        <v/>
      </c>
      <c r="BC388" s="7" t="str">
        <f t="shared" si="77"/>
        <v/>
      </c>
      <c r="BD388" s="7" t="str">
        <f t="shared" si="77"/>
        <v/>
      </c>
      <c r="BE388" s="7" t="str">
        <f t="shared" si="77"/>
        <v/>
      </c>
    </row>
    <row r="389" spans="1:57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>CONCATENATE(A389,B389,C389,D389,E389,F389,G389,H389,I389,J389,K389,L389,M389,N389,O389,P389,Q389,R389,S389,T389,U389,V389,W389,X389,Y389,Z389,AA389,AB389,AC389,AD389,AE389,AF389,AG389,AH389)</f>
        <v>SIMSIMSIM190118516344761,875FNEL044761,87540057,87543793,87543751,87543479,9166666667745433660MXRXX LUXZX DX XLMXXDX GXLVXX000000AMIL41NEXT PLUS RM RJ48439406,85484,39ATIVO</v>
      </c>
      <c r="AJ389">
        <f>IF(AI389=AI388,1,0)</f>
        <v>1</v>
      </c>
      <c r="AK389" s="47" t="s">
        <v>387</v>
      </c>
      <c r="AM389" s="8">
        <v>386</v>
      </c>
      <c r="AN389" s="8" t="str">
        <f t="shared" si="76"/>
        <v/>
      </c>
      <c r="AO389" s="8" t="str">
        <f t="shared" si="76"/>
        <v/>
      </c>
      <c r="AP389" s="8" t="str">
        <f t="shared" si="76"/>
        <v/>
      </c>
      <c r="AQ389" s="8" t="str">
        <f t="shared" si="76"/>
        <v/>
      </c>
      <c r="AR389" s="8" t="str">
        <f t="shared" si="76"/>
        <v/>
      </c>
      <c r="AS389" s="8" t="str">
        <f t="shared" si="76"/>
        <v/>
      </c>
      <c r="AT389" s="8" t="str">
        <f t="shared" si="76"/>
        <v/>
      </c>
      <c r="AU389" s="8" t="str">
        <f t="shared" si="76"/>
        <v/>
      </c>
      <c r="AV389" s="8" t="str">
        <f t="shared" si="76"/>
        <v/>
      </c>
      <c r="AW389" s="8" t="str">
        <f t="shared" si="76"/>
        <v/>
      </c>
      <c r="AX389" s="8" t="str">
        <f t="shared" si="77"/>
        <v/>
      </c>
      <c r="AY389" s="8" t="str">
        <f t="shared" si="77"/>
        <v/>
      </c>
      <c r="AZ389" s="8" t="str">
        <f t="shared" si="77"/>
        <v/>
      </c>
      <c r="BA389" s="8" t="str">
        <f t="shared" si="77"/>
        <v/>
      </c>
      <c r="BB389" s="8" t="str">
        <f t="shared" si="77"/>
        <v/>
      </c>
      <c r="BC389" s="8" t="str">
        <f t="shared" si="77"/>
        <v/>
      </c>
      <c r="BD389" s="8" t="str">
        <f t="shared" si="77"/>
        <v/>
      </c>
      <c r="BE389" s="8" t="str">
        <f t="shared" si="77"/>
        <v/>
      </c>
    </row>
    <row r="390" spans="1:57" x14ac:dyDescent="0.25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>CONCATENATE(A390,B390,C390,D390,E390,F390,G390,H390,I390,J390,K390,L390,M390,N390,O390,P390,Q390,R390,S390,T390,U390,V390,W390,X390,Y390,Z390,AA390,AB390,AC390,AD390,AE390,AF390,AG390,AH390)</f>
        <v>SIMSIMSIM190118516344761,875FNEL044761,87540057,87543793,87543751,87543479,9166666667745433660MXRXX LUXZX DX XLMXXDX GXLVXX000000AMIL41NEXT PLUS RM RJ48439406,85484,39ATIVO</v>
      </c>
      <c r="AJ390">
        <f>IF(AI390=AI389,1,0)</f>
        <v>1</v>
      </c>
      <c r="AK390" s="47" t="s">
        <v>387</v>
      </c>
      <c r="AM390" s="7">
        <v>387</v>
      </c>
      <c r="AN390" s="7" t="str">
        <f t="shared" si="76"/>
        <v/>
      </c>
      <c r="AO390" s="7" t="str">
        <f t="shared" si="76"/>
        <v/>
      </c>
      <c r="AP390" s="7" t="str">
        <f t="shared" si="76"/>
        <v/>
      </c>
      <c r="AQ390" s="7" t="str">
        <f t="shared" si="76"/>
        <v/>
      </c>
      <c r="AR390" s="7" t="str">
        <f t="shared" si="76"/>
        <v/>
      </c>
      <c r="AS390" s="7" t="str">
        <f t="shared" si="76"/>
        <v/>
      </c>
      <c r="AT390" s="7" t="str">
        <f t="shared" si="76"/>
        <v/>
      </c>
      <c r="AU390" s="7" t="str">
        <f t="shared" si="76"/>
        <v/>
      </c>
      <c r="AV390" s="7" t="str">
        <f t="shared" si="76"/>
        <v/>
      </c>
      <c r="AW390" s="7" t="str">
        <f t="shared" si="76"/>
        <v/>
      </c>
      <c r="AX390" s="7" t="str">
        <f t="shared" si="77"/>
        <v/>
      </c>
      <c r="AY390" s="7" t="str">
        <f t="shared" si="77"/>
        <v/>
      </c>
      <c r="AZ390" s="7" t="str">
        <f t="shared" si="77"/>
        <v/>
      </c>
      <c r="BA390" s="7" t="str">
        <f t="shared" si="77"/>
        <v/>
      </c>
      <c r="BB390" s="7" t="str">
        <f t="shared" si="77"/>
        <v/>
      </c>
      <c r="BC390" s="7" t="str">
        <f t="shared" si="77"/>
        <v/>
      </c>
      <c r="BD390" s="7" t="str">
        <f t="shared" si="77"/>
        <v/>
      </c>
      <c r="BE390" s="7" t="str">
        <f t="shared" si="77"/>
        <v/>
      </c>
    </row>
    <row r="391" spans="1:57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>CONCATENATE(A391,B391,C391,D391,E391,F391,G391,H391,I391,J391,K391,L391,M391,N391,O391,P391,Q391,R391,S391,T391,U391,V391,W391,X391,Y391,Z391,AA391,AB391,AC391,AD391,AE391,AF391,AG391,AH391)</f>
        <v>SIMSIMSIM190118516344761,875FNEL144761,87540057,87543793,87543479,9166666667745433670MXRXX WLXRX DX XLMXXDX GXLVXX000000AMIL41NEXT PLUS RM RJ48439406,85484,39ATIVO</v>
      </c>
      <c r="AJ391">
        <f>IF(AI391=AI390,1,0)</f>
        <v>0</v>
      </c>
      <c r="AK391" s="47" t="s">
        <v>387</v>
      </c>
      <c r="AM391" s="8">
        <v>388</v>
      </c>
      <c r="AN391" s="8" t="str">
        <f t="shared" si="76"/>
        <v/>
      </c>
      <c r="AO391" s="8" t="str">
        <f t="shared" si="76"/>
        <v/>
      </c>
      <c r="AP391" s="8" t="str">
        <f t="shared" si="76"/>
        <v/>
      </c>
      <c r="AQ391" s="8" t="str">
        <f t="shared" si="76"/>
        <v/>
      </c>
      <c r="AR391" s="8" t="str">
        <f t="shared" si="76"/>
        <v/>
      </c>
      <c r="AS391" s="8" t="str">
        <f t="shared" si="76"/>
        <v/>
      </c>
      <c r="AT391" s="8" t="str">
        <f t="shared" si="76"/>
        <v/>
      </c>
      <c r="AU391" s="8" t="str">
        <f t="shared" si="76"/>
        <v/>
      </c>
      <c r="AV391" s="8" t="str">
        <f t="shared" si="76"/>
        <v/>
      </c>
      <c r="AW391" s="8" t="str">
        <f t="shared" si="76"/>
        <v/>
      </c>
      <c r="AX391" s="8" t="str">
        <f t="shared" si="77"/>
        <v/>
      </c>
      <c r="AY391" s="8" t="str">
        <f t="shared" si="77"/>
        <v/>
      </c>
      <c r="AZ391" s="8" t="str">
        <f t="shared" si="77"/>
        <v/>
      </c>
      <c r="BA391" s="8" t="str">
        <f t="shared" si="77"/>
        <v/>
      </c>
      <c r="BB391" s="8" t="str">
        <f t="shared" si="77"/>
        <v/>
      </c>
      <c r="BC391" s="8" t="str">
        <f t="shared" si="77"/>
        <v/>
      </c>
      <c r="BD391" s="8" t="str">
        <f t="shared" si="77"/>
        <v/>
      </c>
      <c r="BE391" s="8" t="str">
        <f t="shared" si="77"/>
        <v/>
      </c>
    </row>
    <row r="392" spans="1:57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>CONCATENATE(A392,B392,C392,D392,E392,F392,G392,H392,I392,J392,K392,L392,M392,N392,O392,P392,Q392,R392,S392,T392,U392,V392,W392,X392,Y392,Z392,AA392,AB392,AC392,AD392,AE392,AF392,AG392,AH392)</f>
        <v>SIMSIMSIM190118516344761,875FNEL144761,87540057,87543793,87543479,9166666667745433670MXRXX WLXRX DX XLMXXDX GXLVXX000000AMIL41NEXT PLUS RM RJ48439406,85484,39ATIVO</v>
      </c>
      <c r="AJ392">
        <f>IF(AI392=AI391,1,0)</f>
        <v>1</v>
      </c>
      <c r="AK392" s="47" t="s">
        <v>387</v>
      </c>
      <c r="AM392" s="7">
        <v>389</v>
      </c>
      <c r="AN392" s="7" t="str">
        <f t="shared" si="76"/>
        <v/>
      </c>
      <c r="AO392" s="7" t="str">
        <f t="shared" si="76"/>
        <v/>
      </c>
      <c r="AP392" s="7" t="str">
        <f t="shared" si="76"/>
        <v/>
      </c>
      <c r="AQ392" s="7" t="str">
        <f t="shared" si="76"/>
        <v/>
      </c>
      <c r="AR392" s="7" t="str">
        <f t="shared" si="76"/>
        <v/>
      </c>
      <c r="AS392" s="7" t="str">
        <f t="shared" si="76"/>
        <v/>
      </c>
      <c r="AT392" s="7" t="str">
        <f t="shared" si="76"/>
        <v/>
      </c>
      <c r="AU392" s="7" t="str">
        <f t="shared" si="76"/>
        <v/>
      </c>
      <c r="AV392" s="7" t="str">
        <f t="shared" si="76"/>
        <v/>
      </c>
      <c r="AW392" s="7" t="str">
        <f t="shared" si="76"/>
        <v/>
      </c>
      <c r="AX392" s="7" t="str">
        <f t="shared" si="77"/>
        <v/>
      </c>
      <c r="AY392" s="7" t="str">
        <f t="shared" si="77"/>
        <v/>
      </c>
      <c r="AZ392" s="7" t="str">
        <f t="shared" si="77"/>
        <v/>
      </c>
      <c r="BA392" s="7" t="str">
        <f t="shared" si="77"/>
        <v/>
      </c>
      <c r="BB392" s="7" t="str">
        <f t="shared" si="77"/>
        <v/>
      </c>
      <c r="BC392" s="7" t="str">
        <f t="shared" si="77"/>
        <v/>
      </c>
      <c r="BD392" s="7" t="str">
        <f t="shared" si="77"/>
        <v/>
      </c>
      <c r="BE392" s="7" t="str">
        <f t="shared" si="77"/>
        <v/>
      </c>
    </row>
    <row r="393" spans="1:57" x14ac:dyDescent="0.25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>CONCATENATE(A393,B393,C393,D393,E393,F393,G393,H393,I393,J393,K393,L393,M393,N393,O393,P393,Q393,R393,S393,T393,U393,V393,W393,X393,Y393,Z393,AA393,AB393,AC393,AD393,AE393,AF393,AG393,AH393)</f>
        <v>SIMSIMSIM190118516344761,875FNEL144761,87540057,87543793,87543479,9166666667745433670MXRXX WLXRX DX XLMXXDX GXLVXX000000AMIL41NEXT PLUS RM RJ48439406,85484,39ATIVO</v>
      </c>
      <c r="AJ393">
        <f>IF(AI393=AI392,1,0)</f>
        <v>1</v>
      </c>
      <c r="AK393" s="47" t="s">
        <v>387</v>
      </c>
      <c r="AM393" s="8">
        <v>390</v>
      </c>
      <c r="AN393" s="8" t="str">
        <f t="shared" si="76"/>
        <v/>
      </c>
      <c r="AO393" s="8" t="str">
        <f t="shared" si="76"/>
        <v/>
      </c>
      <c r="AP393" s="8" t="str">
        <f t="shared" si="76"/>
        <v/>
      </c>
      <c r="AQ393" s="8" t="str">
        <f t="shared" si="76"/>
        <v/>
      </c>
      <c r="AR393" s="8" t="str">
        <f t="shared" si="76"/>
        <v/>
      </c>
      <c r="AS393" s="8" t="str">
        <f t="shared" si="76"/>
        <v/>
      </c>
      <c r="AT393" s="8" t="str">
        <f t="shared" si="76"/>
        <v/>
      </c>
      <c r="AU393" s="8" t="str">
        <f t="shared" si="76"/>
        <v/>
      </c>
      <c r="AV393" s="8" t="str">
        <f t="shared" si="76"/>
        <v/>
      </c>
      <c r="AW393" s="8" t="str">
        <f t="shared" si="76"/>
        <v/>
      </c>
      <c r="AX393" s="8" t="str">
        <f t="shared" si="77"/>
        <v/>
      </c>
      <c r="AY393" s="8" t="str">
        <f t="shared" si="77"/>
        <v/>
      </c>
      <c r="AZ393" s="8" t="str">
        <f t="shared" si="77"/>
        <v/>
      </c>
      <c r="BA393" s="8" t="str">
        <f t="shared" si="77"/>
        <v/>
      </c>
      <c r="BB393" s="8" t="str">
        <f t="shared" si="77"/>
        <v/>
      </c>
      <c r="BC393" s="8" t="str">
        <f t="shared" si="77"/>
        <v/>
      </c>
      <c r="BD393" s="8" t="str">
        <f t="shared" si="77"/>
        <v/>
      </c>
      <c r="BE393" s="8" t="str">
        <f t="shared" si="77"/>
        <v/>
      </c>
    </row>
    <row r="394" spans="1:57" x14ac:dyDescent="0.25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>CONCATENATE(A394,B394,C394,D394,E394,F394,G394,H394,I394,J394,K394,L394,M394,N394,O394,P394,Q394,R394,S394,T394,U394,V394,W394,X394,Y394,Z394,AA394,AB394,AC394,AD394,AE394,AF394,AG394,AH394)</f>
        <v>SIMSIMSIM2200118518444761,875ABREC044761,87530693,916666666743478,916666666743479,9166666667745433751GXXXXNX PXXX TRXNDXDX000000AMIL41NEXT PLUS RM RJ87415734,27874,15ATIVO</v>
      </c>
      <c r="AJ394">
        <f>IF(AI394=AI393,1,0)</f>
        <v>0</v>
      </c>
      <c r="AK394" s="47" t="s">
        <v>473</v>
      </c>
      <c r="AM394" s="7">
        <v>391</v>
      </c>
      <c r="AN394" s="7" t="str">
        <f t="shared" ref="AN394:AW403" si="78">IF(AN$3=$D394,$AM394,"")</f>
        <v/>
      </c>
      <c r="AO394" s="7" t="str">
        <f t="shared" si="78"/>
        <v/>
      </c>
      <c r="AP394" s="7" t="str">
        <f t="shared" si="78"/>
        <v/>
      </c>
      <c r="AQ394" s="7" t="str">
        <f t="shared" si="78"/>
        <v/>
      </c>
      <c r="AR394" s="7" t="str">
        <f t="shared" si="78"/>
        <v/>
      </c>
      <c r="AS394" s="7" t="str">
        <f t="shared" si="78"/>
        <v/>
      </c>
      <c r="AT394" s="7" t="str">
        <f t="shared" si="78"/>
        <v/>
      </c>
      <c r="AU394" s="7" t="str">
        <f t="shared" si="78"/>
        <v/>
      </c>
      <c r="AV394" s="7" t="str">
        <f t="shared" si="78"/>
        <v/>
      </c>
      <c r="AW394" s="7" t="str">
        <f t="shared" si="78"/>
        <v/>
      </c>
      <c r="AX394" s="7" t="str">
        <f t="shared" ref="AX394:BE403" si="79">IF(AX$3=$D394,$AM394,"")</f>
        <v/>
      </c>
      <c r="AY394" s="7" t="str">
        <f t="shared" si="79"/>
        <v/>
      </c>
      <c r="AZ394" s="7" t="str">
        <f t="shared" si="79"/>
        <v/>
      </c>
      <c r="BA394" s="7" t="str">
        <f t="shared" si="79"/>
        <v/>
      </c>
      <c r="BB394" s="7" t="str">
        <f t="shared" si="79"/>
        <v/>
      </c>
      <c r="BC394" s="7" t="str">
        <f t="shared" si="79"/>
        <v/>
      </c>
      <c r="BD394" s="7" t="str">
        <f t="shared" si="79"/>
        <v/>
      </c>
      <c r="BE394" s="7" t="str">
        <f t="shared" si="79"/>
        <v/>
      </c>
    </row>
    <row r="395" spans="1:57" x14ac:dyDescent="0.25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>CONCATENATE(A395,B395,C395,D395,E395,F395,G395,H395,I395,J395,K395,L395,M395,N395,O395,P395,Q395,R395,S395,T395,U395,V395,W395,X395,Y395,Z395,AA395,AB395,AC395,AD395,AE395,AF395,AG395,AH395)</f>
        <v>SIMSIMSIM2200118518444761,875ABREC044761,87530693,916666666743478,916666666743479,9166666667745433751GXXXXNX PXXX TRXNDXDX000000AMIL41NEXT PLUS RM RJ87415734,27874,15ATIVO</v>
      </c>
      <c r="AJ395">
        <f>IF(AI395=AI394,1,0)</f>
        <v>1</v>
      </c>
      <c r="AK395" s="47" t="s">
        <v>473</v>
      </c>
      <c r="AM395" s="8">
        <v>392</v>
      </c>
      <c r="AN395" s="8" t="str">
        <f t="shared" si="78"/>
        <v/>
      </c>
      <c r="AO395" s="8" t="str">
        <f t="shared" si="78"/>
        <v/>
      </c>
      <c r="AP395" s="8" t="str">
        <f t="shared" si="78"/>
        <v/>
      </c>
      <c r="AQ395" s="8" t="str">
        <f t="shared" si="78"/>
        <v/>
      </c>
      <c r="AR395" s="8" t="str">
        <f t="shared" si="78"/>
        <v/>
      </c>
      <c r="AS395" s="8" t="str">
        <f t="shared" si="78"/>
        <v/>
      </c>
      <c r="AT395" s="8" t="str">
        <f t="shared" si="78"/>
        <v/>
      </c>
      <c r="AU395" s="8" t="str">
        <f t="shared" si="78"/>
        <v/>
      </c>
      <c r="AV395" s="8" t="str">
        <f t="shared" si="78"/>
        <v/>
      </c>
      <c r="AW395" s="8" t="str">
        <f t="shared" si="78"/>
        <v/>
      </c>
      <c r="AX395" s="8" t="str">
        <f t="shared" si="79"/>
        <v/>
      </c>
      <c r="AY395" s="8" t="str">
        <f t="shared" si="79"/>
        <v/>
      </c>
      <c r="AZ395" s="8" t="str">
        <f t="shared" si="79"/>
        <v/>
      </c>
      <c r="BA395" s="8" t="str">
        <f t="shared" si="79"/>
        <v/>
      </c>
      <c r="BB395" s="8" t="str">
        <f t="shared" si="79"/>
        <v/>
      </c>
      <c r="BC395" s="8" t="str">
        <f t="shared" si="79"/>
        <v/>
      </c>
      <c r="BD395" s="8" t="str">
        <f t="shared" si="79"/>
        <v/>
      </c>
      <c r="BE395" s="8" t="str">
        <f t="shared" si="79"/>
        <v/>
      </c>
    </row>
    <row r="396" spans="1:57" x14ac:dyDescent="0.25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>CONCATENATE(A396,B396,C396,D396,E396,F396,G396,H396,I396,J396,K396,L396,M396,N396,O396,P396,Q396,R396,S396,T396,U396,V396,W396,X396,Y396,Z396,AA396,AB396,AC396,AD396,AE396,AF396,AG396,AH396)</f>
        <v>SIMSIMSIM2200118518444761,875ABREC044761,87530693,916666666743478,916666666743479,9166666667745433751GXXXXNX PXXX TRXNDXDX000000AMIL41NEXT PLUS RM RJ87415734,27874,15ATIVO</v>
      </c>
      <c r="AJ396">
        <f>IF(AI396=AI395,1,0)</f>
        <v>1</v>
      </c>
      <c r="AK396" s="47" t="s">
        <v>473</v>
      </c>
      <c r="AM396" s="7">
        <v>393</v>
      </c>
      <c r="AN396" s="7" t="str">
        <f t="shared" si="78"/>
        <v/>
      </c>
      <c r="AO396" s="7" t="str">
        <f t="shared" si="78"/>
        <v/>
      </c>
      <c r="AP396" s="7" t="str">
        <f t="shared" si="78"/>
        <v/>
      </c>
      <c r="AQ396" s="7" t="str">
        <f t="shared" si="78"/>
        <v/>
      </c>
      <c r="AR396" s="7" t="str">
        <f t="shared" si="78"/>
        <v/>
      </c>
      <c r="AS396" s="7" t="str">
        <f t="shared" si="78"/>
        <v/>
      </c>
      <c r="AT396" s="7" t="str">
        <f t="shared" si="78"/>
        <v/>
      </c>
      <c r="AU396" s="7" t="str">
        <f t="shared" si="78"/>
        <v/>
      </c>
      <c r="AV396" s="7" t="str">
        <f t="shared" si="78"/>
        <v/>
      </c>
      <c r="AW396" s="7" t="str">
        <f t="shared" si="78"/>
        <v/>
      </c>
      <c r="AX396" s="7" t="str">
        <f t="shared" si="79"/>
        <v/>
      </c>
      <c r="AY396" s="7" t="str">
        <f t="shared" si="79"/>
        <v/>
      </c>
      <c r="AZ396" s="7" t="str">
        <f t="shared" si="79"/>
        <v/>
      </c>
      <c r="BA396" s="7" t="str">
        <f t="shared" si="79"/>
        <v/>
      </c>
      <c r="BB396" s="7" t="str">
        <f t="shared" si="79"/>
        <v/>
      </c>
      <c r="BC396" s="7" t="str">
        <f t="shared" si="79"/>
        <v/>
      </c>
      <c r="BD396" s="7" t="str">
        <f t="shared" si="79"/>
        <v/>
      </c>
      <c r="BE396" s="7" t="str">
        <f t="shared" si="79"/>
        <v/>
      </c>
    </row>
    <row r="397" spans="1:57" x14ac:dyDescent="0.25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>CONCATENATE(A397,B397,C397,D397,E397,F397,G397,H397,I397,J397,K397,L397,M397,N397,O397,P397,Q397,R397,S397,T397,U397,V397,W397,X397,Y397,Z397,AA397,AB397,AC397,AD397,AE397,AF397,AG397,AH397)</f>
        <v>SIMSIMSIM570118446444761,875ANMEP044761,87530798,87543513,87543509,916666666743479,9166666667745434030RUWXLLY FXNXMXRX DX XNTX000000AMIL41AMIL 500 QP NACIONAL2766232323,642766,23ATIVO</v>
      </c>
      <c r="AJ397">
        <f>IF(AI397=AI396,1,0)</f>
        <v>0</v>
      </c>
      <c r="AK397" s="47" t="s">
        <v>392</v>
      </c>
      <c r="AM397" s="8">
        <v>394</v>
      </c>
      <c r="AN397" s="8" t="str">
        <f t="shared" si="78"/>
        <v/>
      </c>
      <c r="AO397" s="8" t="str">
        <f t="shared" si="78"/>
        <v/>
      </c>
      <c r="AP397" s="8" t="str">
        <f t="shared" si="78"/>
        <v/>
      </c>
      <c r="AQ397" s="8" t="str">
        <f t="shared" si="78"/>
        <v/>
      </c>
      <c r="AR397" s="8" t="str">
        <f t="shared" si="78"/>
        <v/>
      </c>
      <c r="AS397" s="8" t="str">
        <f t="shared" si="78"/>
        <v/>
      </c>
      <c r="AT397" s="8" t="str">
        <f t="shared" si="78"/>
        <v/>
      </c>
      <c r="AU397" s="8" t="str">
        <f t="shared" si="78"/>
        <v/>
      </c>
      <c r="AV397" s="8" t="str">
        <f t="shared" si="78"/>
        <v/>
      </c>
      <c r="AW397" s="8" t="str">
        <f t="shared" si="78"/>
        <v/>
      </c>
      <c r="AX397" s="8" t="str">
        <f t="shared" si="79"/>
        <v/>
      </c>
      <c r="AY397" s="8" t="str">
        <f t="shared" si="79"/>
        <v/>
      </c>
      <c r="AZ397" s="8" t="str">
        <f t="shared" si="79"/>
        <v/>
      </c>
      <c r="BA397" s="8" t="str">
        <f t="shared" si="79"/>
        <v/>
      </c>
      <c r="BB397" s="8" t="str">
        <f t="shared" si="79"/>
        <v/>
      </c>
      <c r="BC397" s="8" t="str">
        <f t="shared" si="79"/>
        <v/>
      </c>
      <c r="BD397" s="8" t="str">
        <f t="shared" si="79"/>
        <v/>
      </c>
      <c r="BE397" s="8" t="str">
        <f t="shared" si="79"/>
        <v/>
      </c>
    </row>
    <row r="398" spans="1:57" x14ac:dyDescent="0.25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>CONCATENATE(A398,B398,C398,D398,E398,F398,G398,H398,I398,J398,K398,L398,M398,N398,O398,P398,Q398,R398,S398,T398,U398,V398,W398,X398,Y398,Z398,AA398,AB398,AC398,AD398,AE398,AF398,AG398,AH398)</f>
        <v>SIMSIMSIM570118446444761,875ANMEP044761,87530798,87543513,87543509,916666666743479,9166666667745434030RUWXLLY FXNXMXRX DX XNTX000000AMIL41AMIL 500 QP NACIONAL2766232323,642766,23ATIVO</v>
      </c>
      <c r="AJ398">
        <f>IF(AI398=AI397,1,0)</f>
        <v>1</v>
      </c>
      <c r="AK398" s="47" t="s">
        <v>392</v>
      </c>
      <c r="AM398" s="7">
        <v>395</v>
      </c>
      <c r="AN398" s="7" t="str">
        <f t="shared" si="78"/>
        <v/>
      </c>
      <c r="AO398" s="7" t="str">
        <f t="shared" si="78"/>
        <v/>
      </c>
      <c r="AP398" s="7" t="str">
        <f t="shared" si="78"/>
        <v/>
      </c>
      <c r="AQ398" s="7" t="str">
        <f t="shared" si="78"/>
        <v/>
      </c>
      <c r="AR398" s="7" t="str">
        <f t="shared" si="78"/>
        <v/>
      </c>
      <c r="AS398" s="7" t="str">
        <f t="shared" si="78"/>
        <v/>
      </c>
      <c r="AT398" s="7" t="str">
        <f t="shared" si="78"/>
        <v/>
      </c>
      <c r="AU398" s="7" t="str">
        <f t="shared" si="78"/>
        <v/>
      </c>
      <c r="AV398" s="7" t="str">
        <f t="shared" si="78"/>
        <v/>
      </c>
      <c r="AW398" s="7" t="str">
        <f t="shared" si="78"/>
        <v/>
      </c>
      <c r="AX398" s="7" t="str">
        <f t="shared" si="79"/>
        <v/>
      </c>
      <c r="AY398" s="7" t="str">
        <f t="shared" si="79"/>
        <v/>
      </c>
      <c r="AZ398" s="7" t="str">
        <f t="shared" si="79"/>
        <v/>
      </c>
      <c r="BA398" s="7" t="str">
        <f t="shared" si="79"/>
        <v/>
      </c>
      <c r="BB398" s="7" t="str">
        <f t="shared" si="79"/>
        <v/>
      </c>
      <c r="BC398" s="7" t="str">
        <f t="shared" si="79"/>
        <v/>
      </c>
      <c r="BD398" s="7" t="str">
        <f t="shared" si="79"/>
        <v/>
      </c>
      <c r="BE398" s="7" t="str">
        <f t="shared" si="79"/>
        <v/>
      </c>
    </row>
    <row r="399" spans="1:57" x14ac:dyDescent="0.25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>CONCATENATE(A399,B399,C399,D399,E399,F399,G399,H399,I399,J399,K399,L399,M399,N399,O399,P399,Q399,R399,S399,T399,U399,V399,W399,X399,Y399,Z399,AA399,AB399,AC399,AD399,AE399,AF399,AG399,AH399)</f>
        <v>SIMSIMSIM570118446444761,875ANMEP044761,87530798,87543513,87543509,916666666743479,9166666667745434030RUWXLLY FXNXMXRX DX XNTX000000AMIL41AMIL 500 QP NACIONAL2766232323,642766,23ATIVO</v>
      </c>
      <c r="AJ399">
        <f>IF(AI399=AI398,1,0)</f>
        <v>1</v>
      </c>
      <c r="AK399" s="47" t="s">
        <v>392</v>
      </c>
      <c r="AM399" s="8">
        <v>396</v>
      </c>
      <c r="AN399" s="8" t="str">
        <f t="shared" si="78"/>
        <v/>
      </c>
      <c r="AO399" s="8" t="str">
        <f t="shared" si="78"/>
        <v/>
      </c>
      <c r="AP399" s="8" t="str">
        <f t="shared" si="78"/>
        <v/>
      </c>
      <c r="AQ399" s="8" t="str">
        <f t="shared" si="78"/>
        <v/>
      </c>
      <c r="AR399" s="8" t="str">
        <f t="shared" si="78"/>
        <v/>
      </c>
      <c r="AS399" s="8" t="str">
        <f t="shared" si="78"/>
        <v/>
      </c>
      <c r="AT399" s="8" t="str">
        <f t="shared" si="78"/>
        <v/>
      </c>
      <c r="AU399" s="8" t="str">
        <f t="shared" si="78"/>
        <v/>
      </c>
      <c r="AV399" s="8" t="str">
        <f t="shared" si="78"/>
        <v/>
      </c>
      <c r="AW399" s="8" t="str">
        <f t="shared" si="78"/>
        <v/>
      </c>
      <c r="AX399" s="8" t="str">
        <f t="shared" si="79"/>
        <v/>
      </c>
      <c r="AY399" s="8" t="str">
        <f t="shared" si="79"/>
        <v/>
      </c>
      <c r="AZ399" s="8" t="str">
        <f t="shared" si="79"/>
        <v/>
      </c>
      <c r="BA399" s="8" t="str">
        <f t="shared" si="79"/>
        <v/>
      </c>
      <c r="BB399" s="8" t="str">
        <f t="shared" si="79"/>
        <v/>
      </c>
      <c r="BC399" s="8" t="str">
        <f t="shared" si="79"/>
        <v/>
      </c>
      <c r="BD399" s="8" t="str">
        <f t="shared" si="79"/>
        <v/>
      </c>
      <c r="BE399" s="8" t="str">
        <f t="shared" si="79"/>
        <v/>
      </c>
    </row>
    <row r="400" spans="1:57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>CONCATENATE(A400,B400,C400,D400,E400,F400,G400,H400,I400,J400,K400,L400,M400,N400,O400,P400,Q400,R400,S400,T400,U400,V400,W400,X400,Y400,Z400,AA400,AB400,AC400,AD400,AE400,AF400,AG400,AH400)</f>
        <v>SIMSIMSIM570118446444761,875ANMEP144761,87543414,916666666743513,87543479,9166666667745434040BXRNXRDX FXNXMXRX VXXXRX000000AMIL41AMIL 500 QP NACIONAL1532821287,561532,82ATIVO</v>
      </c>
      <c r="AJ400">
        <f>IF(AI400=AI399,1,0)</f>
        <v>0</v>
      </c>
      <c r="AK400" s="47" t="s">
        <v>392</v>
      </c>
      <c r="AM400" s="7">
        <v>397</v>
      </c>
      <c r="AN400" s="7" t="str">
        <f t="shared" si="78"/>
        <v/>
      </c>
      <c r="AO400" s="7" t="str">
        <f t="shared" si="78"/>
        <v/>
      </c>
      <c r="AP400" s="7" t="str">
        <f t="shared" si="78"/>
        <v/>
      </c>
      <c r="AQ400" s="7" t="str">
        <f t="shared" si="78"/>
        <v/>
      </c>
      <c r="AR400" s="7" t="str">
        <f t="shared" si="78"/>
        <v/>
      </c>
      <c r="AS400" s="7" t="str">
        <f t="shared" si="78"/>
        <v/>
      </c>
      <c r="AT400" s="7" t="str">
        <f t="shared" si="78"/>
        <v/>
      </c>
      <c r="AU400" s="7" t="str">
        <f t="shared" si="78"/>
        <v/>
      </c>
      <c r="AV400" s="7" t="str">
        <f t="shared" si="78"/>
        <v/>
      </c>
      <c r="AW400" s="7" t="str">
        <f t="shared" si="78"/>
        <v/>
      </c>
      <c r="AX400" s="7" t="str">
        <f t="shared" si="79"/>
        <v/>
      </c>
      <c r="AY400" s="7" t="str">
        <f t="shared" si="79"/>
        <v/>
      </c>
      <c r="AZ400" s="7" t="str">
        <f t="shared" si="79"/>
        <v/>
      </c>
      <c r="BA400" s="7" t="str">
        <f t="shared" si="79"/>
        <v/>
      </c>
      <c r="BB400" s="7" t="str">
        <f t="shared" si="79"/>
        <v/>
      </c>
      <c r="BC400" s="7" t="str">
        <f t="shared" si="79"/>
        <v/>
      </c>
      <c r="BD400" s="7" t="str">
        <f t="shared" si="79"/>
        <v/>
      </c>
      <c r="BE400" s="7" t="str">
        <f t="shared" si="79"/>
        <v/>
      </c>
    </row>
    <row r="401" spans="1:57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>CONCATENATE(A401,B401,C401,D401,E401,F401,G401,H401,I401,J401,K401,L401,M401,N401,O401,P401,Q401,R401,S401,T401,U401,V401,W401,X401,Y401,Z401,AA401,AB401,AC401,AD401,AE401,AF401,AG401,AH401)</f>
        <v>SIMSIMSIM570118446444761,875ANMEP144761,87543414,916666666743513,87543479,9166666667745434040BXRNXRDX FXNXMXRX VXXXRX000000AMIL41AMIL 500 QP NACIONAL1532821287,561532,82ATIVO</v>
      </c>
      <c r="AJ401">
        <f>IF(AI401=AI400,1,0)</f>
        <v>1</v>
      </c>
      <c r="AK401" s="47" t="s">
        <v>392</v>
      </c>
      <c r="AM401" s="8">
        <v>398</v>
      </c>
      <c r="AN401" s="8" t="str">
        <f t="shared" si="78"/>
        <v/>
      </c>
      <c r="AO401" s="8" t="str">
        <f t="shared" si="78"/>
        <v/>
      </c>
      <c r="AP401" s="8" t="str">
        <f t="shared" si="78"/>
        <v/>
      </c>
      <c r="AQ401" s="8" t="str">
        <f t="shared" si="78"/>
        <v/>
      </c>
      <c r="AR401" s="8" t="str">
        <f t="shared" si="78"/>
        <v/>
      </c>
      <c r="AS401" s="8" t="str">
        <f t="shared" si="78"/>
        <v/>
      </c>
      <c r="AT401" s="8" t="str">
        <f t="shared" si="78"/>
        <v/>
      </c>
      <c r="AU401" s="8" t="str">
        <f t="shared" si="78"/>
        <v/>
      </c>
      <c r="AV401" s="8" t="str">
        <f t="shared" si="78"/>
        <v/>
      </c>
      <c r="AW401" s="8" t="str">
        <f t="shared" si="78"/>
        <v/>
      </c>
      <c r="AX401" s="8" t="str">
        <f t="shared" si="79"/>
        <v/>
      </c>
      <c r="AY401" s="8" t="str">
        <f t="shared" si="79"/>
        <v/>
      </c>
      <c r="AZ401" s="8" t="str">
        <f t="shared" si="79"/>
        <v/>
      </c>
      <c r="BA401" s="8" t="str">
        <f t="shared" si="79"/>
        <v/>
      </c>
      <c r="BB401" s="8" t="str">
        <f t="shared" si="79"/>
        <v/>
      </c>
      <c r="BC401" s="8" t="str">
        <f t="shared" si="79"/>
        <v/>
      </c>
      <c r="BD401" s="8" t="str">
        <f t="shared" si="79"/>
        <v/>
      </c>
      <c r="BE401" s="8" t="str">
        <f t="shared" si="79"/>
        <v/>
      </c>
    </row>
    <row r="402" spans="1:57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>CONCATENATE(A402,B402,C402,D402,E402,F402,G402,H402,I402,J402,K402,L402,M402,N402,O402,P402,Q402,R402,S402,T402,U402,V402,W402,X402,Y402,Z402,AA402,AB402,AC402,AD402,AE402,AF402,AG402,AH402)</f>
        <v>SIMSIMSIM570118446444761,875ANMEP144761,87543414,916666666743513,87543479,9166666667745434040BXRNXRDX FXNXMXRX VXXXRX000000AMIL41AMIL 500 QP NACIONAL1532821287,561532,82ATIVO</v>
      </c>
      <c r="AJ402">
        <f>IF(AI402=AI401,1,0)</f>
        <v>1</v>
      </c>
      <c r="AK402" s="47" t="s">
        <v>392</v>
      </c>
      <c r="AM402" s="7">
        <v>399</v>
      </c>
      <c r="AN402" s="7" t="str">
        <f t="shared" si="78"/>
        <v/>
      </c>
      <c r="AO402" s="7" t="str">
        <f t="shared" si="78"/>
        <v/>
      </c>
      <c r="AP402" s="7" t="str">
        <f t="shared" si="78"/>
        <v/>
      </c>
      <c r="AQ402" s="7" t="str">
        <f t="shared" si="78"/>
        <v/>
      </c>
      <c r="AR402" s="7" t="str">
        <f t="shared" si="78"/>
        <v/>
      </c>
      <c r="AS402" s="7" t="str">
        <f t="shared" si="78"/>
        <v/>
      </c>
      <c r="AT402" s="7" t="str">
        <f t="shared" si="78"/>
        <v/>
      </c>
      <c r="AU402" s="7" t="str">
        <f t="shared" si="78"/>
        <v/>
      </c>
      <c r="AV402" s="7" t="str">
        <f t="shared" si="78"/>
        <v/>
      </c>
      <c r="AW402" s="7" t="str">
        <f t="shared" si="78"/>
        <v/>
      </c>
      <c r="AX402" s="7" t="str">
        <f t="shared" si="79"/>
        <v/>
      </c>
      <c r="AY402" s="7" t="str">
        <f t="shared" si="79"/>
        <v/>
      </c>
      <c r="AZ402" s="7" t="str">
        <f t="shared" si="79"/>
        <v/>
      </c>
      <c r="BA402" s="7" t="str">
        <f t="shared" si="79"/>
        <v/>
      </c>
      <c r="BB402" s="7" t="str">
        <f t="shared" si="79"/>
        <v/>
      </c>
      <c r="BC402" s="7" t="str">
        <f t="shared" si="79"/>
        <v/>
      </c>
      <c r="BD402" s="7" t="str">
        <f t="shared" si="79"/>
        <v/>
      </c>
      <c r="BE402" s="7" t="str">
        <f t="shared" si="79"/>
        <v/>
      </c>
    </row>
    <row r="403" spans="1:57" x14ac:dyDescent="0.25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>CONCATENATE(A403,B403,C403,D403,E403,F403,G403,H403,I403,J403,K403,L403,M403,N403,O403,P403,Q403,R403,S403,T403,U403,V403,W403,X403,Y403,Z403,AA403,AB403,AC403,AD403,AE403,AF403,AG403,AH403)</f>
        <v>SIMSIMSIM190118452044761,875FNEL044761,87536295,87544056,87544025,87543479,9166666667745468880RXXVXLDX DX MXLX MXNXZX FXLHX000000AMIL41AMIL 400 QC NACIONAL1544771297,661544,77ATIVO</v>
      </c>
      <c r="AJ403">
        <f>IF(AI403=AI402,1,0)</f>
        <v>0</v>
      </c>
      <c r="AK403" s="47" t="s">
        <v>387</v>
      </c>
      <c r="AM403" s="8">
        <v>400</v>
      </c>
      <c r="AN403" s="8" t="str">
        <f t="shared" si="78"/>
        <v/>
      </c>
      <c r="AO403" s="8" t="str">
        <f t="shared" si="78"/>
        <v/>
      </c>
      <c r="AP403" s="8" t="str">
        <f t="shared" si="78"/>
        <v/>
      </c>
      <c r="AQ403" s="8" t="str">
        <f t="shared" si="78"/>
        <v/>
      </c>
      <c r="AR403" s="8" t="str">
        <f t="shared" si="78"/>
        <v/>
      </c>
      <c r="AS403" s="8" t="str">
        <f t="shared" si="78"/>
        <v/>
      </c>
      <c r="AT403" s="8" t="str">
        <f t="shared" si="78"/>
        <v/>
      </c>
      <c r="AU403" s="8" t="str">
        <f t="shared" si="78"/>
        <v/>
      </c>
      <c r="AV403" s="8" t="str">
        <f t="shared" si="78"/>
        <v/>
      </c>
      <c r="AW403" s="8" t="str">
        <f t="shared" si="78"/>
        <v/>
      </c>
      <c r="AX403" s="8" t="str">
        <f t="shared" si="79"/>
        <v/>
      </c>
      <c r="AY403" s="8" t="str">
        <f t="shared" si="79"/>
        <v/>
      </c>
      <c r="AZ403" s="8" t="str">
        <f t="shared" si="79"/>
        <v/>
      </c>
      <c r="BA403" s="8" t="str">
        <f t="shared" si="79"/>
        <v/>
      </c>
      <c r="BB403" s="8" t="str">
        <f t="shared" si="79"/>
        <v/>
      </c>
      <c r="BC403" s="8" t="str">
        <f t="shared" si="79"/>
        <v/>
      </c>
      <c r="BD403" s="8" t="str">
        <f t="shared" si="79"/>
        <v/>
      </c>
      <c r="BE403" s="8" t="str">
        <f t="shared" si="79"/>
        <v/>
      </c>
    </row>
    <row r="404" spans="1:57" x14ac:dyDescent="0.25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>CONCATENATE(A404,B404,C404,D404,E404,F404,G404,H404,I404,J404,K404,L404,M404,N404,O404,P404,Q404,R404,S404,T404,U404,V404,W404,X404,Y404,Z404,AA404,AB404,AC404,AD404,AE404,AF404,AG404,AH404)</f>
        <v>SIMSIMSIM190118452044761,875FNEL044761,87536295,87544056,87544025,87543479,9166666667745468880RXXVXLDX DX MXLX MXNXZX FXLHX000000AMIL41AMIL 400 QC NACIONAL1544771297,661544,77ATIVO</v>
      </c>
      <c r="AJ404">
        <f>IF(AI404=AI403,1,0)</f>
        <v>1</v>
      </c>
      <c r="AK404" s="47" t="s">
        <v>387</v>
      </c>
      <c r="AM404" s="7">
        <v>401</v>
      </c>
      <c r="AN404" s="7" t="str">
        <f t="shared" ref="AN404:AW413" si="80">IF(AN$3=$D404,$AM404,"")</f>
        <v/>
      </c>
      <c r="AO404" s="7" t="str">
        <f t="shared" si="80"/>
        <v/>
      </c>
      <c r="AP404" s="7" t="str">
        <f t="shared" si="80"/>
        <v/>
      </c>
      <c r="AQ404" s="7" t="str">
        <f t="shared" si="80"/>
        <v/>
      </c>
      <c r="AR404" s="7" t="str">
        <f t="shared" si="80"/>
        <v/>
      </c>
      <c r="AS404" s="7" t="str">
        <f t="shared" si="80"/>
        <v/>
      </c>
      <c r="AT404" s="7" t="str">
        <f t="shared" si="80"/>
        <v/>
      </c>
      <c r="AU404" s="7" t="str">
        <f t="shared" si="80"/>
        <v/>
      </c>
      <c r="AV404" s="7" t="str">
        <f t="shared" si="80"/>
        <v/>
      </c>
      <c r="AW404" s="7" t="str">
        <f t="shared" si="80"/>
        <v/>
      </c>
      <c r="AX404" s="7" t="str">
        <f t="shared" ref="AX404:BE413" si="81">IF(AX$3=$D404,$AM404,"")</f>
        <v/>
      </c>
      <c r="AY404" s="7" t="str">
        <f t="shared" si="81"/>
        <v/>
      </c>
      <c r="AZ404" s="7" t="str">
        <f t="shared" si="81"/>
        <v/>
      </c>
      <c r="BA404" s="7" t="str">
        <f t="shared" si="81"/>
        <v/>
      </c>
      <c r="BB404" s="7" t="str">
        <f t="shared" si="81"/>
        <v/>
      </c>
      <c r="BC404" s="7" t="str">
        <f t="shared" si="81"/>
        <v/>
      </c>
      <c r="BD404" s="7" t="str">
        <f t="shared" si="81"/>
        <v/>
      </c>
      <c r="BE404" s="7" t="str">
        <f t="shared" si="81"/>
        <v/>
      </c>
    </row>
    <row r="405" spans="1:57" x14ac:dyDescent="0.25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>CONCATENATE(A405,B405,C405,D405,E405,F405,G405,H405,I405,J405,K405,L405,M405,N405,O405,P405,Q405,R405,S405,T405,U405,V405,W405,X405,Y405,Z405,AA405,AB405,AC405,AD405,AE405,AF405,AG405,AH405)</f>
        <v>SIMSIMSIM190118452044761,875FNEL044761,87536295,87544056,87544025,87543479,9166666667745468880RXXVXLDX DX MXLX MXNXZX FXLHX000000AMIL41AMIL 400 QC NACIONAL1544771297,661544,77ATIVO</v>
      </c>
      <c r="AJ405">
        <f>IF(AI405=AI404,1,0)</f>
        <v>1</v>
      </c>
      <c r="AK405" s="47" t="s">
        <v>387</v>
      </c>
      <c r="AM405" s="8">
        <v>402</v>
      </c>
      <c r="AN405" s="8" t="str">
        <f t="shared" si="80"/>
        <v/>
      </c>
      <c r="AO405" s="8" t="str">
        <f t="shared" si="80"/>
        <v/>
      </c>
      <c r="AP405" s="8" t="str">
        <f t="shared" si="80"/>
        <v/>
      </c>
      <c r="AQ405" s="8" t="str">
        <f t="shared" si="80"/>
        <v/>
      </c>
      <c r="AR405" s="8" t="str">
        <f t="shared" si="80"/>
        <v/>
      </c>
      <c r="AS405" s="8" t="str">
        <f t="shared" si="80"/>
        <v/>
      </c>
      <c r="AT405" s="8" t="str">
        <f t="shared" si="80"/>
        <v/>
      </c>
      <c r="AU405" s="8" t="str">
        <f t="shared" si="80"/>
        <v/>
      </c>
      <c r="AV405" s="8" t="str">
        <f t="shared" si="80"/>
        <v/>
      </c>
      <c r="AW405" s="8" t="str">
        <f t="shared" si="80"/>
        <v/>
      </c>
      <c r="AX405" s="8" t="str">
        <f t="shared" si="81"/>
        <v/>
      </c>
      <c r="AY405" s="8" t="str">
        <f t="shared" si="81"/>
        <v/>
      </c>
      <c r="AZ405" s="8" t="str">
        <f t="shared" si="81"/>
        <v/>
      </c>
      <c r="BA405" s="8" t="str">
        <f t="shared" si="81"/>
        <v/>
      </c>
      <c r="BB405" s="8" t="str">
        <f t="shared" si="81"/>
        <v/>
      </c>
      <c r="BC405" s="8" t="str">
        <f t="shared" si="81"/>
        <v/>
      </c>
      <c r="BD405" s="8" t="str">
        <f t="shared" si="81"/>
        <v/>
      </c>
      <c r="BE405" s="8" t="str">
        <f t="shared" si="81"/>
        <v/>
      </c>
    </row>
    <row r="406" spans="1:57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>CONCATENATE(A406,B406,C406,D406,E406,F406,G406,H406,I406,J406,K406,L406,M406,N406,O406,P406,Q406,R406,S406,T406,U406,V406,W406,X406,Y406,Z406,AA406,AB406,AC406,AD406,AE406,AF406,AG406,AH406)</f>
        <v>SIMSIMSIM190118790944761,875FNEL044761,87532440,87543997,87543993,87543510,9166666667747669180DXRXLDX FXRRXXRX WXTX000000AMIL40AMIL 400 QP NACIONAL2414992028,62414,99ATIVO</v>
      </c>
      <c r="AJ406">
        <f>IF(AI406=AI405,1,0)</f>
        <v>0</v>
      </c>
      <c r="AK406" s="47" t="s">
        <v>387</v>
      </c>
      <c r="AM406" s="7">
        <v>403</v>
      </c>
      <c r="AN406" s="7" t="str">
        <f t="shared" si="80"/>
        <v/>
      </c>
      <c r="AO406" s="7" t="str">
        <f t="shared" si="80"/>
        <v/>
      </c>
      <c r="AP406" s="7" t="str">
        <f t="shared" si="80"/>
        <v/>
      </c>
      <c r="AQ406" s="7" t="str">
        <f t="shared" si="80"/>
        <v/>
      </c>
      <c r="AR406" s="7" t="str">
        <f t="shared" si="80"/>
        <v/>
      </c>
      <c r="AS406" s="7" t="str">
        <f t="shared" si="80"/>
        <v/>
      </c>
      <c r="AT406" s="7" t="str">
        <f t="shared" si="80"/>
        <v/>
      </c>
      <c r="AU406" s="7" t="str">
        <f t="shared" si="80"/>
        <v/>
      </c>
      <c r="AV406" s="7" t="str">
        <f t="shared" si="80"/>
        <v/>
      </c>
      <c r="AW406" s="7" t="str">
        <f t="shared" si="80"/>
        <v/>
      </c>
      <c r="AX406" s="7" t="str">
        <f t="shared" si="81"/>
        <v/>
      </c>
      <c r="AY406" s="7" t="str">
        <f t="shared" si="81"/>
        <v/>
      </c>
      <c r="AZ406" s="7" t="str">
        <f t="shared" si="81"/>
        <v/>
      </c>
      <c r="BA406" s="7" t="str">
        <f t="shared" si="81"/>
        <v/>
      </c>
      <c r="BB406" s="7" t="str">
        <f t="shared" si="81"/>
        <v/>
      </c>
      <c r="BC406" s="7" t="str">
        <f t="shared" si="81"/>
        <v/>
      </c>
      <c r="BD406" s="7" t="str">
        <f t="shared" si="81"/>
        <v/>
      </c>
      <c r="BE406" s="7" t="str">
        <f t="shared" si="81"/>
        <v/>
      </c>
    </row>
    <row r="407" spans="1:57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>CONCATENATE(A407,B407,C407,D407,E407,F407,G407,H407,I407,J407,K407,L407,M407,N407,O407,P407,Q407,R407,S407,T407,U407,V407,W407,X407,Y407,Z407,AA407,AB407,AC407,AD407,AE407,AF407,AG407,AH407)</f>
        <v>SIMSIMSIM190118790944761,875FNEL044761,87532440,87543997,87543993,87543510,9166666667747669180DXRXLDX FXRRXXRX WXTX000000AMIL40AMIL 400 QP NACIONAL2414992028,62414,99ATIVO</v>
      </c>
      <c r="AJ407">
        <f>IF(AI407=AI406,1,0)</f>
        <v>1</v>
      </c>
      <c r="AK407" s="47" t="s">
        <v>387</v>
      </c>
      <c r="AM407" s="8">
        <v>404</v>
      </c>
      <c r="AN407" s="8" t="str">
        <f t="shared" si="80"/>
        <v/>
      </c>
      <c r="AO407" s="8" t="str">
        <f t="shared" si="80"/>
        <v/>
      </c>
      <c r="AP407" s="8" t="str">
        <f t="shared" si="80"/>
        <v/>
      </c>
      <c r="AQ407" s="8" t="str">
        <f t="shared" si="80"/>
        <v/>
      </c>
      <c r="AR407" s="8" t="str">
        <f t="shared" si="80"/>
        <v/>
      </c>
      <c r="AS407" s="8" t="str">
        <f t="shared" si="80"/>
        <v/>
      </c>
      <c r="AT407" s="8" t="str">
        <f t="shared" si="80"/>
        <v/>
      </c>
      <c r="AU407" s="8" t="str">
        <f t="shared" si="80"/>
        <v/>
      </c>
      <c r="AV407" s="8" t="str">
        <f t="shared" si="80"/>
        <v/>
      </c>
      <c r="AW407" s="8" t="str">
        <f t="shared" si="80"/>
        <v/>
      </c>
      <c r="AX407" s="8" t="str">
        <f t="shared" si="81"/>
        <v/>
      </c>
      <c r="AY407" s="8" t="str">
        <f t="shared" si="81"/>
        <v/>
      </c>
      <c r="AZ407" s="8" t="str">
        <f t="shared" si="81"/>
        <v/>
      </c>
      <c r="BA407" s="8" t="str">
        <f t="shared" si="81"/>
        <v/>
      </c>
      <c r="BB407" s="8" t="str">
        <f t="shared" si="81"/>
        <v/>
      </c>
      <c r="BC407" s="8" t="str">
        <f t="shared" si="81"/>
        <v/>
      </c>
      <c r="BD407" s="8" t="str">
        <f t="shared" si="81"/>
        <v/>
      </c>
      <c r="BE407" s="8" t="str">
        <f t="shared" si="81"/>
        <v/>
      </c>
    </row>
    <row r="408" spans="1:57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>CONCATENATE(A408,B408,C408,D408,E408,F408,G408,H408,I408,J408,K408,L408,M408,N408,O408,P408,Q408,R408,S408,T408,U408,V408,W408,X408,Y408,Z408,AA408,AB408,AC408,AD408,AE408,AF408,AG408,AH408)</f>
        <v>SIMSIMSIM190118790944761,875FNEL044761,87532440,87543997,87543993,87543510,9166666667747669180DXRXLDX FXRRXXRX WXTX000000AMIL40AMIL 400 QP NACIONAL2414992028,62414,99ATIVO</v>
      </c>
      <c r="AJ408">
        <f>IF(AI408=AI407,1,0)</f>
        <v>1</v>
      </c>
      <c r="AK408" s="47" t="s">
        <v>387</v>
      </c>
      <c r="AM408" s="7">
        <v>405</v>
      </c>
      <c r="AN408" s="7" t="str">
        <f t="shared" si="80"/>
        <v/>
      </c>
      <c r="AO408" s="7" t="str">
        <f t="shared" si="80"/>
        <v/>
      </c>
      <c r="AP408" s="7" t="str">
        <f t="shared" si="80"/>
        <v/>
      </c>
      <c r="AQ408" s="7" t="str">
        <f t="shared" si="80"/>
        <v/>
      </c>
      <c r="AR408" s="7" t="str">
        <f t="shared" si="80"/>
        <v/>
      </c>
      <c r="AS408" s="7" t="str">
        <f t="shared" si="80"/>
        <v/>
      </c>
      <c r="AT408" s="7" t="str">
        <f t="shared" si="80"/>
        <v/>
      </c>
      <c r="AU408" s="7" t="str">
        <f t="shared" si="80"/>
        <v/>
      </c>
      <c r="AV408" s="7" t="str">
        <f t="shared" si="80"/>
        <v/>
      </c>
      <c r="AW408" s="7" t="str">
        <f t="shared" si="80"/>
        <v/>
      </c>
      <c r="AX408" s="7" t="str">
        <f t="shared" si="81"/>
        <v/>
      </c>
      <c r="AY408" s="7" t="str">
        <f t="shared" si="81"/>
        <v/>
      </c>
      <c r="AZ408" s="7" t="str">
        <f t="shared" si="81"/>
        <v/>
      </c>
      <c r="BA408" s="7" t="str">
        <f t="shared" si="81"/>
        <v/>
      </c>
      <c r="BB408" s="7" t="str">
        <f t="shared" si="81"/>
        <v/>
      </c>
      <c r="BC408" s="7" t="str">
        <f t="shared" si="81"/>
        <v/>
      </c>
      <c r="BD408" s="7" t="str">
        <f t="shared" si="81"/>
        <v/>
      </c>
      <c r="BE408" s="7" t="str">
        <f t="shared" si="81"/>
        <v/>
      </c>
    </row>
    <row r="409" spans="1:57" x14ac:dyDescent="0.25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>CONCATENATE(A409,B409,C409,D409,E409,F409,G409,H409,I409,J409,K409,L409,M409,N409,O409,P409,Q409,R409,S409,T409,U409,V409,W409,X409,Y409,Z409,AA409,AB409,AC409,AD409,AE409,AF409,AG409,AH409)</f>
        <v>SIMSIMNÃO570118792644761,875ANMEP044693,87544761,87531106,87544693,87543510,9166666667747669260XMXNTX BXTX NUNX000000AMIL40AMIL 500 QP NACIONAL1731061454,091731,06INATIVO</v>
      </c>
      <c r="AJ409">
        <f>IF(AI409=AI408,1,0)</f>
        <v>0</v>
      </c>
      <c r="AK409" s="47" t="s">
        <v>392</v>
      </c>
      <c r="AM409" s="8">
        <v>406</v>
      </c>
      <c r="AN409" s="8" t="str">
        <f t="shared" si="80"/>
        <v/>
      </c>
      <c r="AO409" s="8" t="str">
        <f t="shared" si="80"/>
        <v/>
      </c>
      <c r="AP409" s="8" t="str">
        <f t="shared" si="80"/>
        <v/>
      </c>
      <c r="AQ409" s="8" t="str">
        <f t="shared" si="80"/>
        <v/>
      </c>
      <c r="AR409" s="8" t="str">
        <f t="shared" si="80"/>
        <v/>
      </c>
      <c r="AS409" s="8" t="str">
        <f t="shared" si="80"/>
        <v/>
      </c>
      <c r="AT409" s="8" t="str">
        <f t="shared" si="80"/>
        <v/>
      </c>
      <c r="AU409" s="8" t="str">
        <f t="shared" si="80"/>
        <v/>
      </c>
      <c r="AV409" s="8" t="str">
        <f t="shared" si="80"/>
        <v/>
      </c>
      <c r="AW409" s="8" t="str">
        <f t="shared" si="80"/>
        <v/>
      </c>
      <c r="AX409" s="8" t="str">
        <f t="shared" si="81"/>
        <v/>
      </c>
      <c r="AY409" s="8" t="str">
        <f t="shared" si="81"/>
        <v/>
      </c>
      <c r="AZ409" s="8" t="str">
        <f t="shared" si="81"/>
        <v/>
      </c>
      <c r="BA409" s="8" t="str">
        <f t="shared" si="81"/>
        <v/>
      </c>
      <c r="BB409" s="8" t="str">
        <f t="shared" si="81"/>
        <v/>
      </c>
      <c r="BC409" s="8" t="str">
        <f t="shared" si="81"/>
        <v/>
      </c>
      <c r="BD409" s="8" t="str">
        <f t="shared" si="81"/>
        <v/>
      </c>
      <c r="BE409" s="8" t="str">
        <f t="shared" si="81"/>
        <v/>
      </c>
    </row>
    <row r="410" spans="1:57" x14ac:dyDescent="0.25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>CONCATENATE(A410,B410,C410,D410,E410,F410,G410,H410,I410,J410,K410,L410,M410,N410,O410,P410,Q410,R410,S410,T410,U410,V410,W410,X410,Y410,Z410,AA410,AB410,AC410,AD410,AE410,AF410,AG410,AH410)</f>
        <v>SIMSIMNÃO570118792644761,875ANMEP044693,87544761,87531106,87544693,87543510,9166666667747669260XMXNTX BXTX NUNX000000AMIL40AMIL 500 QP NACIONAL1731061454,091731,06INATIVO</v>
      </c>
      <c r="AJ410">
        <f>IF(AI410=AI409,1,0)</f>
        <v>1</v>
      </c>
      <c r="AK410" s="47" t="s">
        <v>392</v>
      </c>
      <c r="AM410" s="7">
        <v>407</v>
      </c>
      <c r="AN410" s="7" t="str">
        <f t="shared" si="80"/>
        <v/>
      </c>
      <c r="AO410" s="7" t="str">
        <f t="shared" si="80"/>
        <v/>
      </c>
      <c r="AP410" s="7" t="str">
        <f t="shared" si="80"/>
        <v/>
      </c>
      <c r="AQ410" s="7" t="str">
        <f t="shared" si="80"/>
        <v/>
      </c>
      <c r="AR410" s="7" t="str">
        <f t="shared" si="80"/>
        <v/>
      </c>
      <c r="AS410" s="7" t="str">
        <f t="shared" si="80"/>
        <v/>
      </c>
      <c r="AT410" s="7" t="str">
        <f t="shared" si="80"/>
        <v/>
      </c>
      <c r="AU410" s="7" t="str">
        <f t="shared" si="80"/>
        <v/>
      </c>
      <c r="AV410" s="7" t="str">
        <f t="shared" si="80"/>
        <v/>
      </c>
      <c r="AW410" s="7" t="str">
        <f t="shared" si="80"/>
        <v/>
      </c>
      <c r="AX410" s="7" t="str">
        <f t="shared" si="81"/>
        <v/>
      </c>
      <c r="AY410" s="7" t="str">
        <f t="shared" si="81"/>
        <v/>
      </c>
      <c r="AZ410" s="7" t="str">
        <f t="shared" si="81"/>
        <v/>
      </c>
      <c r="BA410" s="7" t="str">
        <f t="shared" si="81"/>
        <v/>
      </c>
      <c r="BB410" s="7" t="str">
        <f t="shared" si="81"/>
        <v/>
      </c>
      <c r="BC410" s="7" t="str">
        <f t="shared" si="81"/>
        <v/>
      </c>
      <c r="BD410" s="7" t="str">
        <f t="shared" si="81"/>
        <v/>
      </c>
      <c r="BE410" s="7" t="str">
        <f t="shared" si="81"/>
        <v/>
      </c>
    </row>
    <row r="411" spans="1:57" x14ac:dyDescent="0.25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>CONCATENATE(A411,B411,C411,D411,E411,F411,G411,H411,I411,J411,K411,L411,M411,N411,O411,P411,Q411,R411,S411,T411,U411,V411,W411,X411,Y411,Z411,AA411,AB411,AC411,AD411,AE411,AF411,AG411,AH411)</f>
        <v>SIMSIMNÃO570118792644761,875ANMEP044693,87544761,87531106,87544693,87543510,9166666667747669260XMXNTX BXTX NUNX000000AMIL40AMIL 500 QP NACIONAL1731061454,091731,06INATIVO</v>
      </c>
      <c r="AJ411">
        <f>IF(AI411=AI410,1,0)</f>
        <v>1</v>
      </c>
      <c r="AK411" s="47" t="s">
        <v>392</v>
      </c>
      <c r="AM411" s="8">
        <v>408</v>
      </c>
      <c r="AN411" s="8" t="str">
        <f t="shared" si="80"/>
        <v/>
      </c>
      <c r="AO411" s="8" t="str">
        <f t="shared" si="80"/>
        <v/>
      </c>
      <c r="AP411" s="8" t="str">
        <f t="shared" si="80"/>
        <v/>
      </c>
      <c r="AQ411" s="8" t="str">
        <f t="shared" si="80"/>
        <v/>
      </c>
      <c r="AR411" s="8" t="str">
        <f t="shared" si="80"/>
        <v/>
      </c>
      <c r="AS411" s="8" t="str">
        <f t="shared" si="80"/>
        <v/>
      </c>
      <c r="AT411" s="8" t="str">
        <f t="shared" si="80"/>
        <v/>
      </c>
      <c r="AU411" s="8" t="str">
        <f t="shared" si="80"/>
        <v/>
      </c>
      <c r="AV411" s="8" t="str">
        <f t="shared" si="80"/>
        <v/>
      </c>
      <c r="AW411" s="8" t="str">
        <f t="shared" si="80"/>
        <v/>
      </c>
      <c r="AX411" s="8" t="str">
        <f t="shared" si="81"/>
        <v/>
      </c>
      <c r="AY411" s="8" t="str">
        <f t="shared" si="81"/>
        <v/>
      </c>
      <c r="AZ411" s="8" t="str">
        <f t="shared" si="81"/>
        <v/>
      </c>
      <c r="BA411" s="8" t="str">
        <f t="shared" si="81"/>
        <v/>
      </c>
      <c r="BB411" s="8" t="str">
        <f t="shared" si="81"/>
        <v/>
      </c>
      <c r="BC411" s="8" t="str">
        <f t="shared" si="81"/>
        <v/>
      </c>
      <c r="BD411" s="8" t="str">
        <f t="shared" si="81"/>
        <v/>
      </c>
      <c r="BE411" s="8" t="str">
        <f t="shared" si="81"/>
        <v/>
      </c>
    </row>
    <row r="412" spans="1:57" x14ac:dyDescent="0.25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>CONCATENATE(A412,B412,C412,D412,E412,F412,G412,H412,I412,J412,K412,L412,M412,N412,O412,P412,Q412,R412,S412,T412,U412,V412,W412,X412,Y412,Z412,AA412,AB412,AC412,AD412,AE412,AF412,AG412,AH412)</f>
        <v>SIMSIMSIM2240118796944761,875CRA - BA044761,87531605,87543507,916666666743510,9166666667747669380GXBRXXLX PXRXXRX DX JXU XLVX000000AMIL40AMIL 400 QC NACIONAL1866211548,941866,21ATIVO</v>
      </c>
      <c r="AJ412">
        <f>IF(AI412=AI411,1,0)</f>
        <v>0</v>
      </c>
      <c r="AK412" s="47" t="s">
        <v>535</v>
      </c>
      <c r="AM412" s="7">
        <v>409</v>
      </c>
      <c r="AN412" s="7" t="str">
        <f t="shared" si="80"/>
        <v/>
      </c>
      <c r="AO412" s="7" t="str">
        <f t="shared" si="80"/>
        <v/>
      </c>
      <c r="AP412" s="7" t="str">
        <f t="shared" si="80"/>
        <v/>
      </c>
      <c r="AQ412" s="7" t="str">
        <f t="shared" si="80"/>
        <v/>
      </c>
      <c r="AR412" s="7" t="str">
        <f t="shared" si="80"/>
        <v/>
      </c>
      <c r="AS412" s="7" t="str">
        <f t="shared" si="80"/>
        <v/>
      </c>
      <c r="AT412" s="7" t="str">
        <f t="shared" si="80"/>
        <v/>
      </c>
      <c r="AU412" s="7" t="str">
        <f t="shared" si="80"/>
        <v/>
      </c>
      <c r="AV412" s="7" t="str">
        <f t="shared" si="80"/>
        <v/>
      </c>
      <c r="AW412" s="7" t="str">
        <f t="shared" si="80"/>
        <v/>
      </c>
      <c r="AX412" s="7" t="str">
        <f t="shared" si="81"/>
        <v/>
      </c>
      <c r="AY412" s="7" t="str">
        <f t="shared" si="81"/>
        <v/>
      </c>
      <c r="AZ412" s="7" t="str">
        <f t="shared" si="81"/>
        <v/>
      </c>
      <c r="BA412" s="7" t="str">
        <f t="shared" si="81"/>
        <v/>
      </c>
      <c r="BB412" s="7" t="str">
        <f t="shared" si="81"/>
        <v/>
      </c>
      <c r="BC412" s="7" t="str">
        <f t="shared" si="81"/>
        <v/>
      </c>
      <c r="BD412" s="7" t="str">
        <f t="shared" si="81"/>
        <v/>
      </c>
      <c r="BE412" s="7" t="str">
        <f t="shared" si="81"/>
        <v/>
      </c>
    </row>
    <row r="413" spans="1:57" x14ac:dyDescent="0.25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>CONCATENATE(A413,B413,C413,D413,E413,F413,G413,H413,I413,J413,K413,L413,M413,N413,O413,P413,Q413,R413,S413,T413,U413,V413,W413,X413,Y413,Z413,AA413,AB413,AC413,AD413,AE413,AF413,AG413,AH413)</f>
        <v>SIMSIMSIM2240118796944761,875CRA - BA044761,87531605,87543507,916666666743510,9166666667747669380GXBRXXLX PXRXXRX DX JXU XLVX000000AMIL40AMIL 400 QC NACIONAL1866211548,941866,21ATIVO</v>
      </c>
      <c r="AJ413">
        <f>IF(AI413=AI412,1,0)</f>
        <v>1</v>
      </c>
      <c r="AK413" s="47" t="s">
        <v>535</v>
      </c>
      <c r="AM413" s="8">
        <v>410</v>
      </c>
      <c r="AN413" s="8" t="str">
        <f t="shared" si="80"/>
        <v/>
      </c>
      <c r="AO413" s="8" t="str">
        <f t="shared" si="80"/>
        <v/>
      </c>
      <c r="AP413" s="8" t="str">
        <f t="shared" si="80"/>
        <v/>
      </c>
      <c r="AQ413" s="8" t="str">
        <f t="shared" si="80"/>
        <v/>
      </c>
      <c r="AR413" s="8" t="str">
        <f t="shared" si="80"/>
        <v/>
      </c>
      <c r="AS413" s="8" t="str">
        <f t="shared" si="80"/>
        <v/>
      </c>
      <c r="AT413" s="8" t="str">
        <f t="shared" si="80"/>
        <v/>
      </c>
      <c r="AU413" s="8" t="str">
        <f t="shared" si="80"/>
        <v/>
      </c>
      <c r="AV413" s="8" t="str">
        <f t="shared" si="80"/>
        <v/>
      </c>
      <c r="AW413" s="8" t="str">
        <f t="shared" si="80"/>
        <v/>
      </c>
      <c r="AX413" s="8" t="str">
        <f t="shared" si="81"/>
        <v/>
      </c>
      <c r="AY413" s="8" t="str">
        <f t="shared" si="81"/>
        <v/>
      </c>
      <c r="AZ413" s="8" t="str">
        <f t="shared" si="81"/>
        <v/>
      </c>
      <c r="BA413" s="8" t="str">
        <f t="shared" si="81"/>
        <v/>
      </c>
      <c r="BB413" s="8" t="str">
        <f t="shared" si="81"/>
        <v/>
      </c>
      <c r="BC413" s="8" t="str">
        <f t="shared" si="81"/>
        <v/>
      </c>
      <c r="BD413" s="8" t="str">
        <f t="shared" si="81"/>
        <v/>
      </c>
      <c r="BE413" s="8" t="str">
        <f t="shared" si="81"/>
        <v/>
      </c>
    </row>
    <row r="414" spans="1:57" x14ac:dyDescent="0.25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>CONCATENATE(A414,B414,C414,D414,E414,F414,G414,H414,I414,J414,K414,L414,M414,N414,O414,P414,Q414,R414,S414,T414,U414,V414,W414,X414,Y414,Z414,AA414,AB414,AC414,AD414,AE414,AF414,AG414,AH414)</f>
        <v>SIMSIMSIM2240118796944761,875CRA - BA044761,87531605,87543507,916666666743510,9166666667747669380GXBRXXLX PXRXXRX DX JXU XLVX000000AMIL40AMIL 400 QC NACIONAL1866211548,941866,21ATIVO</v>
      </c>
      <c r="AJ414">
        <f>IF(AI414=AI413,1,0)</f>
        <v>1</v>
      </c>
      <c r="AK414" s="47" t="s">
        <v>535</v>
      </c>
      <c r="AM414" s="7">
        <v>411</v>
      </c>
      <c r="AN414" s="7" t="str">
        <f t="shared" ref="AN414:AW423" si="82">IF(AN$3=$D414,$AM414,"")</f>
        <v/>
      </c>
      <c r="AO414" s="7" t="str">
        <f t="shared" si="82"/>
        <v/>
      </c>
      <c r="AP414" s="7" t="str">
        <f t="shared" si="82"/>
        <v/>
      </c>
      <c r="AQ414" s="7" t="str">
        <f t="shared" si="82"/>
        <v/>
      </c>
      <c r="AR414" s="7" t="str">
        <f t="shared" si="82"/>
        <v/>
      </c>
      <c r="AS414" s="7" t="str">
        <f t="shared" si="82"/>
        <v/>
      </c>
      <c r="AT414" s="7" t="str">
        <f t="shared" si="82"/>
        <v/>
      </c>
      <c r="AU414" s="7" t="str">
        <f t="shared" si="82"/>
        <v/>
      </c>
      <c r="AV414" s="7" t="str">
        <f t="shared" si="82"/>
        <v/>
      </c>
      <c r="AW414" s="7" t="str">
        <f t="shared" si="82"/>
        <v/>
      </c>
      <c r="AX414" s="7" t="str">
        <f t="shared" ref="AX414:BE423" si="83">IF(AX$3=$D414,$AM414,"")</f>
        <v/>
      </c>
      <c r="AY414" s="7" t="str">
        <f t="shared" si="83"/>
        <v/>
      </c>
      <c r="AZ414" s="7" t="str">
        <f t="shared" si="83"/>
        <v/>
      </c>
      <c r="BA414" s="7" t="str">
        <f t="shared" si="83"/>
        <v/>
      </c>
      <c r="BB414" s="7" t="str">
        <f t="shared" si="83"/>
        <v/>
      </c>
      <c r="BC414" s="7" t="str">
        <f t="shared" si="83"/>
        <v/>
      </c>
      <c r="BD414" s="7" t="str">
        <f t="shared" si="83"/>
        <v/>
      </c>
      <c r="BE414" s="7" t="str">
        <f t="shared" si="83"/>
        <v/>
      </c>
    </row>
    <row r="415" spans="1:57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>CONCATENATE(A415,B415,C415,D415,E415,F415,G415,H415,I415,J415,K415,L415,M415,N415,O415,P415,Q415,R415,S415,T415,U415,V415,W415,X415,Y415,Z415,AA415,AB415,AC415,AD415,AE415,AF415,AG415,AH415)</f>
        <v>SIMSIMSIM190118868144761,875FNEL044761,87541463,87543507,916666666743510,9166666667747669791XXBXLLX MXDXXRX LXXNXTVXKX000000AMIL40NEXT MUNICIPAL SÃO PAULO49621416,82496,21ATIVO</v>
      </c>
      <c r="AJ415">
        <f>IF(AI415=AI414,1,0)</f>
        <v>0</v>
      </c>
      <c r="AK415" s="47" t="s">
        <v>387</v>
      </c>
      <c r="AM415" s="8">
        <v>412</v>
      </c>
      <c r="AN415" s="8" t="str">
        <f t="shared" si="82"/>
        <v/>
      </c>
      <c r="AO415" s="8" t="str">
        <f t="shared" si="82"/>
        <v/>
      </c>
      <c r="AP415" s="8" t="str">
        <f t="shared" si="82"/>
        <v/>
      </c>
      <c r="AQ415" s="8" t="str">
        <f t="shared" si="82"/>
        <v/>
      </c>
      <c r="AR415" s="8" t="str">
        <f t="shared" si="82"/>
        <v/>
      </c>
      <c r="AS415" s="8" t="str">
        <f t="shared" si="82"/>
        <v/>
      </c>
      <c r="AT415" s="8" t="str">
        <f t="shared" si="82"/>
        <v/>
      </c>
      <c r="AU415" s="8" t="str">
        <f t="shared" si="82"/>
        <v/>
      </c>
      <c r="AV415" s="8" t="str">
        <f t="shared" si="82"/>
        <v/>
      </c>
      <c r="AW415" s="8" t="str">
        <f t="shared" si="82"/>
        <v/>
      </c>
      <c r="AX415" s="8" t="str">
        <f t="shared" si="83"/>
        <v/>
      </c>
      <c r="AY415" s="8" t="str">
        <f t="shared" si="83"/>
        <v/>
      </c>
      <c r="AZ415" s="8" t="str">
        <f t="shared" si="83"/>
        <v/>
      </c>
      <c r="BA415" s="8" t="str">
        <f t="shared" si="83"/>
        <v/>
      </c>
      <c r="BB415" s="8" t="str">
        <f t="shared" si="83"/>
        <v/>
      </c>
      <c r="BC415" s="8" t="str">
        <f t="shared" si="83"/>
        <v/>
      </c>
      <c r="BD415" s="8" t="str">
        <f t="shared" si="83"/>
        <v/>
      </c>
      <c r="BE415" s="8" t="str">
        <f t="shared" si="83"/>
        <v/>
      </c>
    </row>
    <row r="416" spans="1:57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>CONCATENATE(A416,B416,C416,D416,E416,F416,G416,H416,I416,J416,K416,L416,M416,N416,O416,P416,Q416,R416,S416,T416,U416,V416,W416,X416,Y416,Z416,AA416,AB416,AC416,AD416,AE416,AF416,AG416,AH416)</f>
        <v>SIMSIMSIM190118868144761,875FNEL044761,87541463,87543507,916666666743510,9166666667747669791XXBXLLX MXDXXRX LXXNXTVXKX000000AMIL40NEXT MUNICIPAL SÃO PAULO49621416,82496,21ATIVO</v>
      </c>
      <c r="AJ416">
        <f>IF(AI416=AI415,1,0)</f>
        <v>1</v>
      </c>
      <c r="AK416" s="47" t="s">
        <v>387</v>
      </c>
      <c r="AM416" s="7">
        <v>413</v>
      </c>
      <c r="AN416" s="7" t="str">
        <f t="shared" si="82"/>
        <v/>
      </c>
      <c r="AO416" s="7" t="str">
        <f t="shared" si="82"/>
        <v/>
      </c>
      <c r="AP416" s="7" t="str">
        <f t="shared" si="82"/>
        <v/>
      </c>
      <c r="AQ416" s="7" t="str">
        <f t="shared" si="82"/>
        <v/>
      </c>
      <c r="AR416" s="7" t="str">
        <f t="shared" si="82"/>
        <v/>
      </c>
      <c r="AS416" s="7" t="str">
        <f t="shared" si="82"/>
        <v/>
      </c>
      <c r="AT416" s="7" t="str">
        <f t="shared" si="82"/>
        <v/>
      </c>
      <c r="AU416" s="7" t="str">
        <f t="shared" si="82"/>
        <v/>
      </c>
      <c r="AV416" s="7" t="str">
        <f t="shared" si="82"/>
        <v/>
      </c>
      <c r="AW416" s="7" t="str">
        <f t="shared" si="82"/>
        <v/>
      </c>
      <c r="AX416" s="7" t="str">
        <f t="shared" si="83"/>
        <v/>
      </c>
      <c r="AY416" s="7" t="str">
        <f t="shared" si="83"/>
        <v/>
      </c>
      <c r="AZ416" s="7" t="str">
        <f t="shared" si="83"/>
        <v/>
      </c>
      <c r="BA416" s="7" t="str">
        <f t="shared" si="83"/>
        <v/>
      </c>
      <c r="BB416" s="7" t="str">
        <f t="shared" si="83"/>
        <v/>
      </c>
      <c r="BC416" s="7" t="str">
        <f t="shared" si="83"/>
        <v/>
      </c>
      <c r="BD416" s="7" t="str">
        <f t="shared" si="83"/>
        <v/>
      </c>
      <c r="BE416" s="7" t="str">
        <f t="shared" si="83"/>
        <v/>
      </c>
    </row>
    <row r="417" spans="1:57" x14ac:dyDescent="0.25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>CONCATENATE(A417,B417,C417,D417,E417,F417,G417,H417,I417,J417,K417,L417,M417,N417,O417,P417,Q417,R417,S417,T417,U417,V417,W417,X417,Y417,Z417,AA417,AB417,AC417,AD417,AE417,AF417,AG417,AH417)</f>
        <v>SIMSIMSIM190118868144761,875FNEL044761,87541463,87543507,916666666743510,9166666667747669791XXBXLLX MXDXXRX LXXNXTVXKX000000AMIL40NEXT MUNICIPAL SÃO PAULO49621416,82496,21ATIVO</v>
      </c>
      <c r="AJ417">
        <f>IF(AI417=AI416,1,0)</f>
        <v>1</v>
      </c>
      <c r="AK417" s="47" t="s">
        <v>387</v>
      </c>
      <c r="AM417" s="8">
        <v>414</v>
      </c>
      <c r="AN417" s="8" t="str">
        <f t="shared" si="82"/>
        <v/>
      </c>
      <c r="AO417" s="8" t="str">
        <f t="shared" si="82"/>
        <v/>
      </c>
      <c r="AP417" s="8" t="str">
        <f t="shared" si="82"/>
        <v/>
      </c>
      <c r="AQ417" s="8" t="str">
        <f t="shared" si="82"/>
        <v/>
      </c>
      <c r="AR417" s="8" t="str">
        <f t="shared" si="82"/>
        <v/>
      </c>
      <c r="AS417" s="8" t="str">
        <f t="shared" si="82"/>
        <v/>
      </c>
      <c r="AT417" s="8" t="str">
        <f t="shared" si="82"/>
        <v/>
      </c>
      <c r="AU417" s="8" t="str">
        <f t="shared" si="82"/>
        <v/>
      </c>
      <c r="AV417" s="8" t="str">
        <f t="shared" si="82"/>
        <v/>
      </c>
      <c r="AW417" s="8" t="str">
        <f t="shared" si="82"/>
        <v/>
      </c>
      <c r="AX417" s="8" t="str">
        <f t="shared" si="83"/>
        <v/>
      </c>
      <c r="AY417" s="8" t="str">
        <f t="shared" si="83"/>
        <v/>
      </c>
      <c r="AZ417" s="8" t="str">
        <f t="shared" si="83"/>
        <v/>
      </c>
      <c r="BA417" s="8" t="str">
        <f t="shared" si="83"/>
        <v/>
      </c>
      <c r="BB417" s="8" t="str">
        <f t="shared" si="83"/>
        <v/>
      </c>
      <c r="BC417" s="8" t="str">
        <f t="shared" si="83"/>
        <v/>
      </c>
      <c r="BD417" s="8" t="str">
        <f t="shared" si="83"/>
        <v/>
      </c>
      <c r="BE417" s="8" t="str">
        <f t="shared" si="83"/>
        <v/>
      </c>
    </row>
    <row r="418" spans="1:57" x14ac:dyDescent="0.25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>CONCATENATE(A418,B418,C418,D418,E418,F418,G418,H418,I418,J418,K418,L418,M418,N418,O418,P418,Q418,R418,S418,T418,U418,V418,W418,X418,Y418,Z418,AA418,AB418,AC418,AD418,AE418,AF418,AG418,AH418)</f>
        <v>SIMSIMSIM190118868144761,875FNEL144761,87543227,87543507,916666666743510,9166666667747669801HXXTXR MXDXXRX LXXNXTVXKX000000AMIL40NEXT MUNICIPAL SÃO PAULO49621416,82496,21ATIVO</v>
      </c>
      <c r="AJ418">
        <f>IF(AI418=AI417,1,0)</f>
        <v>0</v>
      </c>
      <c r="AK418" s="47" t="s">
        <v>387</v>
      </c>
      <c r="AM418" s="7">
        <v>415</v>
      </c>
      <c r="AN418" s="7" t="str">
        <f t="shared" si="82"/>
        <v/>
      </c>
      <c r="AO418" s="7" t="str">
        <f t="shared" si="82"/>
        <v/>
      </c>
      <c r="AP418" s="7" t="str">
        <f t="shared" si="82"/>
        <v/>
      </c>
      <c r="AQ418" s="7" t="str">
        <f t="shared" si="82"/>
        <v/>
      </c>
      <c r="AR418" s="7" t="str">
        <f t="shared" si="82"/>
        <v/>
      </c>
      <c r="AS418" s="7" t="str">
        <f t="shared" si="82"/>
        <v/>
      </c>
      <c r="AT418" s="7" t="str">
        <f t="shared" si="82"/>
        <v/>
      </c>
      <c r="AU418" s="7" t="str">
        <f t="shared" si="82"/>
        <v/>
      </c>
      <c r="AV418" s="7" t="str">
        <f t="shared" si="82"/>
        <v/>
      </c>
      <c r="AW418" s="7" t="str">
        <f t="shared" si="82"/>
        <v/>
      </c>
      <c r="AX418" s="7" t="str">
        <f t="shared" si="83"/>
        <v/>
      </c>
      <c r="AY418" s="7" t="str">
        <f t="shared" si="83"/>
        <v/>
      </c>
      <c r="AZ418" s="7" t="str">
        <f t="shared" si="83"/>
        <v/>
      </c>
      <c r="BA418" s="7" t="str">
        <f t="shared" si="83"/>
        <v/>
      </c>
      <c r="BB418" s="7" t="str">
        <f t="shared" si="83"/>
        <v/>
      </c>
      <c r="BC418" s="7" t="str">
        <f t="shared" si="83"/>
        <v/>
      </c>
      <c r="BD418" s="7" t="str">
        <f t="shared" si="83"/>
        <v/>
      </c>
      <c r="BE418" s="7" t="str">
        <f t="shared" si="83"/>
        <v/>
      </c>
    </row>
    <row r="419" spans="1:57" x14ac:dyDescent="0.25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>CONCATENATE(A419,B419,C419,D419,E419,F419,G419,H419,I419,J419,K419,L419,M419,N419,O419,P419,Q419,R419,S419,T419,U419,V419,W419,X419,Y419,Z419,AA419,AB419,AC419,AD419,AE419,AF419,AG419,AH419)</f>
        <v>SIMSIMSIM190118868144761,875FNEL144761,87543227,87543507,916666666743510,9166666667747669801HXXTXR MXDXXRX LXXNXTVXKX000000AMIL40NEXT MUNICIPAL SÃO PAULO49621416,82496,21ATIVO</v>
      </c>
      <c r="AJ419">
        <f>IF(AI419=AI418,1,0)</f>
        <v>1</v>
      </c>
      <c r="AK419" s="47" t="s">
        <v>387</v>
      </c>
      <c r="AM419" s="8">
        <v>416</v>
      </c>
      <c r="AN419" s="8" t="str">
        <f t="shared" si="82"/>
        <v/>
      </c>
      <c r="AO419" s="8" t="str">
        <f t="shared" si="82"/>
        <v/>
      </c>
      <c r="AP419" s="8" t="str">
        <f t="shared" si="82"/>
        <v/>
      </c>
      <c r="AQ419" s="8" t="str">
        <f t="shared" si="82"/>
        <v/>
      </c>
      <c r="AR419" s="8" t="str">
        <f t="shared" si="82"/>
        <v/>
      </c>
      <c r="AS419" s="8" t="str">
        <f t="shared" si="82"/>
        <v/>
      </c>
      <c r="AT419" s="8" t="str">
        <f t="shared" si="82"/>
        <v/>
      </c>
      <c r="AU419" s="8" t="str">
        <f t="shared" si="82"/>
        <v/>
      </c>
      <c r="AV419" s="8" t="str">
        <f t="shared" si="82"/>
        <v/>
      </c>
      <c r="AW419" s="8" t="str">
        <f t="shared" si="82"/>
        <v/>
      </c>
      <c r="AX419" s="8" t="str">
        <f t="shared" si="83"/>
        <v/>
      </c>
      <c r="AY419" s="8" t="str">
        <f t="shared" si="83"/>
        <v/>
      </c>
      <c r="AZ419" s="8" t="str">
        <f t="shared" si="83"/>
        <v/>
      </c>
      <c r="BA419" s="8" t="str">
        <f t="shared" si="83"/>
        <v/>
      </c>
      <c r="BB419" s="8" t="str">
        <f t="shared" si="83"/>
        <v/>
      </c>
      <c r="BC419" s="8" t="str">
        <f t="shared" si="83"/>
        <v/>
      </c>
      <c r="BD419" s="8" t="str">
        <f t="shared" si="83"/>
        <v/>
      </c>
      <c r="BE419" s="8" t="str">
        <f t="shared" si="83"/>
        <v/>
      </c>
    </row>
    <row r="420" spans="1:57" x14ac:dyDescent="0.25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>CONCATENATE(A420,B420,C420,D420,E420,F420,G420,H420,I420,J420,K420,L420,M420,N420,O420,P420,Q420,R420,S420,T420,U420,V420,W420,X420,Y420,Z420,AA420,AB420,AC420,AD420,AE420,AF420,AG420,AH420)</f>
        <v>SIMSIMSIM190118868144761,875FNEL144761,87543227,87543507,916666666743510,9166666667747669801HXXTXR MXDXXRX LXXNXTVXKX000000AMIL40NEXT MUNICIPAL SÃO PAULO49621416,82496,21ATIVO</v>
      </c>
      <c r="AJ420">
        <f>IF(AI420=AI419,1,0)</f>
        <v>1</v>
      </c>
      <c r="AK420" s="47" t="s">
        <v>387</v>
      </c>
      <c r="AM420" s="7">
        <v>417</v>
      </c>
      <c r="AN420" s="7" t="str">
        <f t="shared" si="82"/>
        <v/>
      </c>
      <c r="AO420" s="7" t="str">
        <f t="shared" si="82"/>
        <v/>
      </c>
      <c r="AP420" s="7" t="str">
        <f t="shared" si="82"/>
        <v/>
      </c>
      <c r="AQ420" s="7" t="str">
        <f t="shared" si="82"/>
        <v/>
      </c>
      <c r="AR420" s="7" t="str">
        <f t="shared" si="82"/>
        <v/>
      </c>
      <c r="AS420" s="7" t="str">
        <f t="shared" si="82"/>
        <v/>
      </c>
      <c r="AT420" s="7" t="str">
        <f t="shared" si="82"/>
        <v/>
      </c>
      <c r="AU420" s="7" t="str">
        <f t="shared" si="82"/>
        <v/>
      </c>
      <c r="AV420" s="7" t="str">
        <f t="shared" si="82"/>
        <v/>
      </c>
      <c r="AW420" s="7" t="str">
        <f t="shared" si="82"/>
        <v/>
      </c>
      <c r="AX420" s="7" t="str">
        <f t="shared" si="83"/>
        <v/>
      </c>
      <c r="AY420" s="7" t="str">
        <f t="shared" si="83"/>
        <v/>
      </c>
      <c r="AZ420" s="7" t="str">
        <f t="shared" si="83"/>
        <v/>
      </c>
      <c r="BA420" s="7" t="str">
        <f t="shared" si="83"/>
        <v/>
      </c>
      <c r="BB420" s="7" t="str">
        <f t="shared" si="83"/>
        <v/>
      </c>
      <c r="BC420" s="7" t="str">
        <f t="shared" si="83"/>
        <v/>
      </c>
      <c r="BD420" s="7" t="str">
        <f t="shared" si="83"/>
        <v/>
      </c>
      <c r="BE420" s="7" t="str">
        <f t="shared" si="83"/>
        <v/>
      </c>
    </row>
    <row r="421" spans="1:57" x14ac:dyDescent="0.25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>CONCATENATE(A421,B421,C421,D421,E421,F421,G421,H421,I421,J421,K421,L421,M421,N421,O421,P421,Q421,R421,S421,T421,U421,V421,W421,X421,Y421,Z421,AA421,AB421,AC421,AD421,AE421,AF421,AG421,AH421)</f>
        <v>NÃONÃONÃO190118799244761,875FNEL044693,87544761,87539853,916666666744693,87544664,87543510,9166666667747730320WXMXLX XNTX DX XLXVXXRX000000AMILAMIL 400 QC NACIONAL77338649,63773,38INATIVO</v>
      </c>
      <c r="AJ421">
        <f>IF(AI421=AI420,1,0)</f>
        <v>0</v>
      </c>
      <c r="AK421" s="47" t="s">
        <v>387</v>
      </c>
      <c r="AM421" s="8">
        <v>418</v>
      </c>
      <c r="AN421" s="8" t="str">
        <f t="shared" si="82"/>
        <v/>
      </c>
      <c r="AO421" s="8" t="str">
        <f t="shared" si="82"/>
        <v/>
      </c>
      <c r="AP421" s="8" t="str">
        <f t="shared" si="82"/>
        <v/>
      </c>
      <c r="AQ421" s="8" t="str">
        <f t="shared" si="82"/>
        <v/>
      </c>
      <c r="AR421" s="8" t="str">
        <f t="shared" si="82"/>
        <v/>
      </c>
      <c r="AS421" s="8" t="str">
        <f t="shared" si="82"/>
        <v/>
      </c>
      <c r="AT421" s="8" t="str">
        <f t="shared" si="82"/>
        <v/>
      </c>
      <c r="AU421" s="8" t="str">
        <f t="shared" si="82"/>
        <v/>
      </c>
      <c r="AV421" s="8" t="str">
        <f t="shared" si="82"/>
        <v/>
      </c>
      <c r="AW421" s="8" t="str">
        <f t="shared" si="82"/>
        <v/>
      </c>
      <c r="AX421" s="8" t="str">
        <f t="shared" si="83"/>
        <v/>
      </c>
      <c r="AY421" s="8" t="str">
        <f t="shared" si="83"/>
        <v/>
      </c>
      <c r="AZ421" s="8" t="str">
        <f t="shared" si="83"/>
        <v/>
      </c>
      <c r="BA421" s="8" t="str">
        <f t="shared" si="83"/>
        <v/>
      </c>
      <c r="BB421" s="8" t="str">
        <f t="shared" si="83"/>
        <v/>
      </c>
      <c r="BC421" s="8" t="str">
        <f t="shared" si="83"/>
        <v/>
      </c>
      <c r="BD421" s="8" t="str">
        <f t="shared" si="83"/>
        <v/>
      </c>
      <c r="BE421" s="8" t="str">
        <f t="shared" si="83"/>
        <v/>
      </c>
    </row>
    <row r="422" spans="1:57" x14ac:dyDescent="0.25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>CONCATENATE(A422,B422,C422,D422,E422,F422,G422,H422,I422,J422,K422,L422,M422,N422,O422,P422,Q422,R422,S422,T422,U422,V422,W422,X422,Y422,Z422,AA422,AB422,AC422,AD422,AE422,AF422,AG422,AH422)</f>
        <v>NÃONÃONÃO190118799244761,875FNEL044693,87544761,87539853,916666666744693,87544664,87543510,9166666667747730320WXMXLX XNTX DX XLXVXXRX000000AMILAMIL 400 QC NACIONAL77338649,63773,38INATIVO</v>
      </c>
      <c r="AJ422">
        <f>IF(AI422=AI421,1,0)</f>
        <v>1</v>
      </c>
      <c r="AK422" s="47" t="s">
        <v>387</v>
      </c>
      <c r="AM422" s="7">
        <v>419</v>
      </c>
      <c r="AN422" s="7" t="str">
        <f t="shared" si="82"/>
        <v/>
      </c>
      <c r="AO422" s="7" t="str">
        <f t="shared" si="82"/>
        <v/>
      </c>
      <c r="AP422" s="7" t="str">
        <f t="shared" si="82"/>
        <v/>
      </c>
      <c r="AQ422" s="7" t="str">
        <f t="shared" si="82"/>
        <v/>
      </c>
      <c r="AR422" s="7" t="str">
        <f t="shared" si="82"/>
        <v/>
      </c>
      <c r="AS422" s="7" t="str">
        <f t="shared" si="82"/>
        <v/>
      </c>
      <c r="AT422" s="7" t="str">
        <f t="shared" si="82"/>
        <v/>
      </c>
      <c r="AU422" s="7" t="str">
        <f t="shared" si="82"/>
        <v/>
      </c>
      <c r="AV422" s="7" t="str">
        <f t="shared" si="82"/>
        <v/>
      </c>
      <c r="AW422" s="7" t="str">
        <f t="shared" si="82"/>
        <v/>
      </c>
      <c r="AX422" s="7" t="str">
        <f t="shared" si="83"/>
        <v/>
      </c>
      <c r="AY422" s="7" t="str">
        <f t="shared" si="83"/>
        <v/>
      </c>
      <c r="AZ422" s="7" t="str">
        <f t="shared" si="83"/>
        <v/>
      </c>
      <c r="BA422" s="7" t="str">
        <f t="shared" si="83"/>
        <v/>
      </c>
      <c r="BB422" s="7" t="str">
        <f t="shared" si="83"/>
        <v/>
      </c>
      <c r="BC422" s="7" t="str">
        <f t="shared" si="83"/>
        <v/>
      </c>
      <c r="BD422" s="7" t="str">
        <f t="shared" si="83"/>
        <v/>
      </c>
      <c r="BE422" s="7" t="str">
        <f t="shared" si="83"/>
        <v/>
      </c>
    </row>
    <row r="423" spans="1:57" x14ac:dyDescent="0.25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>CONCATENATE(A423,B423,C423,D423,E423,F423,G423,H423,I423,J423,K423,L423,M423,N423,O423,P423,Q423,R423,S423,T423,U423,V423,W423,X423,Y423,Z423,AA423,AB423,AC423,AD423,AE423,AF423,AG423,AH423)</f>
        <v>NÃONÃONÃO190118799244761,875FNEL044693,87544761,87539853,916666666744693,87544664,87543510,9166666667747730320WXMXLX XNTX DX XLXVXXRX000000AMILAMIL 400 QC NACIONAL77338649,63773,38INATIVO</v>
      </c>
      <c r="AJ423">
        <f>IF(AI423=AI422,1,0)</f>
        <v>1</v>
      </c>
      <c r="AK423" s="47" t="s">
        <v>387</v>
      </c>
      <c r="AM423" s="8">
        <v>420</v>
      </c>
      <c r="AN423" s="8" t="str">
        <f t="shared" si="82"/>
        <v/>
      </c>
      <c r="AO423" s="8" t="str">
        <f t="shared" si="82"/>
        <v/>
      </c>
      <c r="AP423" s="8" t="str">
        <f t="shared" si="82"/>
        <v/>
      </c>
      <c r="AQ423" s="8" t="str">
        <f t="shared" si="82"/>
        <v/>
      </c>
      <c r="AR423" s="8" t="str">
        <f t="shared" si="82"/>
        <v/>
      </c>
      <c r="AS423" s="8" t="str">
        <f t="shared" si="82"/>
        <v/>
      </c>
      <c r="AT423" s="8" t="str">
        <f t="shared" si="82"/>
        <v/>
      </c>
      <c r="AU423" s="8" t="str">
        <f t="shared" si="82"/>
        <v/>
      </c>
      <c r="AV423" s="8" t="str">
        <f t="shared" si="82"/>
        <v/>
      </c>
      <c r="AW423" s="8" t="str">
        <f t="shared" si="82"/>
        <v/>
      </c>
      <c r="AX423" s="8" t="str">
        <f t="shared" si="83"/>
        <v/>
      </c>
      <c r="AY423" s="8" t="str">
        <f t="shared" si="83"/>
        <v/>
      </c>
      <c r="AZ423" s="8" t="str">
        <f t="shared" si="83"/>
        <v/>
      </c>
      <c r="BA423" s="8" t="str">
        <f t="shared" si="83"/>
        <v/>
      </c>
      <c r="BB423" s="8" t="str">
        <f t="shared" si="83"/>
        <v/>
      </c>
      <c r="BC423" s="8" t="str">
        <f t="shared" si="83"/>
        <v/>
      </c>
      <c r="BD423" s="8" t="str">
        <f t="shared" si="83"/>
        <v/>
      </c>
      <c r="BE423" s="8" t="str">
        <f t="shared" si="83"/>
        <v/>
      </c>
    </row>
    <row r="424" spans="1:57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>CONCATENATE(A424,B424,C424,D424,E424,F424,G424,H424,I424,J424,K424,L424,M424,N424,O424,P424,Q424,R424,S424,T424,U424,V424,W424,X424,Y424,Z424,AA424,AB424,AC424,AD424,AE424,AF424,AG424,AH424)</f>
        <v>SIMSIMSIM190118801544761,875FNEL044760,87544761,87530298,916666666744760,87543657,87543510,9166666667747731060NXTXLXX DX XNTX WXRVXLHX000000AMIL40AMIL 500 QP NACIONAL304282555,953042,8INATIVO</v>
      </c>
      <c r="AJ424">
        <f>IF(AI424=AI423,1,0)</f>
        <v>0</v>
      </c>
      <c r="AK424" s="47" t="s">
        <v>387</v>
      </c>
      <c r="AM424" s="7">
        <v>421</v>
      </c>
      <c r="AN424" s="7" t="str">
        <f t="shared" ref="AN424:AW433" si="84">IF(AN$3=$D424,$AM424,"")</f>
        <v/>
      </c>
      <c r="AO424" s="7" t="str">
        <f t="shared" si="84"/>
        <v/>
      </c>
      <c r="AP424" s="7" t="str">
        <f t="shared" si="84"/>
        <v/>
      </c>
      <c r="AQ424" s="7" t="str">
        <f t="shared" si="84"/>
        <v/>
      </c>
      <c r="AR424" s="7" t="str">
        <f t="shared" si="84"/>
        <v/>
      </c>
      <c r="AS424" s="7" t="str">
        <f t="shared" si="84"/>
        <v/>
      </c>
      <c r="AT424" s="7" t="str">
        <f t="shared" si="84"/>
        <v/>
      </c>
      <c r="AU424" s="7" t="str">
        <f t="shared" si="84"/>
        <v/>
      </c>
      <c r="AV424" s="7" t="str">
        <f t="shared" si="84"/>
        <v/>
      </c>
      <c r="AW424" s="7" t="str">
        <f t="shared" si="84"/>
        <v/>
      </c>
      <c r="AX424" s="7" t="str">
        <f t="shared" ref="AX424:BE433" si="85">IF(AX$3=$D424,$AM424,"")</f>
        <v/>
      </c>
      <c r="AY424" s="7" t="str">
        <f t="shared" si="85"/>
        <v/>
      </c>
      <c r="AZ424" s="7" t="str">
        <f t="shared" si="85"/>
        <v/>
      </c>
      <c r="BA424" s="7" t="str">
        <f t="shared" si="85"/>
        <v/>
      </c>
      <c r="BB424" s="7" t="str">
        <f t="shared" si="85"/>
        <v/>
      </c>
      <c r="BC424" s="7" t="str">
        <f t="shared" si="85"/>
        <v/>
      </c>
      <c r="BD424" s="7" t="str">
        <f t="shared" si="85"/>
        <v/>
      </c>
      <c r="BE424" s="7" t="str">
        <f t="shared" si="85"/>
        <v/>
      </c>
    </row>
    <row r="425" spans="1:57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>CONCATENATE(A425,B425,C425,D425,E425,F425,G425,H425,I425,J425,K425,L425,M425,N425,O425,P425,Q425,R425,S425,T425,U425,V425,W425,X425,Y425,Z425,AA425,AB425,AC425,AD425,AE425,AF425,AG425,AH425)</f>
        <v>SIMSIMSIM190118801544761,875FNEL044760,87544761,87530298,916666666744760,87543657,87543510,9166666667747731060NXTXLXX DX XNTX WXRVXLHX000000AMIL40AMIL 500 QP NACIONAL304282555,953042,8INATIVO</v>
      </c>
      <c r="AJ425">
        <f>IF(AI425=AI424,1,0)</f>
        <v>1</v>
      </c>
      <c r="AK425" s="47" t="s">
        <v>387</v>
      </c>
      <c r="AM425" s="8">
        <v>422</v>
      </c>
      <c r="AN425" s="8" t="str">
        <f t="shared" si="84"/>
        <v/>
      </c>
      <c r="AO425" s="8" t="str">
        <f t="shared" si="84"/>
        <v/>
      </c>
      <c r="AP425" s="8" t="str">
        <f t="shared" si="84"/>
        <v/>
      </c>
      <c r="AQ425" s="8" t="str">
        <f t="shared" si="84"/>
        <v/>
      </c>
      <c r="AR425" s="8" t="str">
        <f t="shared" si="84"/>
        <v/>
      </c>
      <c r="AS425" s="8" t="str">
        <f t="shared" si="84"/>
        <v/>
      </c>
      <c r="AT425" s="8" t="str">
        <f t="shared" si="84"/>
        <v/>
      </c>
      <c r="AU425" s="8" t="str">
        <f t="shared" si="84"/>
        <v/>
      </c>
      <c r="AV425" s="8" t="str">
        <f t="shared" si="84"/>
        <v/>
      </c>
      <c r="AW425" s="8" t="str">
        <f t="shared" si="84"/>
        <v/>
      </c>
      <c r="AX425" s="8" t="str">
        <f t="shared" si="85"/>
        <v/>
      </c>
      <c r="AY425" s="8" t="str">
        <f t="shared" si="85"/>
        <v/>
      </c>
      <c r="AZ425" s="8" t="str">
        <f t="shared" si="85"/>
        <v/>
      </c>
      <c r="BA425" s="8" t="str">
        <f t="shared" si="85"/>
        <v/>
      </c>
      <c r="BB425" s="8" t="str">
        <f t="shared" si="85"/>
        <v/>
      </c>
      <c r="BC425" s="8" t="str">
        <f t="shared" si="85"/>
        <v/>
      </c>
      <c r="BD425" s="8" t="str">
        <f t="shared" si="85"/>
        <v/>
      </c>
      <c r="BE425" s="8" t="str">
        <f t="shared" si="85"/>
        <v/>
      </c>
    </row>
    <row r="426" spans="1:57" x14ac:dyDescent="0.25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>CONCATENATE(A426,B426,C426,D426,E426,F426,G426,H426,I426,J426,K426,L426,M426,N426,O426,P426,Q426,R426,S426,T426,U426,V426,W426,X426,Y426,Z426,AA426,AB426,AC426,AD426,AE426,AF426,AG426,AH426)</f>
        <v>SIMSIMSIM190118801544761,875FNEL044760,87544761,87530298,916666666744760,87543657,87543510,9166666667747731060NXTXLXX DX XNTX WXRVXLHX000000AMIL40AMIL 500 QP NACIONAL304282555,953042,8INATIVO</v>
      </c>
      <c r="AJ426">
        <f>IF(AI426=AI425,1,0)</f>
        <v>1</v>
      </c>
      <c r="AK426" s="47" t="s">
        <v>387</v>
      </c>
      <c r="AM426" s="7">
        <v>423</v>
      </c>
      <c r="AN426" s="7" t="str">
        <f t="shared" si="84"/>
        <v/>
      </c>
      <c r="AO426" s="7" t="str">
        <f t="shared" si="84"/>
        <v/>
      </c>
      <c r="AP426" s="7" t="str">
        <f t="shared" si="84"/>
        <v/>
      </c>
      <c r="AQ426" s="7" t="str">
        <f t="shared" si="84"/>
        <v/>
      </c>
      <c r="AR426" s="7" t="str">
        <f t="shared" si="84"/>
        <v/>
      </c>
      <c r="AS426" s="7" t="str">
        <f t="shared" si="84"/>
        <v/>
      </c>
      <c r="AT426" s="7" t="str">
        <f t="shared" si="84"/>
        <v/>
      </c>
      <c r="AU426" s="7" t="str">
        <f t="shared" si="84"/>
        <v/>
      </c>
      <c r="AV426" s="7" t="str">
        <f t="shared" si="84"/>
        <v/>
      </c>
      <c r="AW426" s="7" t="str">
        <f t="shared" si="84"/>
        <v/>
      </c>
      <c r="AX426" s="7" t="str">
        <f t="shared" si="85"/>
        <v/>
      </c>
      <c r="AY426" s="7" t="str">
        <f t="shared" si="85"/>
        <v/>
      </c>
      <c r="AZ426" s="7" t="str">
        <f t="shared" si="85"/>
        <v/>
      </c>
      <c r="BA426" s="7" t="str">
        <f t="shared" si="85"/>
        <v/>
      </c>
      <c r="BB426" s="7" t="str">
        <f t="shared" si="85"/>
        <v/>
      </c>
      <c r="BC426" s="7" t="str">
        <f t="shared" si="85"/>
        <v/>
      </c>
      <c r="BD426" s="7" t="str">
        <f t="shared" si="85"/>
        <v/>
      </c>
      <c r="BE426" s="7" t="str">
        <f t="shared" si="85"/>
        <v/>
      </c>
    </row>
    <row r="427" spans="1:57" x14ac:dyDescent="0.25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>CONCATENATE(A427,B427,C427,D427,E427,F427,G427,H427,I427,J427,K427,L427,M427,N427,O427,P427,Q427,R427,S427,T427,U427,V427,W427,X427,Y427,Z427,AA427,AB427,AC427,AD427,AE427,AF427,AG427,AH427)</f>
        <v>SIMSIMSIM2780118860144761,875SINDSIME -SINDICATO DOS EMPREENDEDORES INDIVIDUAIS044761,87531172,87543509,916666666743510,9166666667747731920XDXRLY XUDMXLY XUZX PRXZXRX000000AMIL40AMIL 700 QP NACIONAL29142418,622914ATIVO</v>
      </c>
      <c r="AJ427">
        <f>IF(AI427=AI426,1,0)</f>
        <v>0</v>
      </c>
      <c r="AK427" s="47" t="s">
        <v>396</v>
      </c>
      <c r="AM427" s="8">
        <v>424</v>
      </c>
      <c r="AN427" s="8" t="str">
        <f t="shared" si="84"/>
        <v/>
      </c>
      <c r="AO427" s="8" t="str">
        <f t="shared" si="84"/>
        <v/>
      </c>
      <c r="AP427" s="8" t="str">
        <f t="shared" si="84"/>
        <v/>
      </c>
      <c r="AQ427" s="8" t="str">
        <f t="shared" si="84"/>
        <v/>
      </c>
      <c r="AR427" s="8" t="str">
        <f t="shared" si="84"/>
        <v/>
      </c>
      <c r="AS427" s="8" t="str">
        <f t="shared" si="84"/>
        <v/>
      </c>
      <c r="AT427" s="8" t="str">
        <f t="shared" si="84"/>
        <v/>
      </c>
      <c r="AU427" s="8" t="str">
        <f t="shared" si="84"/>
        <v/>
      </c>
      <c r="AV427" s="8" t="str">
        <f t="shared" si="84"/>
        <v/>
      </c>
      <c r="AW427" s="8" t="str">
        <f t="shared" si="84"/>
        <v/>
      </c>
      <c r="AX427" s="8" t="str">
        <f t="shared" si="85"/>
        <v/>
      </c>
      <c r="AY427" s="8" t="str">
        <f t="shared" si="85"/>
        <v/>
      </c>
      <c r="AZ427" s="8" t="str">
        <f t="shared" si="85"/>
        <v/>
      </c>
      <c r="BA427" s="8" t="str">
        <f t="shared" si="85"/>
        <v/>
      </c>
      <c r="BB427" s="8" t="str">
        <f t="shared" si="85"/>
        <v/>
      </c>
      <c r="BC427" s="8" t="str">
        <f t="shared" si="85"/>
        <v/>
      </c>
      <c r="BD427" s="8" t="str">
        <f t="shared" si="85"/>
        <v/>
      </c>
      <c r="BE427" s="8" t="str">
        <f t="shared" si="85"/>
        <v/>
      </c>
    </row>
    <row r="428" spans="1:57" x14ac:dyDescent="0.25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>CONCATENATE(A428,B428,C428,D428,E428,F428,G428,H428,I428,J428,K428,L428,M428,N428,O428,P428,Q428,R428,S428,T428,U428,V428,W428,X428,Y428,Z428,AA428,AB428,AC428,AD428,AE428,AF428,AG428,AH428)</f>
        <v>SIMSIMSIM2780118860144761,875SINDSIME -SINDICATO DOS EMPREENDEDORES INDIVIDUAIS044761,87531172,87543509,916666666743510,9166666667747731920XDXRLY XUDMXLY XUZX PRXZXRX000000AMIL40AMIL 700 QP NACIONAL29142418,622914ATIVO</v>
      </c>
      <c r="AJ428">
        <f>IF(AI428=AI427,1,0)</f>
        <v>1</v>
      </c>
      <c r="AK428" s="47" t="s">
        <v>396</v>
      </c>
      <c r="AM428" s="7">
        <v>425</v>
      </c>
      <c r="AN428" s="7" t="str">
        <f t="shared" si="84"/>
        <v/>
      </c>
      <c r="AO428" s="7" t="str">
        <f t="shared" si="84"/>
        <v/>
      </c>
      <c r="AP428" s="7" t="str">
        <f t="shared" si="84"/>
        <v/>
      </c>
      <c r="AQ428" s="7" t="str">
        <f t="shared" si="84"/>
        <v/>
      </c>
      <c r="AR428" s="7" t="str">
        <f t="shared" si="84"/>
        <v/>
      </c>
      <c r="AS428" s="7" t="str">
        <f t="shared" si="84"/>
        <v/>
      </c>
      <c r="AT428" s="7" t="str">
        <f t="shared" si="84"/>
        <v/>
      </c>
      <c r="AU428" s="7" t="str">
        <f t="shared" si="84"/>
        <v/>
      </c>
      <c r="AV428" s="7" t="str">
        <f t="shared" si="84"/>
        <v/>
      </c>
      <c r="AW428" s="7" t="str">
        <f t="shared" si="84"/>
        <v/>
      </c>
      <c r="AX428" s="7" t="str">
        <f t="shared" si="85"/>
        <v/>
      </c>
      <c r="AY428" s="7" t="str">
        <f t="shared" si="85"/>
        <v/>
      </c>
      <c r="AZ428" s="7" t="str">
        <f t="shared" si="85"/>
        <v/>
      </c>
      <c r="BA428" s="7" t="str">
        <f t="shared" si="85"/>
        <v/>
      </c>
      <c r="BB428" s="7" t="str">
        <f t="shared" si="85"/>
        <v/>
      </c>
      <c r="BC428" s="7" t="str">
        <f t="shared" si="85"/>
        <v/>
      </c>
      <c r="BD428" s="7" t="str">
        <f t="shared" si="85"/>
        <v/>
      </c>
      <c r="BE428" s="7" t="str">
        <f t="shared" si="85"/>
        <v/>
      </c>
    </row>
    <row r="429" spans="1:57" x14ac:dyDescent="0.25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>CONCATENATE(A429,B429,C429,D429,E429,F429,G429,H429,I429,J429,K429,L429,M429,N429,O429,P429,Q429,R429,S429,T429,U429,V429,W429,X429,Y429,Z429,AA429,AB429,AC429,AD429,AE429,AF429,AG429,AH429)</f>
        <v>SIMSIMSIM2780118860144761,875SINDSIME -SINDICATO DOS EMPREENDEDORES INDIVIDUAIS044761,87531172,87543509,916666666743510,9166666667747731920XDXRLY XUDMXLY XUZX PRXZXRX000000AMIL40AMIL 700 QP NACIONAL29142418,622914ATIVO</v>
      </c>
      <c r="AJ429">
        <f>IF(AI429=AI428,1,0)</f>
        <v>1</v>
      </c>
      <c r="AK429" s="47" t="s">
        <v>396</v>
      </c>
      <c r="AM429" s="8">
        <v>426</v>
      </c>
      <c r="AN429" s="8" t="str">
        <f t="shared" si="84"/>
        <v/>
      </c>
      <c r="AO429" s="8" t="str">
        <f t="shared" si="84"/>
        <v/>
      </c>
      <c r="AP429" s="8" t="str">
        <f t="shared" si="84"/>
        <v/>
      </c>
      <c r="AQ429" s="8" t="str">
        <f t="shared" si="84"/>
        <v/>
      </c>
      <c r="AR429" s="8" t="str">
        <f t="shared" si="84"/>
        <v/>
      </c>
      <c r="AS429" s="8" t="str">
        <f t="shared" si="84"/>
        <v/>
      </c>
      <c r="AT429" s="8" t="str">
        <f t="shared" si="84"/>
        <v/>
      </c>
      <c r="AU429" s="8" t="str">
        <f t="shared" si="84"/>
        <v/>
      </c>
      <c r="AV429" s="8" t="str">
        <f t="shared" si="84"/>
        <v/>
      </c>
      <c r="AW429" s="8" t="str">
        <f t="shared" si="84"/>
        <v/>
      </c>
      <c r="AX429" s="8" t="str">
        <f t="shared" si="85"/>
        <v/>
      </c>
      <c r="AY429" s="8" t="str">
        <f t="shared" si="85"/>
        <v/>
      </c>
      <c r="AZ429" s="8" t="str">
        <f t="shared" si="85"/>
        <v/>
      </c>
      <c r="BA429" s="8" t="str">
        <f t="shared" si="85"/>
        <v/>
      </c>
      <c r="BB429" s="8" t="str">
        <f t="shared" si="85"/>
        <v/>
      </c>
      <c r="BC429" s="8" t="str">
        <f t="shared" si="85"/>
        <v/>
      </c>
      <c r="BD429" s="8" t="str">
        <f t="shared" si="85"/>
        <v/>
      </c>
      <c r="BE429" s="8" t="str">
        <f t="shared" si="85"/>
        <v/>
      </c>
    </row>
    <row r="430" spans="1:57" x14ac:dyDescent="0.25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>CONCATENATE(A430,B430,C430,D430,E430,F430,G430,H430,I430,J430,K430,L430,M430,N430,O430,P430,Q430,R430,S430,T430,U430,V430,W430,X430,Y430,Z430,AA430,AB430,AC430,AD430,AE430,AF430,AG430,AH430)</f>
        <v>SIMSIMSIM2780118860144761,875SINDSIME -SINDICATO DOS EMPREENDEDORES INDIVIDUAIS144761,87543472,916666666743509,916666666743510,9166666667747731930XRTUR PRXZXRX RXDRXGUX000000AMIL40AMIL 700 QP NACIONAL1614651340,161614,65ATIVO</v>
      </c>
      <c r="AJ430">
        <f>IF(AI430=AI429,1,0)</f>
        <v>0</v>
      </c>
      <c r="AK430" s="47" t="s">
        <v>396</v>
      </c>
      <c r="AM430" s="7">
        <v>427</v>
      </c>
      <c r="AN430" s="7" t="str">
        <f t="shared" si="84"/>
        <v/>
      </c>
      <c r="AO430" s="7" t="str">
        <f t="shared" si="84"/>
        <v/>
      </c>
      <c r="AP430" s="7" t="str">
        <f t="shared" si="84"/>
        <v/>
      </c>
      <c r="AQ430" s="7" t="str">
        <f t="shared" si="84"/>
        <v/>
      </c>
      <c r="AR430" s="7" t="str">
        <f t="shared" si="84"/>
        <v/>
      </c>
      <c r="AS430" s="7" t="str">
        <f t="shared" si="84"/>
        <v/>
      </c>
      <c r="AT430" s="7" t="str">
        <f t="shared" si="84"/>
        <v/>
      </c>
      <c r="AU430" s="7" t="str">
        <f t="shared" si="84"/>
        <v/>
      </c>
      <c r="AV430" s="7" t="str">
        <f t="shared" si="84"/>
        <v/>
      </c>
      <c r="AW430" s="7" t="str">
        <f t="shared" si="84"/>
        <v/>
      </c>
      <c r="AX430" s="7" t="str">
        <f t="shared" si="85"/>
        <v/>
      </c>
      <c r="AY430" s="7" t="str">
        <f t="shared" si="85"/>
        <v/>
      </c>
      <c r="AZ430" s="7" t="str">
        <f t="shared" si="85"/>
        <v/>
      </c>
      <c r="BA430" s="7" t="str">
        <f t="shared" si="85"/>
        <v/>
      </c>
      <c r="BB430" s="7" t="str">
        <f t="shared" si="85"/>
        <v/>
      </c>
      <c r="BC430" s="7" t="str">
        <f t="shared" si="85"/>
        <v/>
      </c>
      <c r="BD430" s="7" t="str">
        <f t="shared" si="85"/>
        <v/>
      </c>
      <c r="BE430" s="7" t="str">
        <f t="shared" si="85"/>
        <v/>
      </c>
    </row>
    <row r="431" spans="1:57" x14ac:dyDescent="0.25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>CONCATENATE(A431,B431,C431,D431,E431,F431,G431,H431,I431,J431,K431,L431,M431,N431,O431,P431,Q431,R431,S431,T431,U431,V431,W431,X431,Y431,Z431,AA431,AB431,AC431,AD431,AE431,AF431,AG431,AH431)</f>
        <v>SIMSIMSIM2780118860144761,875SINDSIME -SINDICATO DOS EMPREENDEDORES INDIVIDUAIS144761,87543472,916666666743509,916666666743510,9166666667747731930XRTUR PRXZXRX RXDRXGUX000000AMIL40AMIL 700 QP NACIONAL1614651340,161614,65ATIVO</v>
      </c>
      <c r="AJ431">
        <f>IF(AI431=AI430,1,0)</f>
        <v>1</v>
      </c>
      <c r="AK431" s="47" t="s">
        <v>396</v>
      </c>
      <c r="AM431" s="8">
        <v>428</v>
      </c>
      <c r="AN431" s="8" t="str">
        <f t="shared" si="84"/>
        <v/>
      </c>
      <c r="AO431" s="8" t="str">
        <f t="shared" si="84"/>
        <v/>
      </c>
      <c r="AP431" s="8" t="str">
        <f t="shared" si="84"/>
        <v/>
      </c>
      <c r="AQ431" s="8" t="str">
        <f t="shared" si="84"/>
        <v/>
      </c>
      <c r="AR431" s="8" t="str">
        <f t="shared" si="84"/>
        <v/>
      </c>
      <c r="AS431" s="8" t="str">
        <f t="shared" si="84"/>
        <v/>
      </c>
      <c r="AT431" s="8" t="str">
        <f t="shared" si="84"/>
        <v/>
      </c>
      <c r="AU431" s="8" t="str">
        <f t="shared" si="84"/>
        <v/>
      </c>
      <c r="AV431" s="8" t="str">
        <f t="shared" si="84"/>
        <v/>
      </c>
      <c r="AW431" s="8" t="str">
        <f t="shared" si="84"/>
        <v/>
      </c>
      <c r="AX431" s="8" t="str">
        <f t="shared" si="85"/>
        <v/>
      </c>
      <c r="AY431" s="8" t="str">
        <f t="shared" si="85"/>
        <v/>
      </c>
      <c r="AZ431" s="8" t="str">
        <f t="shared" si="85"/>
        <v/>
      </c>
      <c r="BA431" s="8" t="str">
        <f t="shared" si="85"/>
        <v/>
      </c>
      <c r="BB431" s="8" t="str">
        <f t="shared" si="85"/>
        <v/>
      </c>
      <c r="BC431" s="8" t="str">
        <f t="shared" si="85"/>
        <v/>
      </c>
      <c r="BD431" s="8" t="str">
        <f t="shared" si="85"/>
        <v/>
      </c>
      <c r="BE431" s="8" t="str">
        <f t="shared" si="85"/>
        <v/>
      </c>
    </row>
    <row r="432" spans="1:57" x14ac:dyDescent="0.25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>CONCATENATE(A432,B432,C432,D432,E432,F432,G432,H432,I432,J432,K432,L432,M432,N432,O432,P432,Q432,R432,S432,T432,U432,V432,W432,X432,Y432,Z432,AA432,AB432,AC432,AD432,AE432,AF432,AG432,AH432)</f>
        <v>SIMSIMSIM2780118860144761,875SINDSIME -SINDICATO DOS EMPREENDEDORES INDIVIDUAIS144761,87543472,916666666743509,916666666743510,9166666667747731930XRTUR PRXZXRX RXDRXGUX000000AMIL40AMIL 700 QP NACIONAL1614651340,161614,65ATIVO</v>
      </c>
      <c r="AJ432">
        <f>IF(AI432=AI431,1,0)</f>
        <v>1</v>
      </c>
      <c r="AK432" s="47" t="s">
        <v>396</v>
      </c>
      <c r="AM432" s="7">
        <v>429</v>
      </c>
      <c r="AN432" s="7" t="str">
        <f t="shared" si="84"/>
        <v/>
      </c>
      <c r="AO432" s="7" t="str">
        <f t="shared" si="84"/>
        <v/>
      </c>
      <c r="AP432" s="7" t="str">
        <f t="shared" si="84"/>
        <v/>
      </c>
      <c r="AQ432" s="7" t="str">
        <f t="shared" si="84"/>
        <v/>
      </c>
      <c r="AR432" s="7" t="str">
        <f t="shared" si="84"/>
        <v/>
      </c>
      <c r="AS432" s="7" t="str">
        <f t="shared" si="84"/>
        <v/>
      </c>
      <c r="AT432" s="7" t="str">
        <f t="shared" si="84"/>
        <v/>
      </c>
      <c r="AU432" s="7" t="str">
        <f t="shared" si="84"/>
        <v/>
      </c>
      <c r="AV432" s="7" t="str">
        <f t="shared" si="84"/>
        <v/>
      </c>
      <c r="AW432" s="7" t="str">
        <f t="shared" si="84"/>
        <v/>
      </c>
      <c r="AX432" s="7" t="str">
        <f t="shared" si="85"/>
        <v/>
      </c>
      <c r="AY432" s="7" t="str">
        <f t="shared" si="85"/>
        <v/>
      </c>
      <c r="AZ432" s="7" t="str">
        <f t="shared" si="85"/>
        <v/>
      </c>
      <c r="BA432" s="7" t="str">
        <f t="shared" si="85"/>
        <v/>
      </c>
      <c r="BB432" s="7" t="str">
        <f t="shared" si="85"/>
        <v/>
      </c>
      <c r="BC432" s="7" t="str">
        <f t="shared" si="85"/>
        <v/>
      </c>
      <c r="BD432" s="7" t="str">
        <f t="shared" si="85"/>
        <v/>
      </c>
      <c r="BE432" s="7" t="str">
        <f t="shared" si="85"/>
        <v/>
      </c>
    </row>
    <row r="433" spans="1:57" x14ac:dyDescent="0.25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>CONCATENATE(A433,B433,C433,D433,E433,F433,G433,H433,I433,J433,K433,L433,M433,N433,O433,P433,Q433,R433,S433,T433,U433,V433,W433,X433,Y433,Z433,AA433,AB433,AC433,AD433,AE433,AF433,AG433,AH433)</f>
        <v>SIMSIMSIM190118862144761,875FNEL044761,87539547,87543509,916666666743510,9166666667747735900BRUNX FXLXPX BXRBXX XMPXXX000000AMIL40AMIL 400 QP NACIONAL1405091180,281405,09ATIVO</v>
      </c>
      <c r="AJ433">
        <f>IF(AI433=AI432,1,0)</f>
        <v>0</v>
      </c>
      <c r="AK433" s="47" t="s">
        <v>387</v>
      </c>
      <c r="AM433" s="8">
        <v>430</v>
      </c>
      <c r="AN433" s="8" t="str">
        <f t="shared" si="84"/>
        <v/>
      </c>
      <c r="AO433" s="8" t="str">
        <f t="shared" si="84"/>
        <v/>
      </c>
      <c r="AP433" s="8" t="str">
        <f t="shared" si="84"/>
        <v/>
      </c>
      <c r="AQ433" s="8" t="str">
        <f t="shared" si="84"/>
        <v/>
      </c>
      <c r="AR433" s="8" t="str">
        <f t="shared" si="84"/>
        <v/>
      </c>
      <c r="AS433" s="8" t="str">
        <f t="shared" si="84"/>
        <v/>
      </c>
      <c r="AT433" s="8" t="str">
        <f t="shared" si="84"/>
        <v/>
      </c>
      <c r="AU433" s="8" t="str">
        <f t="shared" si="84"/>
        <v/>
      </c>
      <c r="AV433" s="8" t="str">
        <f t="shared" si="84"/>
        <v/>
      </c>
      <c r="AW433" s="8" t="str">
        <f t="shared" si="84"/>
        <v/>
      </c>
      <c r="AX433" s="8" t="str">
        <f t="shared" si="85"/>
        <v/>
      </c>
      <c r="AY433" s="8" t="str">
        <f t="shared" si="85"/>
        <v/>
      </c>
      <c r="AZ433" s="8" t="str">
        <f t="shared" si="85"/>
        <v/>
      </c>
      <c r="BA433" s="8" t="str">
        <f t="shared" si="85"/>
        <v/>
      </c>
      <c r="BB433" s="8" t="str">
        <f t="shared" si="85"/>
        <v/>
      </c>
      <c r="BC433" s="8" t="str">
        <f t="shared" si="85"/>
        <v/>
      </c>
      <c r="BD433" s="8" t="str">
        <f t="shared" si="85"/>
        <v/>
      </c>
      <c r="BE433" s="8" t="str">
        <f t="shared" si="85"/>
        <v/>
      </c>
    </row>
    <row r="434" spans="1:57" x14ac:dyDescent="0.25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>CONCATENATE(A434,B434,C434,D434,E434,F434,G434,H434,I434,J434,K434,L434,M434,N434,O434,P434,Q434,R434,S434,T434,U434,V434,W434,X434,Y434,Z434,AA434,AB434,AC434,AD434,AE434,AF434,AG434,AH434)</f>
        <v>SIMSIMSIM190118862144761,875FNEL044761,87539547,87543509,916666666743510,9166666667747735900BRUNX FXLXPX BXRBXX XMPXXX000000AMIL40AMIL 400 QP NACIONAL1405091180,281405,09ATIVO</v>
      </c>
      <c r="AJ434">
        <f>IF(AI434=AI433,1,0)</f>
        <v>1</v>
      </c>
      <c r="AK434" s="47" t="s">
        <v>387</v>
      </c>
      <c r="AM434" s="7">
        <v>431</v>
      </c>
      <c r="AN434" s="7" t="str">
        <f t="shared" ref="AN434:AW443" si="86">IF(AN$3=$D434,$AM434,"")</f>
        <v/>
      </c>
      <c r="AO434" s="7" t="str">
        <f t="shared" si="86"/>
        <v/>
      </c>
      <c r="AP434" s="7" t="str">
        <f t="shared" si="86"/>
        <v/>
      </c>
      <c r="AQ434" s="7" t="str">
        <f t="shared" si="86"/>
        <v/>
      </c>
      <c r="AR434" s="7" t="str">
        <f t="shared" si="86"/>
        <v/>
      </c>
      <c r="AS434" s="7" t="str">
        <f t="shared" si="86"/>
        <v/>
      </c>
      <c r="AT434" s="7" t="str">
        <f t="shared" si="86"/>
        <v/>
      </c>
      <c r="AU434" s="7" t="str">
        <f t="shared" si="86"/>
        <v/>
      </c>
      <c r="AV434" s="7" t="str">
        <f t="shared" si="86"/>
        <v/>
      </c>
      <c r="AW434" s="7" t="str">
        <f t="shared" si="86"/>
        <v/>
      </c>
      <c r="AX434" s="7" t="str">
        <f t="shared" ref="AX434:BE443" si="87">IF(AX$3=$D434,$AM434,"")</f>
        <v/>
      </c>
      <c r="AY434" s="7" t="str">
        <f t="shared" si="87"/>
        <v/>
      </c>
      <c r="AZ434" s="7" t="str">
        <f t="shared" si="87"/>
        <v/>
      </c>
      <c r="BA434" s="7" t="str">
        <f t="shared" si="87"/>
        <v/>
      </c>
      <c r="BB434" s="7" t="str">
        <f t="shared" si="87"/>
        <v/>
      </c>
      <c r="BC434" s="7" t="str">
        <f t="shared" si="87"/>
        <v/>
      </c>
      <c r="BD434" s="7" t="str">
        <f t="shared" si="87"/>
        <v/>
      </c>
      <c r="BE434" s="7" t="str">
        <f t="shared" si="87"/>
        <v/>
      </c>
    </row>
    <row r="435" spans="1:57" x14ac:dyDescent="0.25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>CONCATENATE(A435,B435,C435,D435,E435,F435,G435,H435,I435,J435,K435,L435,M435,N435,O435,P435,Q435,R435,S435,T435,U435,V435,W435,X435,Y435,Z435,AA435,AB435,AC435,AD435,AE435,AF435,AG435,AH435)</f>
        <v>SIMSIMSIM190118862144761,875FNEL044761,87539547,87543509,916666666743510,9166666667747735900BRUNX FXLXPX BXRBXX XMPXXX000000AMIL40AMIL 400 QP NACIONAL1405091180,281405,09ATIVO</v>
      </c>
      <c r="AJ435">
        <f>IF(AI435=AI434,1,0)</f>
        <v>1</v>
      </c>
      <c r="AK435" s="47" t="s">
        <v>387</v>
      </c>
      <c r="AM435" s="8">
        <v>432</v>
      </c>
      <c r="AN435" s="8" t="str">
        <f t="shared" si="86"/>
        <v/>
      </c>
      <c r="AO435" s="8" t="str">
        <f t="shared" si="86"/>
        <v/>
      </c>
      <c r="AP435" s="8" t="str">
        <f t="shared" si="86"/>
        <v/>
      </c>
      <c r="AQ435" s="8" t="str">
        <f t="shared" si="86"/>
        <v/>
      </c>
      <c r="AR435" s="8" t="str">
        <f t="shared" si="86"/>
        <v/>
      </c>
      <c r="AS435" s="8" t="str">
        <f t="shared" si="86"/>
        <v/>
      </c>
      <c r="AT435" s="8" t="str">
        <f t="shared" si="86"/>
        <v/>
      </c>
      <c r="AU435" s="8" t="str">
        <f t="shared" si="86"/>
        <v/>
      </c>
      <c r="AV435" s="8" t="str">
        <f t="shared" si="86"/>
        <v/>
      </c>
      <c r="AW435" s="8" t="str">
        <f t="shared" si="86"/>
        <v/>
      </c>
      <c r="AX435" s="8" t="str">
        <f t="shared" si="87"/>
        <v/>
      </c>
      <c r="AY435" s="8" t="str">
        <f t="shared" si="87"/>
        <v/>
      </c>
      <c r="AZ435" s="8" t="str">
        <f t="shared" si="87"/>
        <v/>
      </c>
      <c r="BA435" s="8" t="str">
        <f t="shared" si="87"/>
        <v/>
      </c>
      <c r="BB435" s="8" t="str">
        <f t="shared" si="87"/>
        <v/>
      </c>
      <c r="BC435" s="8" t="str">
        <f t="shared" si="87"/>
        <v/>
      </c>
      <c r="BD435" s="8" t="str">
        <f t="shared" si="87"/>
        <v/>
      </c>
      <c r="BE435" s="8" t="str">
        <f t="shared" si="87"/>
        <v/>
      </c>
    </row>
    <row r="436" spans="1:57" x14ac:dyDescent="0.25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>CONCATENATE(A436,B436,C436,D436,E436,F436,G436,H436,I436,J436,K436,L436,M436,N436,O436,P436,Q436,R436,S436,T436,U436,V436,W436,X436,Y436,Z436,AA436,AB436,AC436,AD436,AE436,AF436,AG436,AH436)</f>
        <v>SIMSIMSIM190118866544761,875FNEL044761,87542724,916666666743509,916666666743510,9166666667747736120XXBXLLX VXTXRXX DX XUX000000AMIL40AMIL 400 QC NACIONAL1235861038,111235,86ATIVO</v>
      </c>
      <c r="AJ436">
        <f>IF(AI436=AI435,1,0)</f>
        <v>0</v>
      </c>
      <c r="AK436" s="47" t="s">
        <v>387</v>
      </c>
      <c r="AM436" s="7">
        <v>433</v>
      </c>
      <c r="AN436" s="7" t="str">
        <f t="shared" si="86"/>
        <v/>
      </c>
      <c r="AO436" s="7" t="str">
        <f t="shared" si="86"/>
        <v/>
      </c>
      <c r="AP436" s="7" t="str">
        <f t="shared" si="86"/>
        <v/>
      </c>
      <c r="AQ436" s="7" t="str">
        <f t="shared" si="86"/>
        <v/>
      </c>
      <c r="AR436" s="7" t="str">
        <f t="shared" si="86"/>
        <v/>
      </c>
      <c r="AS436" s="7" t="str">
        <f t="shared" si="86"/>
        <v/>
      </c>
      <c r="AT436" s="7" t="str">
        <f t="shared" si="86"/>
        <v/>
      </c>
      <c r="AU436" s="7" t="str">
        <f t="shared" si="86"/>
        <v/>
      </c>
      <c r="AV436" s="7" t="str">
        <f t="shared" si="86"/>
        <v/>
      </c>
      <c r="AW436" s="7" t="str">
        <f t="shared" si="86"/>
        <v/>
      </c>
      <c r="AX436" s="7" t="str">
        <f t="shared" si="87"/>
        <v/>
      </c>
      <c r="AY436" s="7" t="str">
        <f t="shared" si="87"/>
        <v/>
      </c>
      <c r="AZ436" s="7" t="str">
        <f t="shared" si="87"/>
        <v/>
      </c>
      <c r="BA436" s="7" t="str">
        <f t="shared" si="87"/>
        <v/>
      </c>
      <c r="BB436" s="7" t="str">
        <f t="shared" si="87"/>
        <v/>
      </c>
      <c r="BC436" s="7" t="str">
        <f t="shared" si="87"/>
        <v/>
      </c>
      <c r="BD436" s="7" t="str">
        <f t="shared" si="87"/>
        <v/>
      </c>
      <c r="BE436" s="7" t="str">
        <f t="shared" si="87"/>
        <v/>
      </c>
    </row>
    <row r="437" spans="1:57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>CONCATENATE(A437,B437,C437,D437,E437,F437,G437,H437,I437,J437,K437,L437,M437,N437,O437,P437,Q437,R437,S437,T437,U437,V437,W437,X437,Y437,Z437,AA437,AB437,AC437,AD437,AE437,AF437,AG437,AH437)</f>
        <v>SIMSIMSIM190118866544761,875FNEL044761,87542724,916666666743509,916666666743510,9166666667747736120XXBXLLX VXTXRXX DX XUX000000AMIL40AMIL 400 QC NACIONAL1235861038,111235,86ATIVO</v>
      </c>
      <c r="AJ437">
        <f>IF(AI437=AI436,1,0)</f>
        <v>1</v>
      </c>
      <c r="AK437" s="47" t="s">
        <v>387</v>
      </c>
      <c r="AM437" s="8">
        <v>434</v>
      </c>
      <c r="AN437" s="8" t="str">
        <f t="shared" si="86"/>
        <v/>
      </c>
      <c r="AO437" s="8" t="str">
        <f t="shared" si="86"/>
        <v/>
      </c>
      <c r="AP437" s="8" t="str">
        <f t="shared" si="86"/>
        <v/>
      </c>
      <c r="AQ437" s="8" t="str">
        <f t="shared" si="86"/>
        <v/>
      </c>
      <c r="AR437" s="8" t="str">
        <f t="shared" si="86"/>
        <v/>
      </c>
      <c r="AS437" s="8" t="str">
        <f t="shared" si="86"/>
        <v/>
      </c>
      <c r="AT437" s="8" t="str">
        <f t="shared" si="86"/>
        <v/>
      </c>
      <c r="AU437" s="8" t="str">
        <f t="shared" si="86"/>
        <v/>
      </c>
      <c r="AV437" s="8" t="str">
        <f t="shared" si="86"/>
        <v/>
      </c>
      <c r="AW437" s="8" t="str">
        <f t="shared" si="86"/>
        <v/>
      </c>
      <c r="AX437" s="8" t="str">
        <f t="shared" si="87"/>
        <v/>
      </c>
      <c r="AY437" s="8" t="str">
        <f t="shared" si="87"/>
        <v/>
      </c>
      <c r="AZ437" s="8" t="str">
        <f t="shared" si="87"/>
        <v/>
      </c>
      <c r="BA437" s="8" t="str">
        <f t="shared" si="87"/>
        <v/>
      </c>
      <c r="BB437" s="8" t="str">
        <f t="shared" si="87"/>
        <v/>
      </c>
      <c r="BC437" s="8" t="str">
        <f t="shared" si="87"/>
        <v/>
      </c>
      <c r="BD437" s="8" t="str">
        <f t="shared" si="87"/>
        <v/>
      </c>
      <c r="BE437" s="8" t="str">
        <f t="shared" si="87"/>
        <v/>
      </c>
    </row>
    <row r="438" spans="1:57" x14ac:dyDescent="0.25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>CONCATENATE(A438,B438,C438,D438,E438,F438,G438,H438,I438,J438,K438,L438,M438,N438,O438,P438,Q438,R438,S438,T438,U438,V438,W438,X438,Y438,Z438,AA438,AB438,AC438,AD438,AE438,AF438,AG438,AH438)</f>
        <v>SIMSIMSIM190118866544761,875FNEL044761,87542724,916666666743509,916666666743510,9166666667747736120XXBXLLX VXTXRXX DX XUX000000AMIL40AMIL 400 QC NACIONAL1235861038,111235,86ATIVO</v>
      </c>
      <c r="AJ438">
        <f>IF(AI438=AI437,1,0)</f>
        <v>1</v>
      </c>
      <c r="AK438" s="47" t="s">
        <v>387</v>
      </c>
      <c r="AM438" s="7">
        <v>435</v>
      </c>
      <c r="AN438" s="7" t="str">
        <f t="shared" si="86"/>
        <v/>
      </c>
      <c r="AO438" s="7" t="str">
        <f t="shared" si="86"/>
        <v/>
      </c>
      <c r="AP438" s="7" t="str">
        <f t="shared" si="86"/>
        <v/>
      </c>
      <c r="AQ438" s="7" t="str">
        <f t="shared" si="86"/>
        <v/>
      </c>
      <c r="AR438" s="7" t="str">
        <f t="shared" si="86"/>
        <v/>
      </c>
      <c r="AS438" s="7" t="str">
        <f t="shared" si="86"/>
        <v/>
      </c>
      <c r="AT438" s="7" t="str">
        <f t="shared" si="86"/>
        <v/>
      </c>
      <c r="AU438" s="7" t="str">
        <f t="shared" si="86"/>
        <v/>
      </c>
      <c r="AV438" s="7" t="str">
        <f t="shared" si="86"/>
        <v/>
      </c>
      <c r="AW438" s="7" t="str">
        <f t="shared" si="86"/>
        <v/>
      </c>
      <c r="AX438" s="7" t="str">
        <f t="shared" si="87"/>
        <v/>
      </c>
      <c r="AY438" s="7" t="str">
        <f t="shared" si="87"/>
        <v/>
      </c>
      <c r="AZ438" s="7" t="str">
        <f t="shared" si="87"/>
        <v/>
      </c>
      <c r="BA438" s="7" t="str">
        <f t="shared" si="87"/>
        <v/>
      </c>
      <c r="BB438" s="7" t="str">
        <f t="shared" si="87"/>
        <v/>
      </c>
      <c r="BC438" s="7" t="str">
        <f t="shared" si="87"/>
        <v/>
      </c>
      <c r="BD438" s="7" t="str">
        <f t="shared" si="87"/>
        <v/>
      </c>
      <c r="BE438" s="7" t="str">
        <f t="shared" si="87"/>
        <v/>
      </c>
    </row>
    <row r="439" spans="1:57" x14ac:dyDescent="0.25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>CONCATENATE(A439,B439,C439,D439,E439,F439,G439,H439,I439,J439,K439,L439,M439,N439,O439,P439,Q439,R439,S439,T439,U439,V439,W439,X439,Y439,Z439,AA439,AB439,AC439,AD439,AE439,AF439,AG439,AH439)</f>
        <v>SIMSIMSIM9276140001192665051616201144761,875GP2 - FETRACOM - TRABALHADORES DO COMERCIO DE BENS244756,87544761,87543519,87544756,87543531,875749123090XTHXR WXMX BXRNXRDX000000AMIL107GP2 - BLUE PLUS 400 QP178181605,211781,8INATIVO</v>
      </c>
      <c r="AJ439">
        <f>IF(AI439=AI438,1,0)</f>
        <v>0</v>
      </c>
      <c r="AK439" s="47" t="s">
        <v>417</v>
      </c>
      <c r="AM439" s="8">
        <v>436</v>
      </c>
      <c r="AN439" s="8" t="str">
        <f t="shared" si="86"/>
        <v/>
      </c>
      <c r="AO439" s="8" t="str">
        <f t="shared" si="86"/>
        <v/>
      </c>
      <c r="AP439" s="8" t="str">
        <f t="shared" si="86"/>
        <v/>
      </c>
      <c r="AQ439" s="8" t="str">
        <f t="shared" si="86"/>
        <v/>
      </c>
      <c r="AR439" s="8" t="str">
        <f t="shared" si="86"/>
        <v/>
      </c>
      <c r="AS439" s="8" t="str">
        <f t="shared" si="86"/>
        <v/>
      </c>
      <c r="AT439" s="8" t="str">
        <f t="shared" si="86"/>
        <v/>
      </c>
      <c r="AU439" s="8" t="str">
        <f t="shared" si="86"/>
        <v/>
      </c>
      <c r="AV439" s="8" t="str">
        <f t="shared" si="86"/>
        <v/>
      </c>
      <c r="AW439" s="8" t="str">
        <f t="shared" si="86"/>
        <v/>
      </c>
      <c r="AX439" s="8" t="str">
        <f t="shared" si="87"/>
        <v/>
      </c>
      <c r="AY439" s="8" t="str">
        <f t="shared" si="87"/>
        <v/>
      </c>
      <c r="AZ439" s="8" t="str">
        <f t="shared" si="87"/>
        <v/>
      </c>
      <c r="BA439" s="8" t="str">
        <f t="shared" si="87"/>
        <v/>
      </c>
      <c r="BB439" s="8" t="str">
        <f t="shared" si="87"/>
        <v/>
      </c>
      <c r="BC439" s="8" t="str">
        <f t="shared" si="87"/>
        <v/>
      </c>
      <c r="BD439" s="8" t="str">
        <f t="shared" si="87"/>
        <v/>
      </c>
      <c r="BE439" s="8" t="str">
        <f t="shared" si="87"/>
        <v/>
      </c>
    </row>
    <row r="440" spans="1:57" x14ac:dyDescent="0.25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>CONCATENATE(A440,B440,C440,D440,E440,F440,G440,H440,I440,J440,K440,L440,M440,N440,O440,P440,Q440,R440,S440,T440,U440,V440,W440,X440,Y440,Z440,AA440,AB440,AC440,AD440,AE440,AF440,AG440,AH440)</f>
        <v>SIMSIMSIM9276140001192665051616201144761,875GP2 - FETRACOM - TRABALHADORES DO COMERCIO DE BENS244756,87544761,87543519,87544756,87543531,875749123090XTHXR WXMX BXRNXRDX000000AMIL107GP2 - BLUE PLUS 400 QP178181605,211781,8INATIVO</v>
      </c>
      <c r="AJ440">
        <f>IF(AI440=AI439,1,0)</f>
        <v>1</v>
      </c>
      <c r="AK440" s="47" t="s">
        <v>417</v>
      </c>
      <c r="AM440" s="7">
        <v>437</v>
      </c>
      <c r="AN440" s="7" t="str">
        <f t="shared" si="86"/>
        <v/>
      </c>
      <c r="AO440" s="7" t="str">
        <f t="shared" si="86"/>
        <v/>
      </c>
      <c r="AP440" s="7" t="str">
        <f t="shared" si="86"/>
        <v/>
      </c>
      <c r="AQ440" s="7" t="str">
        <f t="shared" si="86"/>
        <v/>
      </c>
      <c r="AR440" s="7" t="str">
        <f t="shared" si="86"/>
        <v/>
      </c>
      <c r="AS440" s="7" t="str">
        <f t="shared" si="86"/>
        <v/>
      </c>
      <c r="AT440" s="7" t="str">
        <f t="shared" si="86"/>
        <v/>
      </c>
      <c r="AU440" s="7" t="str">
        <f t="shared" si="86"/>
        <v/>
      </c>
      <c r="AV440" s="7" t="str">
        <f t="shared" si="86"/>
        <v/>
      </c>
      <c r="AW440" s="7" t="str">
        <f t="shared" si="86"/>
        <v/>
      </c>
      <c r="AX440" s="7" t="str">
        <f t="shared" si="87"/>
        <v/>
      </c>
      <c r="AY440" s="7" t="str">
        <f t="shared" si="87"/>
        <v/>
      </c>
      <c r="AZ440" s="7" t="str">
        <f t="shared" si="87"/>
        <v/>
      </c>
      <c r="BA440" s="7" t="str">
        <f t="shared" si="87"/>
        <v/>
      </c>
      <c r="BB440" s="7" t="str">
        <f t="shared" si="87"/>
        <v/>
      </c>
      <c r="BC440" s="7" t="str">
        <f t="shared" si="87"/>
        <v/>
      </c>
      <c r="BD440" s="7" t="str">
        <f t="shared" si="87"/>
        <v/>
      </c>
      <c r="BE440" s="7" t="str">
        <f t="shared" si="87"/>
        <v/>
      </c>
    </row>
    <row r="441" spans="1:57" x14ac:dyDescent="0.25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>CONCATENATE(A441,B441,C441,D441,E441,F441,G441,H441,I441,J441,K441,L441,M441,N441,O441,P441,Q441,R441,S441,T441,U441,V441,W441,X441,Y441,Z441,AA441,AB441,AC441,AD441,AE441,AF441,AG441,AH441)</f>
        <v>SIMSIMSIM9276140001192665051616201144761,875GP2 - FETRACOM - TRABALHADORES DO COMERCIO DE BENS244756,87544761,87543519,87544756,87543531,875749123090XTHXR WXMX BXRNXRDX000000AMIL107GP2 - BLUE PLUS 400 QP178181605,211781,8INATIVO</v>
      </c>
      <c r="AJ441">
        <f>IF(AI441=AI440,1,0)</f>
        <v>1</v>
      </c>
      <c r="AK441" s="47" t="s">
        <v>417</v>
      </c>
      <c r="AM441" s="8">
        <v>438</v>
      </c>
      <c r="AN441" s="8" t="str">
        <f t="shared" si="86"/>
        <v/>
      </c>
      <c r="AO441" s="8" t="str">
        <f t="shared" si="86"/>
        <v/>
      </c>
      <c r="AP441" s="8" t="str">
        <f t="shared" si="86"/>
        <v/>
      </c>
      <c r="AQ441" s="8" t="str">
        <f t="shared" si="86"/>
        <v/>
      </c>
      <c r="AR441" s="8" t="str">
        <f t="shared" si="86"/>
        <v/>
      </c>
      <c r="AS441" s="8" t="str">
        <f t="shared" si="86"/>
        <v/>
      </c>
      <c r="AT441" s="8" t="str">
        <f t="shared" si="86"/>
        <v/>
      </c>
      <c r="AU441" s="8" t="str">
        <f t="shared" si="86"/>
        <v/>
      </c>
      <c r="AV441" s="8" t="str">
        <f t="shared" si="86"/>
        <v/>
      </c>
      <c r="AW441" s="8" t="str">
        <f t="shared" si="86"/>
        <v/>
      </c>
      <c r="AX441" s="8" t="str">
        <f t="shared" si="87"/>
        <v/>
      </c>
      <c r="AY441" s="8" t="str">
        <f t="shared" si="87"/>
        <v/>
      </c>
      <c r="AZ441" s="8" t="str">
        <f t="shared" si="87"/>
        <v/>
      </c>
      <c r="BA441" s="8" t="str">
        <f t="shared" si="87"/>
        <v/>
      </c>
      <c r="BB441" s="8" t="str">
        <f t="shared" si="87"/>
        <v/>
      </c>
      <c r="BC441" s="8" t="str">
        <f t="shared" si="87"/>
        <v/>
      </c>
      <c r="BD441" s="8" t="str">
        <f t="shared" si="87"/>
        <v/>
      </c>
      <c r="BE441" s="8" t="str">
        <f t="shared" si="87"/>
        <v/>
      </c>
    </row>
    <row r="442" spans="1:57" x14ac:dyDescent="0.25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>CONCATENATE(A442,B442,C442,D442,E442,F442,G442,H442,I442,J442,K442,L442,M442,N442,O442,P442,Q442,R442,S442,T442,U442,V442,W442,X442,Y442,Z442,AA442,AB442,AC442,AD442,AE442,AF442,AG442,AH442)</f>
        <v>SIMSIMSIM570119197344761,875ANMEP044755,87544761,87525157,916666666744755,87543538,875749532201RXNXTX MXRXX MXTXU BXRBX000000AMIL39AMIL 400 QP NACIONAL3835393221,733835,39INATIVO</v>
      </c>
      <c r="AJ442">
        <f>IF(AI442=AI441,1,0)</f>
        <v>0</v>
      </c>
      <c r="AK442" s="47" t="s">
        <v>392</v>
      </c>
      <c r="AM442" s="7">
        <v>439</v>
      </c>
      <c r="AN442" s="7" t="str">
        <f t="shared" si="86"/>
        <v/>
      </c>
      <c r="AO442" s="7" t="str">
        <f t="shared" si="86"/>
        <v/>
      </c>
      <c r="AP442" s="7" t="str">
        <f t="shared" si="86"/>
        <v/>
      </c>
      <c r="AQ442" s="7" t="str">
        <f t="shared" si="86"/>
        <v/>
      </c>
      <c r="AR442" s="7" t="str">
        <f t="shared" si="86"/>
        <v/>
      </c>
      <c r="AS442" s="7" t="str">
        <f t="shared" si="86"/>
        <v/>
      </c>
      <c r="AT442" s="7" t="str">
        <f t="shared" si="86"/>
        <v/>
      </c>
      <c r="AU442" s="7" t="str">
        <f t="shared" si="86"/>
        <v/>
      </c>
      <c r="AV442" s="7" t="str">
        <f t="shared" si="86"/>
        <v/>
      </c>
      <c r="AW442" s="7" t="str">
        <f t="shared" si="86"/>
        <v/>
      </c>
      <c r="AX442" s="7" t="str">
        <f t="shared" si="87"/>
        <v/>
      </c>
      <c r="AY442" s="7" t="str">
        <f t="shared" si="87"/>
        <v/>
      </c>
      <c r="AZ442" s="7" t="str">
        <f t="shared" si="87"/>
        <v/>
      </c>
      <c r="BA442" s="7" t="str">
        <f t="shared" si="87"/>
        <v/>
      </c>
      <c r="BB442" s="7" t="str">
        <f t="shared" si="87"/>
        <v/>
      </c>
      <c r="BC442" s="7" t="str">
        <f t="shared" si="87"/>
        <v/>
      </c>
      <c r="BD442" s="7" t="str">
        <f t="shared" si="87"/>
        <v/>
      </c>
      <c r="BE442" s="7" t="str">
        <f t="shared" si="87"/>
        <v/>
      </c>
    </row>
    <row r="443" spans="1:57" x14ac:dyDescent="0.25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>CONCATENATE(A443,B443,C443,D443,E443,F443,G443,H443,I443,J443,K443,L443,M443,N443,O443,P443,Q443,R443,S443,T443,U443,V443,W443,X443,Y443,Z443,AA443,AB443,AC443,AD443,AE443,AF443,AG443,AH443)</f>
        <v>SIMSIMSIM570119197344761,875ANMEP044755,87544761,87525157,916666666744755,87543538,875749532201RXNXTX MXRXX MXTXU BXRBX000000AMIL39AMIL 400 QP NACIONAL3835393221,733835,39INATIVO</v>
      </c>
      <c r="AJ443">
        <f>IF(AI443=AI442,1,0)</f>
        <v>1</v>
      </c>
      <c r="AK443" s="47" t="s">
        <v>392</v>
      </c>
      <c r="AM443" s="8">
        <v>440</v>
      </c>
      <c r="AN443" s="8" t="str">
        <f t="shared" si="86"/>
        <v/>
      </c>
      <c r="AO443" s="8" t="str">
        <f t="shared" si="86"/>
        <v/>
      </c>
      <c r="AP443" s="8" t="str">
        <f t="shared" si="86"/>
        <v/>
      </c>
      <c r="AQ443" s="8" t="str">
        <f t="shared" si="86"/>
        <v/>
      </c>
      <c r="AR443" s="8" t="str">
        <f t="shared" si="86"/>
        <v/>
      </c>
      <c r="AS443" s="8" t="str">
        <f t="shared" si="86"/>
        <v/>
      </c>
      <c r="AT443" s="8" t="str">
        <f t="shared" si="86"/>
        <v/>
      </c>
      <c r="AU443" s="8" t="str">
        <f t="shared" si="86"/>
        <v/>
      </c>
      <c r="AV443" s="8" t="str">
        <f t="shared" si="86"/>
        <v/>
      </c>
      <c r="AW443" s="8" t="str">
        <f t="shared" si="86"/>
        <v/>
      </c>
      <c r="AX443" s="8" t="str">
        <f t="shared" si="87"/>
        <v/>
      </c>
      <c r="AY443" s="8" t="str">
        <f t="shared" si="87"/>
        <v/>
      </c>
      <c r="AZ443" s="8" t="str">
        <f t="shared" si="87"/>
        <v/>
      </c>
      <c r="BA443" s="8" t="str">
        <f t="shared" si="87"/>
        <v/>
      </c>
      <c r="BB443" s="8" t="str">
        <f t="shared" si="87"/>
        <v/>
      </c>
      <c r="BC443" s="8" t="str">
        <f t="shared" si="87"/>
        <v/>
      </c>
      <c r="BD443" s="8" t="str">
        <f t="shared" si="87"/>
        <v/>
      </c>
      <c r="BE443" s="8" t="str">
        <f t="shared" si="87"/>
        <v/>
      </c>
    </row>
    <row r="444" spans="1:57" x14ac:dyDescent="0.25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>CONCATENATE(A444,B444,C444,D444,E444,F444,G444,H444,I444,J444,K444,L444,M444,N444,O444,P444,Q444,R444,S444,T444,U444,V444,W444,X444,Y444,Z444,AA444,AB444,AC444,AD444,AE444,AF444,AG444,AH444)</f>
        <v>SIMSIMSIM570119197344761,875ANMEP044755,87544761,87525157,916666666744755,87543538,875749532201RXNXTX MXRXX MXTXU BXRBX000000AMIL39AMIL 400 QP NACIONAL3835393221,733835,39INATIVO</v>
      </c>
      <c r="AJ444">
        <f>IF(AI444=AI443,1,0)</f>
        <v>1</v>
      </c>
      <c r="AK444" s="47" t="s">
        <v>392</v>
      </c>
      <c r="AM444" s="7">
        <v>441</v>
      </c>
      <c r="AN444" s="7" t="str">
        <f t="shared" ref="AN444:AW453" si="88">IF(AN$3=$D444,$AM444,"")</f>
        <v/>
      </c>
      <c r="AO444" s="7" t="str">
        <f t="shared" si="88"/>
        <v/>
      </c>
      <c r="AP444" s="7" t="str">
        <f t="shared" si="88"/>
        <v/>
      </c>
      <c r="AQ444" s="7" t="str">
        <f t="shared" si="88"/>
        <v/>
      </c>
      <c r="AR444" s="7" t="str">
        <f t="shared" si="88"/>
        <v/>
      </c>
      <c r="AS444" s="7" t="str">
        <f t="shared" si="88"/>
        <v/>
      </c>
      <c r="AT444" s="7" t="str">
        <f t="shared" si="88"/>
        <v/>
      </c>
      <c r="AU444" s="7" t="str">
        <f t="shared" si="88"/>
        <v/>
      </c>
      <c r="AV444" s="7" t="str">
        <f t="shared" si="88"/>
        <v/>
      </c>
      <c r="AW444" s="7" t="str">
        <f t="shared" si="88"/>
        <v/>
      </c>
      <c r="AX444" s="7" t="str">
        <f t="shared" ref="AX444:BE453" si="89">IF(AX$3=$D444,$AM444,"")</f>
        <v/>
      </c>
      <c r="AY444" s="7" t="str">
        <f t="shared" si="89"/>
        <v/>
      </c>
      <c r="AZ444" s="7" t="str">
        <f t="shared" si="89"/>
        <v/>
      </c>
      <c r="BA444" s="7" t="str">
        <f t="shared" si="89"/>
        <v/>
      </c>
      <c r="BB444" s="7" t="str">
        <f t="shared" si="89"/>
        <v/>
      </c>
      <c r="BC444" s="7" t="str">
        <f t="shared" si="89"/>
        <v/>
      </c>
      <c r="BD444" s="7" t="str">
        <f t="shared" si="89"/>
        <v/>
      </c>
      <c r="BE444" s="7" t="str">
        <f t="shared" si="89"/>
        <v/>
      </c>
    </row>
    <row r="445" spans="1:57" x14ac:dyDescent="0.25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>CONCATENATE(A445,B445,C445,D445,E445,F445,G445,H445,I445,J445,K445,L445,M445,N445,O445,P445,Q445,R445,S445,T445,U445,V445,W445,X445,Y445,Z445,AA445,AB445,AC445,AD445,AE445,AF445,AG445,AH445)</f>
        <v>SIMSIMSIM570119203744761,875ANMEP044740,87544761,87530303,916666666744740,87543843,87543538,875749533360XVXNDRX JXX MXRXNDX DX XPXRXTX XNTX000000AMIL39AMIL 500 QP NACIONAL COPART1618551359,591618,55INATIVO</v>
      </c>
      <c r="AJ445">
        <f>IF(AI445=AI444,1,0)</f>
        <v>0</v>
      </c>
      <c r="AK445" s="47" t="s">
        <v>392</v>
      </c>
      <c r="AM445" s="8">
        <v>442</v>
      </c>
      <c r="AN445" s="8" t="str">
        <f t="shared" si="88"/>
        <v/>
      </c>
      <c r="AO445" s="8" t="str">
        <f t="shared" si="88"/>
        <v/>
      </c>
      <c r="AP445" s="8" t="str">
        <f t="shared" si="88"/>
        <v/>
      </c>
      <c r="AQ445" s="8" t="str">
        <f t="shared" si="88"/>
        <v/>
      </c>
      <c r="AR445" s="8" t="str">
        <f t="shared" si="88"/>
        <v/>
      </c>
      <c r="AS445" s="8" t="str">
        <f t="shared" si="88"/>
        <v/>
      </c>
      <c r="AT445" s="8" t="str">
        <f t="shared" si="88"/>
        <v/>
      </c>
      <c r="AU445" s="8" t="str">
        <f t="shared" si="88"/>
        <v/>
      </c>
      <c r="AV445" s="8" t="str">
        <f t="shared" si="88"/>
        <v/>
      </c>
      <c r="AW445" s="8" t="str">
        <f t="shared" si="88"/>
        <v/>
      </c>
      <c r="AX445" s="8" t="str">
        <f t="shared" si="89"/>
        <v/>
      </c>
      <c r="AY445" s="8" t="str">
        <f t="shared" si="89"/>
        <v/>
      </c>
      <c r="AZ445" s="8" t="str">
        <f t="shared" si="89"/>
        <v/>
      </c>
      <c r="BA445" s="8" t="str">
        <f t="shared" si="89"/>
        <v/>
      </c>
      <c r="BB445" s="8" t="str">
        <f t="shared" si="89"/>
        <v/>
      </c>
      <c r="BC445" s="8" t="str">
        <f t="shared" si="89"/>
        <v/>
      </c>
      <c r="BD445" s="8" t="str">
        <f t="shared" si="89"/>
        <v/>
      </c>
      <c r="BE445" s="8" t="str">
        <f t="shared" si="89"/>
        <v/>
      </c>
    </row>
    <row r="446" spans="1:57" x14ac:dyDescent="0.25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>CONCATENATE(A446,B446,C446,D446,E446,F446,G446,H446,I446,J446,K446,L446,M446,N446,O446,P446,Q446,R446,S446,T446,U446,V446,W446,X446,Y446,Z446,AA446,AB446,AC446,AD446,AE446,AF446,AG446,AH446)</f>
        <v>SIMSIMSIM570119203744761,875ANMEP044740,87544761,87530303,916666666744740,87543843,87543538,875749533360XVXNDRX JXX MXRXNDX DX XPXRXTX XNTX000000AMIL39AMIL 500 QP NACIONAL COPART1618551359,591618,55INATIVO</v>
      </c>
      <c r="AJ446">
        <f>IF(AI446=AI445,1,0)</f>
        <v>1</v>
      </c>
      <c r="AK446" s="47" t="s">
        <v>392</v>
      </c>
      <c r="AM446" s="7">
        <v>443</v>
      </c>
      <c r="AN446" s="7" t="str">
        <f t="shared" si="88"/>
        <v/>
      </c>
      <c r="AO446" s="7" t="str">
        <f t="shared" si="88"/>
        <v/>
      </c>
      <c r="AP446" s="7" t="str">
        <f t="shared" si="88"/>
        <v/>
      </c>
      <c r="AQ446" s="7" t="str">
        <f t="shared" si="88"/>
        <v/>
      </c>
      <c r="AR446" s="7" t="str">
        <f t="shared" si="88"/>
        <v/>
      </c>
      <c r="AS446" s="7" t="str">
        <f t="shared" si="88"/>
        <v/>
      </c>
      <c r="AT446" s="7" t="str">
        <f t="shared" si="88"/>
        <v/>
      </c>
      <c r="AU446" s="7" t="str">
        <f t="shared" si="88"/>
        <v/>
      </c>
      <c r="AV446" s="7" t="str">
        <f t="shared" si="88"/>
        <v/>
      </c>
      <c r="AW446" s="7" t="str">
        <f t="shared" si="88"/>
        <v/>
      </c>
      <c r="AX446" s="7" t="str">
        <f t="shared" si="89"/>
        <v/>
      </c>
      <c r="AY446" s="7" t="str">
        <f t="shared" si="89"/>
        <v/>
      </c>
      <c r="AZ446" s="7" t="str">
        <f t="shared" si="89"/>
        <v/>
      </c>
      <c r="BA446" s="7" t="str">
        <f t="shared" si="89"/>
        <v/>
      </c>
      <c r="BB446" s="7" t="str">
        <f t="shared" si="89"/>
        <v/>
      </c>
      <c r="BC446" s="7" t="str">
        <f t="shared" si="89"/>
        <v/>
      </c>
      <c r="BD446" s="7" t="str">
        <f t="shared" si="89"/>
        <v/>
      </c>
      <c r="BE446" s="7" t="str">
        <f t="shared" si="89"/>
        <v/>
      </c>
    </row>
    <row r="447" spans="1:57" x14ac:dyDescent="0.25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>CONCATENATE(A447,B447,C447,D447,E447,F447,G447,H447,I447,J447,K447,L447,M447,N447,O447,P447,Q447,R447,S447,T447,U447,V447,W447,X447,Y447,Z447,AA447,AB447,AC447,AD447,AE447,AF447,AG447,AH447)</f>
        <v>SIMSIMSIM570119203744761,875ANMEP044740,87544761,87530303,916666666744740,87543843,87543538,875749533360XVXNDRX JXX MXRXNDX DX XPXRXTX XNTX000000AMIL39AMIL 500 QP NACIONAL COPART1618551359,591618,55INATIVO</v>
      </c>
      <c r="AJ447">
        <f>IF(AI447=AI446,1,0)</f>
        <v>1</v>
      </c>
      <c r="AK447" s="47" t="s">
        <v>392</v>
      </c>
      <c r="AM447" s="8">
        <v>444</v>
      </c>
      <c r="AN447" s="8" t="str">
        <f t="shared" si="88"/>
        <v/>
      </c>
      <c r="AO447" s="8" t="str">
        <f t="shared" si="88"/>
        <v/>
      </c>
      <c r="AP447" s="8" t="str">
        <f t="shared" si="88"/>
        <v/>
      </c>
      <c r="AQ447" s="8" t="str">
        <f t="shared" si="88"/>
        <v/>
      </c>
      <c r="AR447" s="8" t="str">
        <f t="shared" si="88"/>
        <v/>
      </c>
      <c r="AS447" s="8" t="str">
        <f t="shared" si="88"/>
        <v/>
      </c>
      <c r="AT447" s="8" t="str">
        <f t="shared" si="88"/>
        <v/>
      </c>
      <c r="AU447" s="8" t="str">
        <f t="shared" si="88"/>
        <v/>
      </c>
      <c r="AV447" s="8" t="str">
        <f t="shared" si="88"/>
        <v/>
      </c>
      <c r="AW447" s="8" t="str">
        <f t="shared" si="88"/>
        <v/>
      </c>
      <c r="AX447" s="8" t="str">
        <f t="shared" si="89"/>
        <v/>
      </c>
      <c r="AY447" s="8" t="str">
        <f t="shared" si="89"/>
        <v/>
      </c>
      <c r="AZ447" s="8" t="str">
        <f t="shared" si="89"/>
        <v/>
      </c>
      <c r="BA447" s="8" t="str">
        <f t="shared" si="89"/>
        <v/>
      </c>
      <c r="BB447" s="8" t="str">
        <f t="shared" si="89"/>
        <v/>
      </c>
      <c r="BC447" s="8" t="str">
        <f t="shared" si="89"/>
        <v/>
      </c>
      <c r="BD447" s="8" t="str">
        <f t="shared" si="89"/>
        <v/>
      </c>
      <c r="BE447" s="8" t="str">
        <f t="shared" si="89"/>
        <v/>
      </c>
    </row>
    <row r="448" spans="1:57" x14ac:dyDescent="0.25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>CONCATENATE(A448,B448,C448,D448,E448,F448,G448,H448,I448,J448,K448,L448,M448,N448,O448,P448,Q448,R448,S448,T448,U448,V448,W448,X448,Y448,Z448,AA448,AB448,AC448,AD448,AE448,AF448,AG448,AH448)</f>
        <v>SIMSIMSIM2240119207344761,875CRA - BA044754,87544761,87529790,87544754,87543538,875749533470TXWXX LXXNXR LXMX MXLX000000AMIL39AMIL 400 QP NACIONAL2333961937,212333,96INATIVO</v>
      </c>
      <c r="AJ448">
        <f>IF(AI448=AI447,1,0)</f>
        <v>0</v>
      </c>
      <c r="AK448" s="47" t="s">
        <v>535</v>
      </c>
      <c r="AM448" s="7">
        <v>445</v>
      </c>
      <c r="AN448" s="7" t="str">
        <f t="shared" si="88"/>
        <v/>
      </c>
      <c r="AO448" s="7" t="str">
        <f t="shared" si="88"/>
        <v/>
      </c>
      <c r="AP448" s="7" t="str">
        <f t="shared" si="88"/>
        <v/>
      </c>
      <c r="AQ448" s="7" t="str">
        <f t="shared" si="88"/>
        <v/>
      </c>
      <c r="AR448" s="7" t="str">
        <f t="shared" si="88"/>
        <v/>
      </c>
      <c r="AS448" s="7" t="str">
        <f t="shared" si="88"/>
        <v/>
      </c>
      <c r="AT448" s="7" t="str">
        <f t="shared" si="88"/>
        <v/>
      </c>
      <c r="AU448" s="7" t="str">
        <f t="shared" si="88"/>
        <v/>
      </c>
      <c r="AV448" s="7" t="str">
        <f t="shared" si="88"/>
        <v/>
      </c>
      <c r="AW448" s="7" t="str">
        <f t="shared" si="88"/>
        <v/>
      </c>
      <c r="AX448" s="7" t="str">
        <f t="shared" si="89"/>
        <v/>
      </c>
      <c r="AY448" s="7" t="str">
        <f t="shared" si="89"/>
        <v/>
      </c>
      <c r="AZ448" s="7" t="str">
        <f t="shared" si="89"/>
        <v/>
      </c>
      <c r="BA448" s="7" t="str">
        <f t="shared" si="89"/>
        <v/>
      </c>
      <c r="BB448" s="7" t="str">
        <f t="shared" si="89"/>
        <v/>
      </c>
      <c r="BC448" s="7" t="str">
        <f t="shared" si="89"/>
        <v/>
      </c>
      <c r="BD448" s="7" t="str">
        <f t="shared" si="89"/>
        <v/>
      </c>
      <c r="BE448" s="7" t="str">
        <f t="shared" si="89"/>
        <v/>
      </c>
    </row>
    <row r="449" spans="1:57" x14ac:dyDescent="0.25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>CONCATENATE(A449,B449,C449,D449,E449,F449,G449,H449,I449,J449,K449,L449,M449,N449,O449,P449,Q449,R449,S449,T449,U449,V449,W449,X449,Y449,Z449,AA449,AB449,AC449,AD449,AE449,AF449,AG449,AH449)</f>
        <v>SIMSIMSIM2240119207344761,875CRA - BA044754,87544761,87529790,87544754,87543538,875749533470TXWXX LXXNXR LXMX MXLX000000AMIL39AMIL 400 QP NACIONAL2333961937,212333,96INATIVO</v>
      </c>
      <c r="AJ449">
        <f>IF(AI449=AI448,1,0)</f>
        <v>1</v>
      </c>
      <c r="AK449" s="47" t="s">
        <v>535</v>
      </c>
      <c r="AM449" s="8">
        <v>446</v>
      </c>
      <c r="AN449" s="8" t="str">
        <f t="shared" si="88"/>
        <v/>
      </c>
      <c r="AO449" s="8" t="str">
        <f t="shared" si="88"/>
        <v/>
      </c>
      <c r="AP449" s="8" t="str">
        <f t="shared" si="88"/>
        <v/>
      </c>
      <c r="AQ449" s="8" t="str">
        <f t="shared" si="88"/>
        <v/>
      </c>
      <c r="AR449" s="8" t="str">
        <f t="shared" si="88"/>
        <v/>
      </c>
      <c r="AS449" s="8" t="str">
        <f t="shared" si="88"/>
        <v/>
      </c>
      <c r="AT449" s="8" t="str">
        <f t="shared" si="88"/>
        <v/>
      </c>
      <c r="AU449" s="8" t="str">
        <f t="shared" si="88"/>
        <v/>
      </c>
      <c r="AV449" s="8" t="str">
        <f t="shared" si="88"/>
        <v/>
      </c>
      <c r="AW449" s="8" t="str">
        <f t="shared" si="88"/>
        <v/>
      </c>
      <c r="AX449" s="8" t="str">
        <f t="shared" si="89"/>
        <v/>
      </c>
      <c r="AY449" s="8" t="str">
        <f t="shared" si="89"/>
        <v/>
      </c>
      <c r="AZ449" s="8" t="str">
        <f t="shared" si="89"/>
        <v/>
      </c>
      <c r="BA449" s="8" t="str">
        <f t="shared" si="89"/>
        <v/>
      </c>
      <c r="BB449" s="8" t="str">
        <f t="shared" si="89"/>
        <v/>
      </c>
      <c r="BC449" s="8" t="str">
        <f t="shared" si="89"/>
        <v/>
      </c>
      <c r="BD449" s="8" t="str">
        <f t="shared" si="89"/>
        <v/>
      </c>
      <c r="BE449" s="8" t="str">
        <f t="shared" si="89"/>
        <v/>
      </c>
    </row>
    <row r="450" spans="1:57" x14ac:dyDescent="0.25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>CONCATENATE(A450,B450,C450,D450,E450,F450,G450,H450,I450,J450,K450,L450,M450,N450,O450,P450,Q450,R450,S450,T450,U450,V450,W450,X450,Y450,Z450,AA450,AB450,AC450,AD450,AE450,AF450,AG450,AH450)</f>
        <v>SIMSIMSIM2240119207344761,875CRA - BA044754,87544761,87529790,87544754,87543538,875749533470TXWXX LXXNXR LXMX MXLX000000AMIL39AMIL 400 QP NACIONAL2333961937,212333,96INATIVO</v>
      </c>
      <c r="AJ450">
        <f>IF(AI450=AI449,1,0)</f>
        <v>1</v>
      </c>
      <c r="AK450" s="47" t="s">
        <v>535</v>
      </c>
      <c r="AM450" s="7">
        <v>447</v>
      </c>
      <c r="AN450" s="7" t="str">
        <f t="shared" si="88"/>
        <v/>
      </c>
      <c r="AO450" s="7" t="str">
        <f t="shared" si="88"/>
        <v/>
      </c>
      <c r="AP450" s="7" t="str">
        <f t="shared" si="88"/>
        <v/>
      </c>
      <c r="AQ450" s="7" t="str">
        <f t="shared" si="88"/>
        <v/>
      </c>
      <c r="AR450" s="7" t="str">
        <f t="shared" si="88"/>
        <v/>
      </c>
      <c r="AS450" s="7" t="str">
        <f t="shared" si="88"/>
        <v/>
      </c>
      <c r="AT450" s="7" t="str">
        <f t="shared" si="88"/>
        <v/>
      </c>
      <c r="AU450" s="7" t="str">
        <f t="shared" si="88"/>
        <v/>
      </c>
      <c r="AV450" s="7" t="str">
        <f t="shared" si="88"/>
        <v/>
      </c>
      <c r="AW450" s="7" t="str">
        <f t="shared" si="88"/>
        <v/>
      </c>
      <c r="AX450" s="7" t="str">
        <f t="shared" si="89"/>
        <v/>
      </c>
      <c r="AY450" s="7" t="str">
        <f t="shared" si="89"/>
        <v/>
      </c>
      <c r="AZ450" s="7" t="str">
        <f t="shared" si="89"/>
        <v/>
      </c>
      <c r="BA450" s="7" t="str">
        <f t="shared" si="89"/>
        <v/>
      </c>
      <c r="BB450" s="7" t="str">
        <f t="shared" si="89"/>
        <v/>
      </c>
      <c r="BC450" s="7" t="str">
        <f t="shared" si="89"/>
        <v/>
      </c>
      <c r="BD450" s="7" t="str">
        <f t="shared" si="89"/>
        <v/>
      </c>
      <c r="BE450" s="7" t="str">
        <f t="shared" si="89"/>
        <v/>
      </c>
    </row>
    <row r="451" spans="1:57" x14ac:dyDescent="0.25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>CONCATENATE(A451,B451,C451,D451,E451,F451,G451,H451,I451,J451,K451,L451,M451,N451,O451,P451,Q451,R451,S451,T451,U451,V451,W451,X451,Y451,Z451,AA451,AB451,AC451,AD451,AE451,AF451,AG451,AH451)</f>
        <v>SIMSIMSIM190119232244761,875FNEL044761,87528970,87544755,87544755,87543538,875749559370WXLXXN XLVX PXLXZXR PXRX000000AMIL39AMIL 700 QP NACIONAL3830773217,843830,77SUSPENSÃO</v>
      </c>
      <c r="AJ451">
        <f>IF(AI451=AI450,1,0)</f>
        <v>0</v>
      </c>
      <c r="AK451" s="47" t="s">
        <v>387</v>
      </c>
      <c r="AM451" s="8">
        <v>448</v>
      </c>
      <c r="AN451" s="8" t="str">
        <f t="shared" si="88"/>
        <v/>
      </c>
      <c r="AO451" s="8" t="str">
        <f t="shared" si="88"/>
        <v/>
      </c>
      <c r="AP451" s="8" t="str">
        <f t="shared" si="88"/>
        <v/>
      </c>
      <c r="AQ451" s="8" t="str">
        <f t="shared" si="88"/>
        <v/>
      </c>
      <c r="AR451" s="8" t="str">
        <f t="shared" si="88"/>
        <v/>
      </c>
      <c r="AS451" s="8" t="str">
        <f t="shared" si="88"/>
        <v/>
      </c>
      <c r="AT451" s="8" t="str">
        <f t="shared" si="88"/>
        <v/>
      </c>
      <c r="AU451" s="8" t="str">
        <f t="shared" si="88"/>
        <v/>
      </c>
      <c r="AV451" s="8" t="str">
        <f t="shared" si="88"/>
        <v/>
      </c>
      <c r="AW451" s="8" t="str">
        <f t="shared" si="88"/>
        <v/>
      </c>
      <c r="AX451" s="8" t="str">
        <f t="shared" si="89"/>
        <v/>
      </c>
      <c r="AY451" s="8" t="str">
        <f t="shared" si="89"/>
        <v/>
      </c>
      <c r="AZ451" s="8" t="str">
        <f t="shared" si="89"/>
        <v/>
      </c>
      <c r="BA451" s="8" t="str">
        <f t="shared" si="89"/>
        <v/>
      </c>
      <c r="BB451" s="8" t="str">
        <f t="shared" si="89"/>
        <v/>
      </c>
      <c r="BC451" s="8" t="str">
        <f t="shared" si="89"/>
        <v/>
      </c>
      <c r="BD451" s="8" t="str">
        <f t="shared" si="89"/>
        <v/>
      </c>
      <c r="BE451" s="8" t="str">
        <f t="shared" si="89"/>
        <v/>
      </c>
    </row>
    <row r="452" spans="1:57" x14ac:dyDescent="0.25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>CONCATENATE(A452,B452,C452,D452,E452,F452,G452,H452,I452,J452,K452,L452,M452,N452,O452,P452,Q452,R452,S452,T452,U452,V452,W452,X452,Y452,Z452,AA452,AB452,AC452,AD452,AE452,AF452,AG452,AH452)</f>
        <v>SIMSIMSIM190119232244761,875FNEL044761,87528970,87544755,87544755,87543538,875749559370WXLXXN XLVX PXLXZXR PXRX000000AMIL39AMIL 700 QP NACIONAL3830773217,843830,77SUSPENSÃO</v>
      </c>
      <c r="AJ452">
        <f>IF(AI452=AI451,1,0)</f>
        <v>1</v>
      </c>
      <c r="AK452" s="47" t="s">
        <v>387</v>
      </c>
      <c r="AM452" s="7">
        <v>449</v>
      </c>
      <c r="AN452" s="7" t="str">
        <f t="shared" si="88"/>
        <v/>
      </c>
      <c r="AO452" s="7" t="str">
        <f t="shared" si="88"/>
        <v/>
      </c>
      <c r="AP452" s="7" t="str">
        <f t="shared" si="88"/>
        <v/>
      </c>
      <c r="AQ452" s="7" t="str">
        <f t="shared" si="88"/>
        <v/>
      </c>
      <c r="AR452" s="7" t="str">
        <f t="shared" si="88"/>
        <v/>
      </c>
      <c r="AS452" s="7" t="str">
        <f t="shared" si="88"/>
        <v/>
      </c>
      <c r="AT452" s="7" t="str">
        <f t="shared" si="88"/>
        <v/>
      </c>
      <c r="AU452" s="7" t="str">
        <f t="shared" si="88"/>
        <v/>
      </c>
      <c r="AV452" s="7" t="str">
        <f t="shared" si="88"/>
        <v/>
      </c>
      <c r="AW452" s="7" t="str">
        <f t="shared" si="88"/>
        <v/>
      </c>
      <c r="AX452" s="7" t="str">
        <f t="shared" si="89"/>
        <v/>
      </c>
      <c r="AY452" s="7" t="str">
        <f t="shared" si="89"/>
        <v/>
      </c>
      <c r="AZ452" s="7" t="str">
        <f t="shared" si="89"/>
        <v/>
      </c>
      <c r="BA452" s="7" t="str">
        <f t="shared" si="89"/>
        <v/>
      </c>
      <c r="BB452" s="7" t="str">
        <f t="shared" si="89"/>
        <v/>
      </c>
      <c r="BC452" s="7" t="str">
        <f t="shared" si="89"/>
        <v/>
      </c>
      <c r="BD452" s="7" t="str">
        <f t="shared" si="89"/>
        <v/>
      </c>
      <c r="BE452" s="7" t="str">
        <f t="shared" si="89"/>
        <v/>
      </c>
    </row>
    <row r="453" spans="1:57" x14ac:dyDescent="0.25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>CONCATENATE(A453,B453,C453,D453,E453,F453,G453,H453,I453,J453,K453,L453,M453,N453,O453,P453,Q453,R453,S453,T453,U453,V453,W453,X453,Y453,Z453,AA453,AB453,AC453,AD453,AE453,AF453,AG453,AH453)</f>
        <v>SIMSIMSIM190119232244761,875FNEL044761,87528970,87544755,87544755,87543538,875749559370WXLXXN XLVX PXLXZXR PXRX000000AMIL39AMIL 700 QP NACIONAL3830773217,843830,77SUSPENSÃO</v>
      </c>
      <c r="AJ453">
        <f>IF(AI453=AI452,1,0)</f>
        <v>1</v>
      </c>
      <c r="AK453" s="47" t="s">
        <v>387</v>
      </c>
      <c r="AM453" s="8">
        <v>450</v>
      </c>
      <c r="AN453" s="8" t="str">
        <f t="shared" si="88"/>
        <v/>
      </c>
      <c r="AO453" s="8" t="str">
        <f t="shared" si="88"/>
        <v/>
      </c>
      <c r="AP453" s="8" t="str">
        <f t="shared" si="88"/>
        <v/>
      </c>
      <c r="AQ453" s="8" t="str">
        <f t="shared" si="88"/>
        <v/>
      </c>
      <c r="AR453" s="8" t="str">
        <f t="shared" si="88"/>
        <v/>
      </c>
      <c r="AS453" s="8" t="str">
        <f t="shared" si="88"/>
        <v/>
      </c>
      <c r="AT453" s="8" t="str">
        <f t="shared" si="88"/>
        <v/>
      </c>
      <c r="AU453" s="8" t="str">
        <f t="shared" si="88"/>
        <v/>
      </c>
      <c r="AV453" s="8" t="str">
        <f t="shared" si="88"/>
        <v/>
      </c>
      <c r="AW453" s="8" t="str">
        <f t="shared" si="88"/>
        <v/>
      </c>
      <c r="AX453" s="8" t="str">
        <f t="shared" si="89"/>
        <v/>
      </c>
      <c r="AY453" s="8" t="str">
        <f t="shared" si="89"/>
        <v/>
      </c>
      <c r="AZ453" s="8" t="str">
        <f t="shared" si="89"/>
        <v/>
      </c>
      <c r="BA453" s="8" t="str">
        <f t="shared" si="89"/>
        <v/>
      </c>
      <c r="BB453" s="8" t="str">
        <f t="shared" si="89"/>
        <v/>
      </c>
      <c r="BC453" s="8" t="str">
        <f t="shared" si="89"/>
        <v/>
      </c>
      <c r="BD453" s="8" t="str">
        <f t="shared" si="89"/>
        <v/>
      </c>
      <c r="BE453" s="8" t="str">
        <f t="shared" si="89"/>
        <v/>
      </c>
    </row>
    <row r="454" spans="1:57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>CONCATENATE(A454,B454,C454,D454,E454,F454,G454,H454,I454,J454,K454,L454,M454,N454,O454,P454,Q454,R454,S454,T454,U454,V454,W454,X454,Y454,Z454,AA454,AB454,AC454,AD454,AE454,AF454,AG454,AH454)</f>
        <v>SIMSIMSIM190119226844761,875FNEL044761,87541683,916666666743538,87543538,875749568790LUWX WXUTX RXBXXRX000000AMIL39NEXT PLUS RM RJ48439406,85484,39ATIVO</v>
      </c>
      <c r="AJ454">
        <f>IF(AI454=AI453,1,0)</f>
        <v>0</v>
      </c>
      <c r="AK454" s="47" t="s">
        <v>387</v>
      </c>
      <c r="AM454" s="7">
        <v>451</v>
      </c>
      <c r="AN454" s="7" t="str">
        <f t="shared" ref="AN454:AW463" si="90">IF(AN$3=$D454,$AM454,"")</f>
        <v/>
      </c>
      <c r="AO454" s="7" t="str">
        <f t="shared" si="90"/>
        <v/>
      </c>
      <c r="AP454" s="7" t="str">
        <f t="shared" si="90"/>
        <v/>
      </c>
      <c r="AQ454" s="7" t="str">
        <f t="shared" si="90"/>
        <v/>
      </c>
      <c r="AR454" s="7" t="str">
        <f t="shared" si="90"/>
        <v/>
      </c>
      <c r="AS454" s="7" t="str">
        <f t="shared" si="90"/>
        <v/>
      </c>
      <c r="AT454" s="7" t="str">
        <f t="shared" si="90"/>
        <v/>
      </c>
      <c r="AU454" s="7" t="str">
        <f t="shared" si="90"/>
        <v/>
      </c>
      <c r="AV454" s="7" t="str">
        <f t="shared" si="90"/>
        <v/>
      </c>
      <c r="AW454" s="7" t="str">
        <f t="shared" si="90"/>
        <v/>
      </c>
      <c r="AX454" s="7" t="str">
        <f t="shared" ref="AX454:BE463" si="91">IF(AX$3=$D454,$AM454,"")</f>
        <v/>
      </c>
      <c r="AY454" s="7" t="str">
        <f t="shared" si="91"/>
        <v/>
      </c>
      <c r="AZ454" s="7" t="str">
        <f t="shared" si="91"/>
        <v/>
      </c>
      <c r="BA454" s="7" t="str">
        <f t="shared" si="91"/>
        <v/>
      </c>
      <c r="BB454" s="7" t="str">
        <f t="shared" si="91"/>
        <v/>
      </c>
      <c r="BC454" s="7" t="str">
        <f t="shared" si="91"/>
        <v/>
      </c>
      <c r="BD454" s="7" t="str">
        <f t="shared" si="91"/>
        <v/>
      </c>
      <c r="BE454" s="7" t="str">
        <f t="shared" si="91"/>
        <v/>
      </c>
    </row>
    <row r="455" spans="1:57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>CONCATENATE(A455,B455,C455,D455,E455,F455,G455,H455,I455,J455,K455,L455,M455,N455,O455,P455,Q455,R455,S455,T455,U455,V455,W455,X455,Y455,Z455,AA455,AB455,AC455,AD455,AE455,AF455,AG455,AH455)</f>
        <v>SIMSIMSIM190119226844761,875FNEL044761,87541683,916666666743538,87543538,875749568790LUWX WXUTX RXBXXRX000000AMIL39NEXT PLUS RM RJ48439406,85484,39ATIVO</v>
      </c>
      <c r="AJ455">
        <f>IF(AI455=AI454,1,0)</f>
        <v>1</v>
      </c>
      <c r="AK455" s="47" t="s">
        <v>387</v>
      </c>
      <c r="AM455" s="8">
        <v>452</v>
      </c>
      <c r="AN455" s="8" t="str">
        <f t="shared" si="90"/>
        <v/>
      </c>
      <c r="AO455" s="8" t="str">
        <f t="shared" si="90"/>
        <v/>
      </c>
      <c r="AP455" s="8" t="str">
        <f t="shared" si="90"/>
        <v/>
      </c>
      <c r="AQ455" s="8" t="str">
        <f t="shared" si="90"/>
        <v/>
      </c>
      <c r="AR455" s="8" t="str">
        <f t="shared" si="90"/>
        <v/>
      </c>
      <c r="AS455" s="8" t="str">
        <f t="shared" si="90"/>
        <v/>
      </c>
      <c r="AT455" s="8" t="str">
        <f t="shared" si="90"/>
        <v/>
      </c>
      <c r="AU455" s="8" t="str">
        <f t="shared" si="90"/>
        <v/>
      </c>
      <c r="AV455" s="8" t="str">
        <f t="shared" si="90"/>
        <v/>
      </c>
      <c r="AW455" s="8" t="str">
        <f t="shared" si="90"/>
        <v/>
      </c>
      <c r="AX455" s="8" t="str">
        <f t="shared" si="91"/>
        <v/>
      </c>
      <c r="AY455" s="8" t="str">
        <f t="shared" si="91"/>
        <v/>
      </c>
      <c r="AZ455" s="8" t="str">
        <f t="shared" si="91"/>
        <v/>
      </c>
      <c r="BA455" s="8" t="str">
        <f t="shared" si="91"/>
        <v/>
      </c>
      <c r="BB455" s="8" t="str">
        <f t="shared" si="91"/>
        <v/>
      </c>
      <c r="BC455" s="8" t="str">
        <f t="shared" si="91"/>
        <v/>
      </c>
      <c r="BD455" s="8" t="str">
        <f t="shared" si="91"/>
        <v/>
      </c>
      <c r="BE455" s="8" t="str">
        <f t="shared" si="91"/>
        <v/>
      </c>
    </row>
    <row r="456" spans="1:57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>CONCATENATE(A456,B456,C456,D456,E456,F456,G456,H456,I456,J456,K456,L456,M456,N456,O456,P456,Q456,R456,S456,T456,U456,V456,W456,X456,Y456,Z456,AA456,AB456,AC456,AD456,AE456,AF456,AG456,AH456)</f>
        <v>SIMSIMSIM190119226844761,875FNEL044761,87541683,916666666743538,87543538,875749568790LUWX WXUTX RXBXXRX000000AMIL39NEXT PLUS RM RJ48439406,85484,39ATIVO</v>
      </c>
      <c r="AJ456">
        <f>IF(AI456=AI455,1,0)</f>
        <v>1</v>
      </c>
      <c r="AK456" s="47" t="s">
        <v>387</v>
      </c>
      <c r="AM456" s="7">
        <v>453</v>
      </c>
      <c r="AN456" s="7" t="str">
        <f t="shared" si="90"/>
        <v/>
      </c>
      <c r="AO456" s="7" t="str">
        <f t="shared" si="90"/>
        <v/>
      </c>
      <c r="AP456" s="7" t="str">
        <f t="shared" si="90"/>
        <v/>
      </c>
      <c r="AQ456" s="7" t="str">
        <f t="shared" si="90"/>
        <v/>
      </c>
      <c r="AR456" s="7" t="str">
        <f t="shared" si="90"/>
        <v/>
      </c>
      <c r="AS456" s="7" t="str">
        <f t="shared" si="90"/>
        <v/>
      </c>
      <c r="AT456" s="7" t="str">
        <f t="shared" si="90"/>
        <v/>
      </c>
      <c r="AU456" s="7" t="str">
        <f t="shared" si="90"/>
        <v/>
      </c>
      <c r="AV456" s="7" t="str">
        <f t="shared" si="90"/>
        <v/>
      </c>
      <c r="AW456" s="7" t="str">
        <f t="shared" si="90"/>
        <v/>
      </c>
      <c r="AX456" s="7" t="str">
        <f t="shared" si="91"/>
        <v/>
      </c>
      <c r="AY456" s="7" t="str">
        <f t="shared" si="91"/>
        <v/>
      </c>
      <c r="AZ456" s="7" t="str">
        <f t="shared" si="91"/>
        <v/>
      </c>
      <c r="BA456" s="7" t="str">
        <f t="shared" si="91"/>
        <v/>
      </c>
      <c r="BB456" s="7" t="str">
        <f t="shared" si="91"/>
        <v/>
      </c>
      <c r="BC456" s="7" t="str">
        <f t="shared" si="91"/>
        <v/>
      </c>
      <c r="BD456" s="7" t="str">
        <f t="shared" si="91"/>
        <v/>
      </c>
      <c r="BE456" s="7" t="str">
        <f t="shared" si="91"/>
        <v/>
      </c>
    </row>
    <row r="457" spans="1:57" x14ac:dyDescent="0.25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>CONCATENATE(A457,B457,C457,D457,E457,F457,G457,H457,I457,J457,K457,L457,M457,N457,O457,P457,Q457,R457,S457,T457,U457,V457,W457,X457,Y457,Z457,AA457,AB457,AC457,AD457,AE457,AF457,AG457,AH457)</f>
        <v>SIMSIMSIM570119200044761,875ANMEP044752,87544761,87529097,87544752,87543538,875749574260VXRXNXWX XNTX XUZX000000AMIL39AMIL 500 QP NACIONAL304282555,953042,8INATIVO</v>
      </c>
      <c r="AJ457">
        <f>IF(AI457=AI456,1,0)</f>
        <v>0</v>
      </c>
      <c r="AK457" s="47" t="s">
        <v>392</v>
      </c>
      <c r="AM457" s="8">
        <v>454</v>
      </c>
      <c r="AN457" s="8" t="str">
        <f t="shared" si="90"/>
        <v/>
      </c>
      <c r="AO457" s="8" t="str">
        <f t="shared" si="90"/>
        <v/>
      </c>
      <c r="AP457" s="8" t="str">
        <f t="shared" si="90"/>
        <v/>
      </c>
      <c r="AQ457" s="8" t="str">
        <f t="shared" si="90"/>
        <v/>
      </c>
      <c r="AR457" s="8" t="str">
        <f t="shared" si="90"/>
        <v/>
      </c>
      <c r="AS457" s="8" t="str">
        <f t="shared" si="90"/>
        <v/>
      </c>
      <c r="AT457" s="8" t="str">
        <f t="shared" si="90"/>
        <v/>
      </c>
      <c r="AU457" s="8" t="str">
        <f t="shared" si="90"/>
        <v/>
      </c>
      <c r="AV457" s="8" t="str">
        <f t="shared" si="90"/>
        <v/>
      </c>
      <c r="AW457" s="8" t="str">
        <f t="shared" si="90"/>
        <v/>
      </c>
      <c r="AX457" s="8" t="str">
        <f t="shared" si="91"/>
        <v/>
      </c>
      <c r="AY457" s="8" t="str">
        <f t="shared" si="91"/>
        <v/>
      </c>
      <c r="AZ457" s="8" t="str">
        <f t="shared" si="91"/>
        <v/>
      </c>
      <c r="BA457" s="8" t="str">
        <f t="shared" si="91"/>
        <v/>
      </c>
      <c r="BB457" s="8" t="str">
        <f t="shared" si="91"/>
        <v/>
      </c>
      <c r="BC457" s="8" t="str">
        <f t="shared" si="91"/>
        <v/>
      </c>
      <c r="BD457" s="8" t="str">
        <f t="shared" si="91"/>
        <v/>
      </c>
      <c r="BE457" s="8" t="str">
        <f t="shared" si="91"/>
        <v/>
      </c>
    </row>
    <row r="458" spans="1:57" x14ac:dyDescent="0.25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>CONCATENATE(A458,B458,C458,D458,E458,F458,G458,H458,I458,J458,K458,L458,M458,N458,O458,P458,Q458,R458,S458,T458,U458,V458,W458,X458,Y458,Z458,AA458,AB458,AC458,AD458,AE458,AF458,AG458,AH458)</f>
        <v>SIMSIMSIM570119200044761,875ANMEP044752,87544761,87529097,87544752,87543538,875749574260VXRXNXWX XNTX XUZX000000AMIL39AMIL 500 QP NACIONAL304282555,953042,8INATIVO</v>
      </c>
      <c r="AJ458">
        <f>IF(AI458=AI457,1,0)</f>
        <v>1</v>
      </c>
      <c r="AK458" s="47" t="s">
        <v>392</v>
      </c>
      <c r="AM458" s="7">
        <v>455</v>
      </c>
      <c r="AN458" s="7" t="str">
        <f t="shared" si="90"/>
        <v/>
      </c>
      <c r="AO458" s="7" t="str">
        <f t="shared" si="90"/>
        <v/>
      </c>
      <c r="AP458" s="7" t="str">
        <f t="shared" si="90"/>
        <v/>
      </c>
      <c r="AQ458" s="7" t="str">
        <f t="shared" si="90"/>
        <v/>
      </c>
      <c r="AR458" s="7" t="str">
        <f t="shared" si="90"/>
        <v/>
      </c>
      <c r="AS458" s="7" t="str">
        <f t="shared" si="90"/>
        <v/>
      </c>
      <c r="AT458" s="7" t="str">
        <f t="shared" si="90"/>
        <v/>
      </c>
      <c r="AU458" s="7" t="str">
        <f t="shared" si="90"/>
        <v/>
      </c>
      <c r="AV458" s="7" t="str">
        <f t="shared" si="90"/>
        <v/>
      </c>
      <c r="AW458" s="7" t="str">
        <f t="shared" si="90"/>
        <v/>
      </c>
      <c r="AX458" s="7" t="str">
        <f t="shared" si="91"/>
        <v/>
      </c>
      <c r="AY458" s="7" t="str">
        <f t="shared" si="91"/>
        <v/>
      </c>
      <c r="AZ458" s="7" t="str">
        <f t="shared" si="91"/>
        <v/>
      </c>
      <c r="BA458" s="7" t="str">
        <f t="shared" si="91"/>
        <v/>
      </c>
      <c r="BB458" s="7" t="str">
        <f t="shared" si="91"/>
        <v/>
      </c>
      <c r="BC458" s="7" t="str">
        <f t="shared" si="91"/>
        <v/>
      </c>
      <c r="BD458" s="7" t="str">
        <f t="shared" si="91"/>
        <v/>
      </c>
      <c r="BE458" s="7" t="str">
        <f t="shared" si="91"/>
        <v/>
      </c>
    </row>
    <row r="459" spans="1:57" x14ac:dyDescent="0.25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>CONCATENATE(A459,B459,C459,D459,E459,F459,G459,H459,I459,J459,K459,L459,M459,N459,O459,P459,Q459,R459,S459,T459,U459,V459,W459,X459,Y459,Z459,AA459,AB459,AC459,AD459,AE459,AF459,AG459,AH459)</f>
        <v>SIMSIMSIM570119200044761,875ANMEP044752,87544761,87529097,87544752,87543538,875749574260VXRXNXWX XNTX XUZX000000AMIL39AMIL 500 QP NACIONAL304282555,953042,8INATIVO</v>
      </c>
      <c r="AJ459">
        <f>IF(AI459=AI458,1,0)</f>
        <v>1</v>
      </c>
      <c r="AK459" s="47" t="s">
        <v>392</v>
      </c>
      <c r="AM459" s="8">
        <v>456</v>
      </c>
      <c r="AN459" s="8" t="str">
        <f t="shared" si="90"/>
        <v/>
      </c>
      <c r="AO459" s="8" t="str">
        <f t="shared" si="90"/>
        <v/>
      </c>
      <c r="AP459" s="8" t="str">
        <f t="shared" si="90"/>
        <v/>
      </c>
      <c r="AQ459" s="8" t="str">
        <f t="shared" si="90"/>
        <v/>
      </c>
      <c r="AR459" s="8" t="str">
        <f t="shared" si="90"/>
        <v/>
      </c>
      <c r="AS459" s="8" t="str">
        <f t="shared" si="90"/>
        <v/>
      </c>
      <c r="AT459" s="8" t="str">
        <f t="shared" si="90"/>
        <v/>
      </c>
      <c r="AU459" s="8" t="str">
        <f t="shared" si="90"/>
        <v/>
      </c>
      <c r="AV459" s="8" t="str">
        <f t="shared" si="90"/>
        <v/>
      </c>
      <c r="AW459" s="8" t="str">
        <f t="shared" si="90"/>
        <v/>
      </c>
      <c r="AX459" s="8" t="str">
        <f t="shared" si="91"/>
        <v/>
      </c>
      <c r="AY459" s="8" t="str">
        <f t="shared" si="91"/>
        <v/>
      </c>
      <c r="AZ459" s="8" t="str">
        <f t="shared" si="91"/>
        <v/>
      </c>
      <c r="BA459" s="8" t="str">
        <f t="shared" si="91"/>
        <v/>
      </c>
      <c r="BB459" s="8" t="str">
        <f t="shared" si="91"/>
        <v/>
      </c>
      <c r="BC459" s="8" t="str">
        <f t="shared" si="91"/>
        <v/>
      </c>
      <c r="BD459" s="8" t="str">
        <f t="shared" si="91"/>
        <v/>
      </c>
      <c r="BE459" s="8" t="str">
        <f t="shared" si="91"/>
        <v/>
      </c>
    </row>
    <row r="460" spans="1:57" x14ac:dyDescent="0.25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>CONCATENATE(A460,B460,C460,D460,E460,F460,G460,H460,I460,J460,K460,L460,M460,N460,O460,P460,Q460,R460,S460,T460,U460,V460,W460,X460,Y460,Z460,AA460,AB460,AC460,AD460,AE460,AF460,AG460,AH460)</f>
        <v>SIMSIMSIM570119203544761,875ANMEP044761,87526845,87543977,87543964,87543538,875749574770RXXNTXNX XNTXXGX DX PXXXXX000000AMIL39AMIL 500 QP NACIONAL3803533194,983803,53ATIVO</v>
      </c>
      <c r="AJ460">
        <f>IF(AI460=AI459,1,0)</f>
        <v>0</v>
      </c>
      <c r="AK460" s="47" t="s">
        <v>392</v>
      </c>
      <c r="AM460" s="7">
        <v>457</v>
      </c>
      <c r="AN460" s="7" t="str">
        <f t="shared" si="90"/>
        <v/>
      </c>
      <c r="AO460" s="7" t="str">
        <f t="shared" si="90"/>
        <v/>
      </c>
      <c r="AP460" s="7" t="str">
        <f t="shared" si="90"/>
        <v/>
      </c>
      <c r="AQ460" s="7" t="str">
        <f t="shared" si="90"/>
        <v/>
      </c>
      <c r="AR460" s="7" t="str">
        <f t="shared" si="90"/>
        <v/>
      </c>
      <c r="AS460" s="7" t="str">
        <f t="shared" si="90"/>
        <v/>
      </c>
      <c r="AT460" s="7" t="str">
        <f t="shared" si="90"/>
        <v/>
      </c>
      <c r="AU460" s="7" t="str">
        <f t="shared" si="90"/>
        <v/>
      </c>
      <c r="AV460" s="7" t="str">
        <f t="shared" si="90"/>
        <v/>
      </c>
      <c r="AW460" s="7" t="str">
        <f t="shared" si="90"/>
        <v/>
      </c>
      <c r="AX460" s="7" t="str">
        <f t="shared" si="91"/>
        <v/>
      </c>
      <c r="AY460" s="7" t="str">
        <f t="shared" si="91"/>
        <v/>
      </c>
      <c r="AZ460" s="7" t="str">
        <f t="shared" si="91"/>
        <v/>
      </c>
      <c r="BA460" s="7" t="str">
        <f t="shared" si="91"/>
        <v/>
      </c>
      <c r="BB460" s="7" t="str">
        <f t="shared" si="91"/>
        <v/>
      </c>
      <c r="BC460" s="7" t="str">
        <f t="shared" si="91"/>
        <v/>
      </c>
      <c r="BD460" s="7" t="str">
        <f t="shared" si="91"/>
        <v/>
      </c>
      <c r="BE460" s="7" t="str">
        <f t="shared" si="91"/>
        <v/>
      </c>
    </row>
    <row r="461" spans="1:57" x14ac:dyDescent="0.25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>CONCATENATE(A461,B461,C461,D461,E461,F461,G461,H461,I461,J461,K461,L461,M461,N461,O461,P461,Q461,R461,S461,T461,U461,V461,W461,X461,Y461,Z461,AA461,AB461,AC461,AD461,AE461,AF461,AG461,AH461)</f>
        <v>SIMSIMSIM570119203544761,875ANMEP044761,87526845,87543977,87543964,87543538,875749574770RXXNTXNX XNTXXGX DX PXXXXX000000AMIL39AMIL 500 QP NACIONAL3803533194,983803,53ATIVO</v>
      </c>
      <c r="AJ461">
        <f>IF(AI461=AI460,1,0)</f>
        <v>1</v>
      </c>
      <c r="AK461" s="47" t="s">
        <v>392</v>
      </c>
      <c r="AM461" s="8">
        <v>458</v>
      </c>
      <c r="AN461" s="8" t="str">
        <f t="shared" si="90"/>
        <v/>
      </c>
      <c r="AO461" s="8" t="str">
        <f t="shared" si="90"/>
        <v/>
      </c>
      <c r="AP461" s="8" t="str">
        <f t="shared" si="90"/>
        <v/>
      </c>
      <c r="AQ461" s="8" t="str">
        <f t="shared" si="90"/>
        <v/>
      </c>
      <c r="AR461" s="8" t="str">
        <f t="shared" si="90"/>
        <v/>
      </c>
      <c r="AS461" s="8" t="str">
        <f t="shared" si="90"/>
        <v/>
      </c>
      <c r="AT461" s="8" t="str">
        <f t="shared" si="90"/>
        <v/>
      </c>
      <c r="AU461" s="8" t="str">
        <f t="shared" si="90"/>
        <v/>
      </c>
      <c r="AV461" s="8" t="str">
        <f t="shared" si="90"/>
        <v/>
      </c>
      <c r="AW461" s="8" t="str">
        <f t="shared" si="90"/>
        <v/>
      </c>
      <c r="AX461" s="8" t="str">
        <f t="shared" si="91"/>
        <v/>
      </c>
      <c r="AY461" s="8" t="str">
        <f t="shared" si="91"/>
        <v/>
      </c>
      <c r="AZ461" s="8" t="str">
        <f t="shared" si="91"/>
        <v/>
      </c>
      <c r="BA461" s="8" t="str">
        <f t="shared" si="91"/>
        <v/>
      </c>
      <c r="BB461" s="8" t="str">
        <f t="shared" si="91"/>
        <v/>
      </c>
      <c r="BC461" s="8" t="str">
        <f t="shared" si="91"/>
        <v/>
      </c>
      <c r="BD461" s="8" t="str">
        <f t="shared" si="91"/>
        <v/>
      </c>
      <c r="BE461" s="8" t="str">
        <f t="shared" si="91"/>
        <v/>
      </c>
    </row>
    <row r="462" spans="1:57" x14ac:dyDescent="0.25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>CONCATENATE(A462,B462,C462,D462,E462,F462,G462,H462,I462,J462,K462,L462,M462,N462,O462,P462,Q462,R462,S462,T462,U462,V462,W462,X462,Y462,Z462,AA462,AB462,AC462,AD462,AE462,AF462,AG462,AH462)</f>
        <v>SIMSIMSIM570119203544761,875ANMEP044761,87526845,87543977,87543964,87543538,875749574770RXXNTXNX XNTXXGX DX PXXXXX000000AMIL39AMIL 500 QP NACIONAL3803533194,983803,53ATIVO</v>
      </c>
      <c r="AJ462">
        <f>IF(AI462=AI461,1,0)</f>
        <v>1</v>
      </c>
      <c r="AK462" s="47" t="s">
        <v>392</v>
      </c>
      <c r="AM462" s="7">
        <v>459</v>
      </c>
      <c r="AN462" s="7" t="str">
        <f t="shared" si="90"/>
        <v/>
      </c>
      <c r="AO462" s="7" t="str">
        <f t="shared" si="90"/>
        <v/>
      </c>
      <c r="AP462" s="7" t="str">
        <f t="shared" si="90"/>
        <v/>
      </c>
      <c r="AQ462" s="7" t="str">
        <f t="shared" si="90"/>
        <v/>
      </c>
      <c r="AR462" s="7" t="str">
        <f t="shared" si="90"/>
        <v/>
      </c>
      <c r="AS462" s="7" t="str">
        <f t="shared" si="90"/>
        <v/>
      </c>
      <c r="AT462" s="7" t="str">
        <f t="shared" si="90"/>
        <v/>
      </c>
      <c r="AU462" s="7" t="str">
        <f t="shared" si="90"/>
        <v/>
      </c>
      <c r="AV462" s="7" t="str">
        <f t="shared" si="90"/>
        <v/>
      </c>
      <c r="AW462" s="7" t="str">
        <f t="shared" si="90"/>
        <v/>
      </c>
      <c r="AX462" s="7" t="str">
        <f t="shared" si="91"/>
        <v/>
      </c>
      <c r="AY462" s="7" t="str">
        <f t="shared" si="91"/>
        <v/>
      </c>
      <c r="AZ462" s="7" t="str">
        <f t="shared" si="91"/>
        <v/>
      </c>
      <c r="BA462" s="7" t="str">
        <f t="shared" si="91"/>
        <v/>
      </c>
      <c r="BB462" s="7" t="str">
        <f t="shared" si="91"/>
        <v/>
      </c>
      <c r="BC462" s="7" t="str">
        <f t="shared" si="91"/>
        <v/>
      </c>
      <c r="BD462" s="7" t="str">
        <f t="shared" si="91"/>
        <v/>
      </c>
      <c r="BE462" s="7" t="str">
        <f t="shared" si="91"/>
        <v/>
      </c>
    </row>
    <row r="463" spans="1:57" x14ac:dyDescent="0.25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>CONCATENATE(A463,B463,C463,D463,E463,F463,G463,H463,I463,J463,K463,L463,M463,N463,O463,P463,Q463,R463,S463,T463,U463,V463,W463,X463,Y463,Z463,AA463,AB463,AC463,AD463,AE463,AF463,AG463,AH463)</f>
        <v>SIMSIMSIM190119208744761,875FNEL044761,87541168,87543538,87543538,875749576230PXDRX WXDRXZ XLVX000000AMIL39AMIL 400 QP NACIONAL1405091180,281405,09ATIVO</v>
      </c>
      <c r="AJ463">
        <f>IF(AI463=AI462,1,0)</f>
        <v>0</v>
      </c>
      <c r="AK463" s="47" t="s">
        <v>387</v>
      </c>
      <c r="AM463" s="8">
        <v>460</v>
      </c>
      <c r="AN463" s="8" t="str">
        <f t="shared" si="90"/>
        <v/>
      </c>
      <c r="AO463" s="8" t="str">
        <f t="shared" si="90"/>
        <v/>
      </c>
      <c r="AP463" s="8" t="str">
        <f t="shared" si="90"/>
        <v/>
      </c>
      <c r="AQ463" s="8" t="str">
        <f t="shared" si="90"/>
        <v/>
      </c>
      <c r="AR463" s="8" t="str">
        <f t="shared" si="90"/>
        <v/>
      </c>
      <c r="AS463" s="8" t="str">
        <f t="shared" si="90"/>
        <v/>
      </c>
      <c r="AT463" s="8" t="str">
        <f t="shared" si="90"/>
        <v/>
      </c>
      <c r="AU463" s="8" t="str">
        <f t="shared" si="90"/>
        <v/>
      </c>
      <c r="AV463" s="8" t="str">
        <f t="shared" si="90"/>
        <v/>
      </c>
      <c r="AW463" s="8" t="str">
        <f t="shared" si="90"/>
        <v/>
      </c>
      <c r="AX463" s="8" t="str">
        <f t="shared" si="91"/>
        <v/>
      </c>
      <c r="AY463" s="8" t="str">
        <f t="shared" si="91"/>
        <v/>
      </c>
      <c r="AZ463" s="8" t="str">
        <f t="shared" si="91"/>
        <v/>
      </c>
      <c r="BA463" s="8" t="str">
        <f t="shared" si="91"/>
        <v/>
      </c>
      <c r="BB463" s="8" t="str">
        <f t="shared" si="91"/>
        <v/>
      </c>
      <c r="BC463" s="8" t="str">
        <f t="shared" si="91"/>
        <v/>
      </c>
      <c r="BD463" s="8" t="str">
        <f t="shared" si="91"/>
        <v/>
      </c>
      <c r="BE463" s="8" t="str">
        <f t="shared" si="91"/>
        <v/>
      </c>
    </row>
    <row r="464" spans="1:57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>CONCATENATE(A464,B464,C464,D464,E464,F464,G464,H464,I464,J464,K464,L464,M464,N464,O464,P464,Q464,R464,S464,T464,U464,V464,W464,X464,Y464,Z464,AA464,AB464,AC464,AD464,AE464,AF464,AG464,AH464)</f>
        <v>SIMSIMSIM190119208744761,875FNEL044761,87541168,87543538,87543538,875749576230PXDRX WXDRXZ XLVX000000AMIL39AMIL 400 QP NACIONAL1405091180,281405,09ATIVO</v>
      </c>
      <c r="AJ464">
        <f>IF(AI464=AI463,1,0)</f>
        <v>1</v>
      </c>
      <c r="AK464" s="47" t="s">
        <v>387</v>
      </c>
      <c r="AM464" s="7">
        <v>461</v>
      </c>
      <c r="AN464" s="7" t="str">
        <f t="shared" ref="AN464:AW473" si="92">IF(AN$3=$D464,$AM464,"")</f>
        <v/>
      </c>
      <c r="AO464" s="7" t="str">
        <f t="shared" si="92"/>
        <v/>
      </c>
      <c r="AP464" s="7" t="str">
        <f t="shared" si="92"/>
        <v/>
      </c>
      <c r="AQ464" s="7" t="str">
        <f t="shared" si="92"/>
        <v/>
      </c>
      <c r="AR464" s="7" t="str">
        <f t="shared" si="92"/>
        <v/>
      </c>
      <c r="AS464" s="7" t="str">
        <f t="shared" si="92"/>
        <v/>
      </c>
      <c r="AT464" s="7" t="str">
        <f t="shared" si="92"/>
        <v/>
      </c>
      <c r="AU464" s="7" t="str">
        <f t="shared" si="92"/>
        <v/>
      </c>
      <c r="AV464" s="7" t="str">
        <f t="shared" si="92"/>
        <v/>
      </c>
      <c r="AW464" s="7" t="str">
        <f t="shared" si="92"/>
        <v/>
      </c>
      <c r="AX464" s="7" t="str">
        <f t="shared" ref="AX464:BE473" si="93">IF(AX$3=$D464,$AM464,"")</f>
        <v/>
      </c>
      <c r="AY464" s="7" t="str">
        <f t="shared" si="93"/>
        <v/>
      </c>
      <c r="AZ464" s="7" t="str">
        <f t="shared" si="93"/>
        <v/>
      </c>
      <c r="BA464" s="7" t="str">
        <f t="shared" si="93"/>
        <v/>
      </c>
      <c r="BB464" s="7" t="str">
        <f t="shared" si="93"/>
        <v/>
      </c>
      <c r="BC464" s="7" t="str">
        <f t="shared" si="93"/>
        <v/>
      </c>
      <c r="BD464" s="7" t="str">
        <f t="shared" si="93"/>
        <v/>
      </c>
      <c r="BE464" s="7" t="str">
        <f t="shared" si="93"/>
        <v/>
      </c>
    </row>
    <row r="465" spans="1:57" x14ac:dyDescent="0.25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>CONCATENATE(A465,B465,C465,D465,E465,F465,G465,H465,I465,J465,K465,L465,M465,N465,O465,P465,Q465,R465,S465,T465,U465,V465,W465,X465,Y465,Z465,AA465,AB465,AC465,AD465,AE465,AF465,AG465,AH465)</f>
        <v>SIMSIMSIM190119208744761,875FNEL044761,87541168,87543538,87543538,875749576230PXDRX WXDRXZ XLVX000000AMIL39AMIL 400 QP NACIONAL1405091180,281405,09ATIVO</v>
      </c>
      <c r="AJ465">
        <f>IF(AI465=AI464,1,0)</f>
        <v>1</v>
      </c>
      <c r="AK465" s="47" t="s">
        <v>387</v>
      </c>
      <c r="AM465" s="8">
        <v>462</v>
      </c>
      <c r="AN465" s="8" t="str">
        <f t="shared" si="92"/>
        <v/>
      </c>
      <c r="AO465" s="8" t="str">
        <f t="shared" si="92"/>
        <v/>
      </c>
      <c r="AP465" s="8" t="str">
        <f t="shared" si="92"/>
        <v/>
      </c>
      <c r="AQ465" s="8" t="str">
        <f t="shared" si="92"/>
        <v/>
      </c>
      <c r="AR465" s="8" t="str">
        <f t="shared" si="92"/>
        <v/>
      </c>
      <c r="AS465" s="8" t="str">
        <f t="shared" si="92"/>
        <v/>
      </c>
      <c r="AT465" s="8" t="str">
        <f t="shared" si="92"/>
        <v/>
      </c>
      <c r="AU465" s="8" t="str">
        <f t="shared" si="92"/>
        <v/>
      </c>
      <c r="AV465" s="8" t="str">
        <f t="shared" si="92"/>
        <v/>
      </c>
      <c r="AW465" s="8" t="str">
        <f t="shared" si="92"/>
        <v/>
      </c>
      <c r="AX465" s="8" t="str">
        <f t="shared" si="93"/>
        <v/>
      </c>
      <c r="AY465" s="8" t="str">
        <f t="shared" si="93"/>
        <v/>
      </c>
      <c r="AZ465" s="8" t="str">
        <f t="shared" si="93"/>
        <v/>
      </c>
      <c r="BA465" s="8" t="str">
        <f t="shared" si="93"/>
        <v/>
      </c>
      <c r="BB465" s="8" t="str">
        <f t="shared" si="93"/>
        <v/>
      </c>
      <c r="BC465" s="8" t="str">
        <f t="shared" si="93"/>
        <v/>
      </c>
      <c r="BD465" s="8" t="str">
        <f t="shared" si="93"/>
        <v/>
      </c>
      <c r="BE465" s="8" t="str">
        <f t="shared" si="93"/>
        <v/>
      </c>
    </row>
    <row r="466" spans="1:57" x14ac:dyDescent="0.25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>CONCATENATE(A466,B466,C466,D466,E466,F466,G466,H466,I466,J466,K466,L466,M466,N466,O466,P466,Q466,R466,S466,T466,U466,V466,W466,X466,Y466,Z466,AA466,AB466,AC466,AD466,AE466,AF466,AG466,AH466)</f>
        <v>SIMSIMSIM190119217944761,875FNEL044761,87542215,87543538,87543538,875749680450THXXGX MXLHXMXM DXRX000000AMIL39ONE LINCX LT3 NACIONAL QP2304481935,752304,48ATIVO</v>
      </c>
      <c r="AJ466">
        <f>IF(AI466=AI465,1,0)</f>
        <v>0</v>
      </c>
      <c r="AK466" s="47" t="s">
        <v>387</v>
      </c>
      <c r="AM466" s="7">
        <v>463</v>
      </c>
      <c r="AN466" s="7" t="str">
        <f t="shared" si="92"/>
        <v/>
      </c>
      <c r="AO466" s="7" t="str">
        <f t="shared" si="92"/>
        <v/>
      </c>
      <c r="AP466" s="7" t="str">
        <f t="shared" si="92"/>
        <v/>
      </c>
      <c r="AQ466" s="7" t="str">
        <f t="shared" si="92"/>
        <v/>
      </c>
      <c r="AR466" s="7" t="str">
        <f t="shared" si="92"/>
        <v/>
      </c>
      <c r="AS466" s="7" t="str">
        <f t="shared" si="92"/>
        <v/>
      </c>
      <c r="AT466" s="7" t="str">
        <f t="shared" si="92"/>
        <v/>
      </c>
      <c r="AU466" s="7" t="str">
        <f t="shared" si="92"/>
        <v/>
      </c>
      <c r="AV466" s="7" t="str">
        <f t="shared" si="92"/>
        <v/>
      </c>
      <c r="AW466" s="7" t="str">
        <f t="shared" si="92"/>
        <v/>
      </c>
      <c r="AX466" s="7" t="str">
        <f t="shared" si="93"/>
        <v/>
      </c>
      <c r="AY466" s="7" t="str">
        <f t="shared" si="93"/>
        <v/>
      </c>
      <c r="AZ466" s="7" t="str">
        <f t="shared" si="93"/>
        <v/>
      </c>
      <c r="BA466" s="7" t="str">
        <f t="shared" si="93"/>
        <v/>
      </c>
      <c r="BB466" s="7" t="str">
        <f t="shared" si="93"/>
        <v/>
      </c>
      <c r="BC466" s="7" t="str">
        <f t="shared" si="93"/>
        <v/>
      </c>
      <c r="BD466" s="7" t="str">
        <f t="shared" si="93"/>
        <v/>
      </c>
      <c r="BE466" s="7" t="str">
        <f t="shared" si="93"/>
        <v/>
      </c>
    </row>
    <row r="467" spans="1:57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>CONCATENATE(A467,B467,C467,D467,E467,F467,G467,H467,I467,J467,K467,L467,M467,N467,O467,P467,Q467,R467,S467,T467,U467,V467,W467,X467,Y467,Z467,AA467,AB467,AC467,AD467,AE467,AF467,AG467,AH467)</f>
        <v>SIMSIMSIM190119217944761,875FNEL044761,87542215,87543538,87543538,875749680450THXXGX MXLHXMXM DXRX000000AMIL39ONE LINCX LT3 NACIONAL QP2304481935,752304,48ATIVO</v>
      </c>
      <c r="AJ467">
        <f>IF(AI467=AI466,1,0)</f>
        <v>1</v>
      </c>
      <c r="AK467" s="47" t="s">
        <v>387</v>
      </c>
      <c r="AM467" s="8">
        <v>464</v>
      </c>
      <c r="AN467" s="8" t="str">
        <f t="shared" si="92"/>
        <v/>
      </c>
      <c r="AO467" s="8" t="str">
        <f t="shared" si="92"/>
        <v/>
      </c>
      <c r="AP467" s="8" t="str">
        <f t="shared" si="92"/>
        <v/>
      </c>
      <c r="AQ467" s="8" t="str">
        <f t="shared" si="92"/>
        <v/>
      </c>
      <c r="AR467" s="8" t="str">
        <f t="shared" si="92"/>
        <v/>
      </c>
      <c r="AS467" s="8" t="str">
        <f t="shared" si="92"/>
        <v/>
      </c>
      <c r="AT467" s="8" t="str">
        <f t="shared" si="92"/>
        <v/>
      </c>
      <c r="AU467" s="8" t="str">
        <f t="shared" si="92"/>
        <v/>
      </c>
      <c r="AV467" s="8" t="str">
        <f t="shared" si="92"/>
        <v/>
      </c>
      <c r="AW467" s="8" t="str">
        <f t="shared" si="92"/>
        <v/>
      </c>
      <c r="AX467" s="8" t="str">
        <f t="shared" si="93"/>
        <v/>
      </c>
      <c r="AY467" s="8" t="str">
        <f t="shared" si="93"/>
        <v/>
      </c>
      <c r="AZ467" s="8" t="str">
        <f t="shared" si="93"/>
        <v/>
      </c>
      <c r="BA467" s="8" t="str">
        <f t="shared" si="93"/>
        <v/>
      </c>
      <c r="BB467" s="8" t="str">
        <f t="shared" si="93"/>
        <v/>
      </c>
      <c r="BC467" s="8" t="str">
        <f t="shared" si="93"/>
        <v/>
      </c>
      <c r="BD467" s="8" t="str">
        <f t="shared" si="93"/>
        <v/>
      </c>
      <c r="BE467" s="8" t="str">
        <f t="shared" si="93"/>
        <v/>
      </c>
    </row>
    <row r="468" spans="1:57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>CONCATENATE(A468,B468,C468,D468,E468,F468,G468,H468,I468,J468,K468,L468,M468,N468,O468,P468,Q468,R468,S468,T468,U468,V468,W468,X468,Y468,Z468,AA468,AB468,AC468,AD468,AE468,AF468,AG468,AH468)</f>
        <v>SIMSIMSIM190119217944761,875FNEL044761,87542215,87543538,87543538,875749680450THXXGX MXLHXMXM DXRX000000AMIL39ONE LINCX LT3 NACIONAL QP2304481935,752304,48ATIVO</v>
      </c>
      <c r="AJ468">
        <f>IF(AI468=AI467,1,0)</f>
        <v>1</v>
      </c>
      <c r="AK468" s="47" t="s">
        <v>387</v>
      </c>
      <c r="AM468" s="7">
        <v>465</v>
      </c>
      <c r="AN468" s="7" t="str">
        <f t="shared" si="92"/>
        <v/>
      </c>
      <c r="AO468" s="7" t="str">
        <f t="shared" si="92"/>
        <v/>
      </c>
      <c r="AP468" s="7" t="str">
        <f t="shared" si="92"/>
        <v/>
      </c>
      <c r="AQ468" s="7" t="str">
        <f t="shared" si="92"/>
        <v/>
      </c>
      <c r="AR468" s="7" t="str">
        <f t="shared" si="92"/>
        <v/>
      </c>
      <c r="AS468" s="7" t="str">
        <f t="shared" si="92"/>
        <v/>
      </c>
      <c r="AT468" s="7" t="str">
        <f t="shared" si="92"/>
        <v/>
      </c>
      <c r="AU468" s="7" t="str">
        <f t="shared" si="92"/>
        <v/>
      </c>
      <c r="AV468" s="7" t="str">
        <f t="shared" si="92"/>
        <v/>
      </c>
      <c r="AW468" s="7" t="str">
        <f t="shared" si="92"/>
        <v/>
      </c>
      <c r="AX468" s="7" t="str">
        <f t="shared" si="93"/>
        <v/>
      </c>
      <c r="AY468" s="7" t="str">
        <f t="shared" si="93"/>
        <v/>
      </c>
      <c r="AZ468" s="7" t="str">
        <f t="shared" si="93"/>
        <v/>
      </c>
      <c r="BA468" s="7" t="str">
        <f t="shared" si="93"/>
        <v/>
      </c>
      <c r="BB468" s="7" t="str">
        <f t="shared" si="93"/>
        <v/>
      </c>
      <c r="BC468" s="7" t="str">
        <f t="shared" si="93"/>
        <v/>
      </c>
      <c r="BD468" s="7" t="str">
        <f t="shared" si="93"/>
        <v/>
      </c>
      <c r="BE468" s="7" t="str">
        <f t="shared" si="93"/>
        <v/>
      </c>
    </row>
    <row r="469" spans="1:57" x14ac:dyDescent="0.25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>CONCATENATE(A469,B469,C469,D469,E469,F469,G469,H469,I469,J469,K469,L469,M469,N469,O469,P469,Q469,R469,S469,T469,U469,V469,W469,X469,Y469,Z469,AA469,AB469,AC469,AD469,AE469,AF469,AG469,AH469)</f>
        <v>SIMSIMSIM1191014000190116447044761,875FNEL144761,87543539,87543545,87543545,875750182051XRTHUR XLXVXXRX RXDRXGUX000000AMIL45NEXT MUNICIPAL SÃO PAULO49621416,82496,21ATIVO</v>
      </c>
      <c r="AJ469">
        <f>IF(AI469=AI468,1,0)</f>
        <v>0</v>
      </c>
      <c r="AK469" s="47" t="s">
        <v>387</v>
      </c>
      <c r="AM469" s="8">
        <v>466</v>
      </c>
      <c r="AN469" s="8" t="str">
        <f t="shared" si="92"/>
        <v/>
      </c>
      <c r="AO469" s="8" t="str">
        <f t="shared" si="92"/>
        <v/>
      </c>
      <c r="AP469" s="8" t="str">
        <f t="shared" si="92"/>
        <v/>
      </c>
      <c r="AQ469" s="8" t="str">
        <f t="shared" si="92"/>
        <v/>
      </c>
      <c r="AR469" s="8" t="str">
        <f t="shared" si="92"/>
        <v/>
      </c>
      <c r="AS469" s="8" t="str">
        <f t="shared" si="92"/>
        <v/>
      </c>
      <c r="AT469" s="8" t="str">
        <f t="shared" si="92"/>
        <v/>
      </c>
      <c r="AU469" s="8" t="str">
        <f t="shared" si="92"/>
        <v/>
      </c>
      <c r="AV469" s="8" t="str">
        <f t="shared" si="92"/>
        <v/>
      </c>
      <c r="AW469" s="8" t="str">
        <f t="shared" si="92"/>
        <v/>
      </c>
      <c r="AX469" s="8" t="str">
        <f t="shared" si="93"/>
        <v/>
      </c>
      <c r="AY469" s="8" t="str">
        <f t="shared" si="93"/>
        <v/>
      </c>
      <c r="AZ469" s="8" t="str">
        <f t="shared" si="93"/>
        <v/>
      </c>
      <c r="BA469" s="8" t="str">
        <f t="shared" si="93"/>
        <v/>
      </c>
      <c r="BB469" s="8" t="str">
        <f t="shared" si="93"/>
        <v/>
      </c>
      <c r="BC469" s="8" t="str">
        <f t="shared" si="93"/>
        <v/>
      </c>
      <c r="BD469" s="8" t="str">
        <f t="shared" si="93"/>
        <v/>
      </c>
      <c r="BE469" s="8" t="str">
        <f t="shared" si="93"/>
        <v/>
      </c>
    </row>
    <row r="470" spans="1:57" x14ac:dyDescent="0.25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>CONCATENATE(A470,B470,C470,D470,E470,F470,G470,H470,I470,J470,K470,L470,M470,N470,O470,P470,Q470,R470,S470,T470,U470,V470,W470,X470,Y470,Z470,AA470,AB470,AC470,AD470,AE470,AF470,AG470,AH470)</f>
        <v>SIMSIMSIM1191014000190116447044761,875FNEL144761,87543539,87543545,87543545,875750182051XRTHUR XLXVXXRX RXDRXGUX000000AMIL45NEXT MUNICIPAL SÃO PAULO49621416,82496,21ATIVO</v>
      </c>
      <c r="AJ470">
        <f>IF(AI470=AI469,1,0)</f>
        <v>1</v>
      </c>
      <c r="AK470" s="47" t="s">
        <v>387</v>
      </c>
      <c r="AM470" s="7">
        <v>467</v>
      </c>
      <c r="AN470" s="7" t="str">
        <f t="shared" si="92"/>
        <v/>
      </c>
      <c r="AO470" s="7" t="str">
        <f t="shared" si="92"/>
        <v/>
      </c>
      <c r="AP470" s="7" t="str">
        <f t="shared" si="92"/>
        <v/>
      </c>
      <c r="AQ470" s="7" t="str">
        <f t="shared" si="92"/>
        <v/>
      </c>
      <c r="AR470" s="7" t="str">
        <f t="shared" si="92"/>
        <v/>
      </c>
      <c r="AS470" s="7" t="str">
        <f t="shared" si="92"/>
        <v/>
      </c>
      <c r="AT470" s="7" t="str">
        <f t="shared" si="92"/>
        <v/>
      </c>
      <c r="AU470" s="7" t="str">
        <f t="shared" si="92"/>
        <v/>
      </c>
      <c r="AV470" s="7" t="str">
        <f t="shared" si="92"/>
        <v/>
      </c>
      <c r="AW470" s="7" t="str">
        <f t="shared" si="92"/>
        <v/>
      </c>
      <c r="AX470" s="7" t="str">
        <f t="shared" si="93"/>
        <v/>
      </c>
      <c r="AY470" s="7" t="str">
        <f t="shared" si="93"/>
        <v/>
      </c>
      <c r="AZ470" s="7" t="str">
        <f t="shared" si="93"/>
        <v/>
      </c>
      <c r="BA470" s="7" t="str">
        <f t="shared" si="93"/>
        <v/>
      </c>
      <c r="BB470" s="7" t="str">
        <f t="shared" si="93"/>
        <v/>
      </c>
      <c r="BC470" s="7" t="str">
        <f t="shared" si="93"/>
        <v/>
      </c>
      <c r="BD470" s="7" t="str">
        <f t="shared" si="93"/>
        <v/>
      </c>
      <c r="BE470" s="7" t="str">
        <f t="shared" si="93"/>
        <v/>
      </c>
    </row>
    <row r="471" spans="1:57" x14ac:dyDescent="0.25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>CONCATENATE(A471,B471,C471,D471,E471,F471,G471,H471,I471,J471,K471,L471,M471,N471,O471,P471,Q471,R471,S471,T471,U471,V471,W471,X471,Y471,Z471,AA471,AB471,AC471,AD471,AE471,AF471,AG471,AH471)</f>
        <v>SIMSIMSIM1191014000190116447044761,875FNEL144761,87543539,87543545,87543545,875750182051XRTHUR XLXVXXRX RXDRXGUX000000AMIL45NEXT MUNICIPAL SÃO PAULO49621416,82496,21ATIVO</v>
      </c>
      <c r="AJ471">
        <f>IF(AI471=AI470,1,0)</f>
        <v>1</v>
      </c>
      <c r="AK471" s="47" t="s">
        <v>387</v>
      </c>
      <c r="AM471" s="8">
        <v>468</v>
      </c>
      <c r="AN471" s="8" t="str">
        <f t="shared" si="92"/>
        <v/>
      </c>
      <c r="AO471" s="8" t="str">
        <f t="shared" si="92"/>
        <v/>
      </c>
      <c r="AP471" s="8" t="str">
        <f t="shared" si="92"/>
        <v/>
      </c>
      <c r="AQ471" s="8" t="str">
        <f t="shared" si="92"/>
        <v/>
      </c>
      <c r="AR471" s="8" t="str">
        <f t="shared" si="92"/>
        <v/>
      </c>
      <c r="AS471" s="8" t="str">
        <f t="shared" si="92"/>
        <v/>
      </c>
      <c r="AT471" s="8" t="str">
        <f t="shared" si="92"/>
        <v/>
      </c>
      <c r="AU471" s="8" t="str">
        <f t="shared" si="92"/>
        <v/>
      </c>
      <c r="AV471" s="8" t="str">
        <f t="shared" si="92"/>
        <v/>
      </c>
      <c r="AW471" s="8" t="str">
        <f t="shared" si="92"/>
        <v/>
      </c>
      <c r="AX471" s="8" t="str">
        <f t="shared" si="93"/>
        <v/>
      </c>
      <c r="AY471" s="8" t="str">
        <f t="shared" si="93"/>
        <v/>
      </c>
      <c r="AZ471" s="8" t="str">
        <f t="shared" si="93"/>
        <v/>
      </c>
      <c r="BA471" s="8" t="str">
        <f t="shared" si="93"/>
        <v/>
      </c>
      <c r="BB471" s="8" t="str">
        <f t="shared" si="93"/>
        <v/>
      </c>
      <c r="BC471" s="8" t="str">
        <f t="shared" si="93"/>
        <v/>
      </c>
      <c r="BD471" s="8" t="str">
        <f t="shared" si="93"/>
        <v/>
      </c>
      <c r="BE471" s="8" t="str">
        <f t="shared" si="93"/>
        <v/>
      </c>
    </row>
    <row r="472" spans="1:57" x14ac:dyDescent="0.25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>CONCATENATE(A472,B472,C472,D472,E472,F472,G472,H472,I472,J472,K472,L472,M472,N472,O472,P472,Q472,R472,S472,T472,U472,V472,W472,X472,Y472,Z472,AA472,AB472,AC472,AD472,AE472,AF472,AG472,AH472)</f>
        <v>SIMSIMSIM2320120760144761,875SEEB - BA044761,87532663,87543569,87543569,875751753090LUZXX LXURXNX RXBXXRX DX WXRVXLHX WXMPXDXNXX000000AMIL38AMIL 400 QC NACIONAL1777361475,231777,36ATIVO</v>
      </c>
      <c r="AJ472">
        <f>IF(AI472=AI471,1,0)</f>
        <v>0</v>
      </c>
      <c r="AK472" s="47" t="s">
        <v>499</v>
      </c>
      <c r="AM472" s="7">
        <v>469</v>
      </c>
      <c r="AN472" s="7" t="str">
        <f t="shared" si="92"/>
        <v/>
      </c>
      <c r="AO472" s="7" t="str">
        <f t="shared" si="92"/>
        <v/>
      </c>
      <c r="AP472" s="7" t="str">
        <f t="shared" si="92"/>
        <v/>
      </c>
      <c r="AQ472" s="7" t="str">
        <f t="shared" si="92"/>
        <v/>
      </c>
      <c r="AR472" s="7" t="str">
        <f t="shared" si="92"/>
        <v/>
      </c>
      <c r="AS472" s="7" t="str">
        <f t="shared" si="92"/>
        <v/>
      </c>
      <c r="AT472" s="7" t="str">
        <f t="shared" si="92"/>
        <v/>
      </c>
      <c r="AU472" s="7" t="str">
        <f t="shared" si="92"/>
        <v/>
      </c>
      <c r="AV472" s="7" t="str">
        <f t="shared" si="92"/>
        <v/>
      </c>
      <c r="AW472" s="7" t="str">
        <f t="shared" si="92"/>
        <v/>
      </c>
      <c r="AX472" s="7" t="str">
        <f t="shared" si="93"/>
        <v/>
      </c>
      <c r="AY472" s="7" t="str">
        <f t="shared" si="93"/>
        <v/>
      </c>
      <c r="AZ472" s="7" t="str">
        <f t="shared" si="93"/>
        <v/>
      </c>
      <c r="BA472" s="7" t="str">
        <f t="shared" si="93"/>
        <v/>
      </c>
      <c r="BB472" s="7" t="str">
        <f t="shared" si="93"/>
        <v/>
      </c>
      <c r="BC472" s="7" t="str">
        <f t="shared" si="93"/>
        <v/>
      </c>
      <c r="BD472" s="7" t="str">
        <f t="shared" si="93"/>
        <v/>
      </c>
      <c r="BE472" s="7" t="str">
        <f t="shared" si="93"/>
        <v/>
      </c>
    </row>
    <row r="473" spans="1:57" x14ac:dyDescent="0.25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>CONCATENATE(A473,B473,C473,D473,E473,F473,G473,H473,I473,J473,K473,L473,M473,N473,O473,P473,Q473,R473,S473,T473,U473,V473,W473,X473,Y473,Z473,AA473,AB473,AC473,AD473,AE473,AF473,AG473,AH473)</f>
        <v>SIMSIMSIM2320120760144761,875SEEB - BA044761,87532663,87543569,87543569,875751753090LUZXX LXURXNX RXBXXRX DX WXRVXLHX WXMPXDXNXX000000AMIL38AMIL 400 QC NACIONAL1777361475,231777,36ATIVO</v>
      </c>
      <c r="AJ473">
        <f>IF(AI473=AI472,1,0)</f>
        <v>1</v>
      </c>
      <c r="AK473" s="47" t="s">
        <v>499</v>
      </c>
      <c r="AM473" s="8">
        <v>470</v>
      </c>
      <c r="AN473" s="8" t="str">
        <f t="shared" si="92"/>
        <v/>
      </c>
      <c r="AO473" s="8" t="str">
        <f t="shared" si="92"/>
        <v/>
      </c>
      <c r="AP473" s="8" t="str">
        <f t="shared" si="92"/>
        <v/>
      </c>
      <c r="AQ473" s="8" t="str">
        <f t="shared" si="92"/>
        <v/>
      </c>
      <c r="AR473" s="8" t="str">
        <f t="shared" si="92"/>
        <v/>
      </c>
      <c r="AS473" s="8" t="str">
        <f t="shared" si="92"/>
        <v/>
      </c>
      <c r="AT473" s="8" t="str">
        <f t="shared" si="92"/>
        <v/>
      </c>
      <c r="AU473" s="8" t="str">
        <f t="shared" si="92"/>
        <v/>
      </c>
      <c r="AV473" s="8" t="str">
        <f t="shared" si="92"/>
        <v/>
      </c>
      <c r="AW473" s="8" t="str">
        <f t="shared" si="92"/>
        <v/>
      </c>
      <c r="AX473" s="8" t="str">
        <f t="shared" si="93"/>
        <v/>
      </c>
      <c r="AY473" s="8" t="str">
        <f t="shared" si="93"/>
        <v/>
      </c>
      <c r="AZ473" s="8" t="str">
        <f t="shared" si="93"/>
        <v/>
      </c>
      <c r="BA473" s="8" t="str">
        <f t="shared" si="93"/>
        <v/>
      </c>
      <c r="BB473" s="8" t="str">
        <f t="shared" si="93"/>
        <v/>
      </c>
      <c r="BC473" s="8" t="str">
        <f t="shared" si="93"/>
        <v/>
      </c>
      <c r="BD473" s="8" t="str">
        <f t="shared" si="93"/>
        <v/>
      </c>
      <c r="BE473" s="8" t="str">
        <f t="shared" si="93"/>
        <v/>
      </c>
    </row>
    <row r="474" spans="1:57" x14ac:dyDescent="0.25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>CONCATENATE(A474,B474,C474,D474,E474,F474,G474,H474,I474,J474,K474,L474,M474,N474,O474,P474,Q474,R474,S474,T474,U474,V474,W474,X474,Y474,Z474,AA474,AB474,AC474,AD474,AE474,AF474,AG474,AH474)</f>
        <v>SIMSIMSIM2320120760144761,875SEEB - BA044761,87532663,87543569,87543569,875751753090LUZXX LXURXNX RXBXXRX DX WXRVXLHX WXMPXDXNXX000000AMIL38AMIL 400 QC NACIONAL1777361475,231777,36ATIVO</v>
      </c>
      <c r="AJ474">
        <f>IF(AI474=AI473,1,0)</f>
        <v>1</v>
      </c>
      <c r="AK474" s="47" t="s">
        <v>499</v>
      </c>
      <c r="AM474" s="7">
        <v>471</v>
      </c>
      <c r="AN474" s="7" t="str">
        <f t="shared" ref="AN474:AW483" si="94">IF(AN$3=$D474,$AM474,"")</f>
        <v/>
      </c>
      <c r="AO474" s="7" t="str">
        <f t="shared" si="94"/>
        <v/>
      </c>
      <c r="AP474" s="7" t="str">
        <f t="shared" si="94"/>
        <v/>
      </c>
      <c r="AQ474" s="7" t="str">
        <f t="shared" si="94"/>
        <v/>
      </c>
      <c r="AR474" s="7" t="str">
        <f t="shared" si="94"/>
        <v/>
      </c>
      <c r="AS474" s="7" t="str">
        <f t="shared" si="94"/>
        <v/>
      </c>
      <c r="AT474" s="7" t="str">
        <f t="shared" si="94"/>
        <v/>
      </c>
      <c r="AU474" s="7" t="str">
        <f t="shared" si="94"/>
        <v/>
      </c>
      <c r="AV474" s="7" t="str">
        <f t="shared" si="94"/>
        <v/>
      </c>
      <c r="AW474" s="7" t="str">
        <f t="shared" si="94"/>
        <v/>
      </c>
      <c r="AX474" s="7" t="str">
        <f t="shared" ref="AX474:BE483" si="95">IF(AX$3=$D474,$AM474,"")</f>
        <v/>
      </c>
      <c r="AY474" s="7" t="str">
        <f t="shared" si="95"/>
        <v/>
      </c>
      <c r="AZ474" s="7" t="str">
        <f t="shared" si="95"/>
        <v/>
      </c>
      <c r="BA474" s="7" t="str">
        <f t="shared" si="95"/>
        <v/>
      </c>
      <c r="BB474" s="7" t="str">
        <f t="shared" si="95"/>
        <v/>
      </c>
      <c r="BC474" s="7" t="str">
        <f t="shared" si="95"/>
        <v/>
      </c>
      <c r="BD474" s="7" t="str">
        <f t="shared" si="95"/>
        <v/>
      </c>
      <c r="BE474" s="7" t="str">
        <f t="shared" si="95"/>
        <v/>
      </c>
    </row>
    <row r="475" spans="1:57" x14ac:dyDescent="0.25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>CONCATENATE(A475,B475,C475,D475,E475,F475,G475,H475,I475,J475,K475,L475,M475,N475,O475,P475,Q475,R475,S475,T475,U475,V475,W475,X475,Y475,Z475,AA475,AB475,AC475,AD475,AE475,AF475,AG475,AH475)</f>
        <v>SIMNÃONÃO570120768244761,875ANMEP044725,87544761,87528974,87544725,87544693,87543569,875751753330XLXNXLDX XNTXNX XUZX000000AMIL38AMIL 400 QC NACIONAL1535261289,621535,26INATIVO</v>
      </c>
      <c r="AJ475">
        <f>IF(AI475=AI474,1,0)</f>
        <v>0</v>
      </c>
      <c r="AK475" s="47" t="s">
        <v>392</v>
      </c>
      <c r="AM475" s="8">
        <v>472</v>
      </c>
      <c r="AN475" s="8" t="str">
        <f t="shared" si="94"/>
        <v/>
      </c>
      <c r="AO475" s="8" t="str">
        <f t="shared" si="94"/>
        <v/>
      </c>
      <c r="AP475" s="8" t="str">
        <f t="shared" si="94"/>
        <v/>
      </c>
      <c r="AQ475" s="8" t="str">
        <f t="shared" si="94"/>
        <v/>
      </c>
      <c r="AR475" s="8" t="str">
        <f t="shared" si="94"/>
        <v/>
      </c>
      <c r="AS475" s="8" t="str">
        <f t="shared" si="94"/>
        <v/>
      </c>
      <c r="AT475" s="8" t="str">
        <f t="shared" si="94"/>
        <v/>
      </c>
      <c r="AU475" s="8" t="str">
        <f t="shared" si="94"/>
        <v/>
      </c>
      <c r="AV475" s="8" t="str">
        <f t="shared" si="94"/>
        <v/>
      </c>
      <c r="AW475" s="8" t="str">
        <f t="shared" si="94"/>
        <v/>
      </c>
      <c r="AX475" s="8" t="str">
        <f t="shared" si="95"/>
        <v/>
      </c>
      <c r="AY475" s="8" t="str">
        <f t="shared" si="95"/>
        <v/>
      </c>
      <c r="AZ475" s="8" t="str">
        <f t="shared" si="95"/>
        <v/>
      </c>
      <c r="BA475" s="8" t="str">
        <f t="shared" si="95"/>
        <v/>
      </c>
      <c r="BB475" s="8" t="str">
        <f t="shared" si="95"/>
        <v/>
      </c>
      <c r="BC475" s="8" t="str">
        <f t="shared" si="95"/>
        <v/>
      </c>
      <c r="BD475" s="8" t="str">
        <f t="shared" si="95"/>
        <v/>
      </c>
      <c r="BE475" s="8" t="str">
        <f t="shared" si="95"/>
        <v/>
      </c>
    </row>
    <row r="476" spans="1:57" x14ac:dyDescent="0.25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>CONCATENATE(A476,B476,C476,D476,E476,F476,G476,H476,I476,J476,K476,L476,M476,N476,O476,P476,Q476,R476,S476,T476,U476,V476,W476,X476,Y476,Z476,AA476,AB476,AC476,AD476,AE476,AF476,AG476,AH476)</f>
        <v>SIMNÃONÃO570120768244761,875ANMEP044725,87544761,87528974,87544725,87544693,87543569,875751753330XLXNXLDX XNTXNX XUZX000000AMIL38AMIL 400 QC NACIONAL1535261289,621535,26INATIVO</v>
      </c>
      <c r="AJ476">
        <f>IF(AI476=AI475,1,0)</f>
        <v>1</v>
      </c>
      <c r="AK476" s="47" t="s">
        <v>392</v>
      </c>
      <c r="AM476" s="7">
        <v>473</v>
      </c>
      <c r="AN476" s="7" t="str">
        <f t="shared" si="94"/>
        <v/>
      </c>
      <c r="AO476" s="7" t="str">
        <f t="shared" si="94"/>
        <v/>
      </c>
      <c r="AP476" s="7" t="str">
        <f t="shared" si="94"/>
        <v/>
      </c>
      <c r="AQ476" s="7" t="str">
        <f t="shared" si="94"/>
        <v/>
      </c>
      <c r="AR476" s="7" t="str">
        <f t="shared" si="94"/>
        <v/>
      </c>
      <c r="AS476" s="7" t="str">
        <f t="shared" si="94"/>
        <v/>
      </c>
      <c r="AT476" s="7" t="str">
        <f t="shared" si="94"/>
        <v/>
      </c>
      <c r="AU476" s="7" t="str">
        <f t="shared" si="94"/>
        <v/>
      </c>
      <c r="AV476" s="7" t="str">
        <f t="shared" si="94"/>
        <v/>
      </c>
      <c r="AW476" s="7" t="str">
        <f t="shared" si="94"/>
        <v/>
      </c>
      <c r="AX476" s="7" t="str">
        <f t="shared" si="95"/>
        <v/>
      </c>
      <c r="AY476" s="7" t="str">
        <f t="shared" si="95"/>
        <v/>
      </c>
      <c r="AZ476" s="7" t="str">
        <f t="shared" si="95"/>
        <v/>
      </c>
      <c r="BA476" s="7" t="str">
        <f t="shared" si="95"/>
        <v/>
      </c>
      <c r="BB476" s="7" t="str">
        <f t="shared" si="95"/>
        <v/>
      </c>
      <c r="BC476" s="7" t="str">
        <f t="shared" si="95"/>
        <v/>
      </c>
      <c r="BD476" s="7" t="str">
        <f t="shared" si="95"/>
        <v/>
      </c>
      <c r="BE476" s="7" t="str">
        <f t="shared" si="95"/>
        <v/>
      </c>
    </row>
    <row r="477" spans="1:57" x14ac:dyDescent="0.25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>CONCATENATE(A477,B477,C477,D477,E477,F477,G477,H477,I477,J477,K477,L477,M477,N477,O477,P477,Q477,R477,S477,T477,U477,V477,W477,X477,Y477,Z477,AA477,AB477,AC477,AD477,AE477,AF477,AG477,AH477)</f>
        <v>SIMNÃONÃO570120768244761,875ANMEP044725,87544761,87528974,87544725,87544693,87543569,875751753330XLXNXLDX XNTXNX XUZX000000AMIL38AMIL 400 QC NACIONAL1535261289,621535,26INATIVO</v>
      </c>
      <c r="AJ477">
        <f>IF(AI477=AI476,1,0)</f>
        <v>1</v>
      </c>
      <c r="AK477" s="47" t="s">
        <v>392</v>
      </c>
      <c r="AM477" s="8">
        <v>474</v>
      </c>
      <c r="AN477" s="8" t="str">
        <f t="shared" si="94"/>
        <v/>
      </c>
      <c r="AO477" s="8" t="str">
        <f t="shared" si="94"/>
        <v/>
      </c>
      <c r="AP477" s="8" t="str">
        <f t="shared" si="94"/>
        <v/>
      </c>
      <c r="AQ477" s="8" t="str">
        <f t="shared" si="94"/>
        <v/>
      </c>
      <c r="AR477" s="8" t="str">
        <f t="shared" si="94"/>
        <v/>
      </c>
      <c r="AS477" s="8" t="str">
        <f t="shared" si="94"/>
        <v/>
      </c>
      <c r="AT477" s="8" t="str">
        <f t="shared" si="94"/>
        <v/>
      </c>
      <c r="AU477" s="8" t="str">
        <f t="shared" si="94"/>
        <v/>
      </c>
      <c r="AV477" s="8" t="str">
        <f t="shared" si="94"/>
        <v/>
      </c>
      <c r="AW477" s="8" t="str">
        <f t="shared" si="94"/>
        <v/>
      </c>
      <c r="AX477" s="8" t="str">
        <f t="shared" si="95"/>
        <v/>
      </c>
      <c r="AY477" s="8" t="str">
        <f t="shared" si="95"/>
        <v/>
      </c>
      <c r="AZ477" s="8" t="str">
        <f t="shared" si="95"/>
        <v/>
      </c>
      <c r="BA477" s="8" t="str">
        <f t="shared" si="95"/>
        <v/>
      </c>
      <c r="BB477" s="8" t="str">
        <f t="shared" si="95"/>
        <v/>
      </c>
      <c r="BC477" s="8" t="str">
        <f t="shared" si="95"/>
        <v/>
      </c>
      <c r="BD477" s="8" t="str">
        <f t="shared" si="95"/>
        <v/>
      </c>
      <c r="BE477" s="8" t="str">
        <f t="shared" si="95"/>
        <v/>
      </c>
    </row>
    <row r="478" spans="1:57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>CONCATENATE(A478,B478,C478,D478,E478,F478,G478,H478,I478,J478,K478,L478,M478,N478,O478,P478,Q478,R478,S478,T478,U478,V478,W478,X478,Y478,Z478,AA478,AB478,AC478,AD478,AE478,AF478,AG478,AH478)</f>
        <v>SIMSIMSIM190120771044761,875FNEL044761,87535514,87543569,87543569,875751753460XZXBXLLX MXRXLX DX XUZX000000AMIL38AMIL 500 QP NACIONAL2395022011,82395,02ATIVO</v>
      </c>
      <c r="AJ478">
        <f>IF(AI478=AI477,1,0)</f>
        <v>0</v>
      </c>
      <c r="AK478" s="47" t="s">
        <v>387</v>
      </c>
      <c r="AM478" s="7">
        <v>475</v>
      </c>
      <c r="AN478" s="7" t="str">
        <f t="shared" si="94"/>
        <v/>
      </c>
      <c r="AO478" s="7" t="str">
        <f t="shared" si="94"/>
        <v/>
      </c>
      <c r="AP478" s="7" t="str">
        <f t="shared" si="94"/>
        <v/>
      </c>
      <c r="AQ478" s="7" t="str">
        <f t="shared" si="94"/>
        <v/>
      </c>
      <c r="AR478" s="7" t="str">
        <f t="shared" si="94"/>
        <v/>
      </c>
      <c r="AS478" s="7" t="str">
        <f t="shared" si="94"/>
        <v/>
      </c>
      <c r="AT478" s="7" t="str">
        <f t="shared" si="94"/>
        <v/>
      </c>
      <c r="AU478" s="7" t="str">
        <f t="shared" si="94"/>
        <v/>
      </c>
      <c r="AV478" s="7" t="str">
        <f t="shared" si="94"/>
        <v/>
      </c>
      <c r="AW478" s="7" t="str">
        <f t="shared" si="94"/>
        <v/>
      </c>
      <c r="AX478" s="7" t="str">
        <f t="shared" si="95"/>
        <v/>
      </c>
      <c r="AY478" s="7" t="str">
        <f t="shared" si="95"/>
        <v/>
      </c>
      <c r="AZ478" s="7" t="str">
        <f t="shared" si="95"/>
        <v/>
      </c>
      <c r="BA478" s="7" t="str">
        <f t="shared" si="95"/>
        <v/>
      </c>
      <c r="BB478" s="7" t="str">
        <f t="shared" si="95"/>
        <v/>
      </c>
      <c r="BC478" s="7" t="str">
        <f t="shared" si="95"/>
        <v/>
      </c>
      <c r="BD478" s="7" t="str">
        <f t="shared" si="95"/>
        <v/>
      </c>
      <c r="BE478" s="7" t="str">
        <f t="shared" si="95"/>
        <v/>
      </c>
    </row>
    <row r="479" spans="1:57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>CONCATENATE(A479,B479,C479,D479,E479,F479,G479,H479,I479,J479,K479,L479,M479,N479,O479,P479,Q479,R479,S479,T479,U479,V479,W479,X479,Y479,Z479,AA479,AB479,AC479,AD479,AE479,AF479,AG479,AH479)</f>
        <v>SIMSIMSIM190120771044761,875FNEL044761,87535514,87543569,87543569,875751753460XZXBXLLX MXRXLX DX XUZX000000AMIL38AMIL 500 QP NACIONAL2395022011,82395,02ATIVO</v>
      </c>
      <c r="AJ479">
        <f>IF(AI479=AI478,1,0)</f>
        <v>1</v>
      </c>
      <c r="AK479" s="47" t="s">
        <v>387</v>
      </c>
      <c r="AM479" s="8">
        <v>476</v>
      </c>
      <c r="AN479" s="8" t="str">
        <f t="shared" si="94"/>
        <v/>
      </c>
      <c r="AO479" s="8" t="str">
        <f t="shared" si="94"/>
        <v/>
      </c>
      <c r="AP479" s="8" t="str">
        <f t="shared" si="94"/>
        <v/>
      </c>
      <c r="AQ479" s="8" t="str">
        <f t="shared" si="94"/>
        <v/>
      </c>
      <c r="AR479" s="8" t="str">
        <f t="shared" si="94"/>
        <v/>
      </c>
      <c r="AS479" s="8" t="str">
        <f t="shared" si="94"/>
        <v/>
      </c>
      <c r="AT479" s="8" t="str">
        <f t="shared" si="94"/>
        <v/>
      </c>
      <c r="AU479" s="8" t="str">
        <f t="shared" si="94"/>
        <v/>
      </c>
      <c r="AV479" s="8" t="str">
        <f t="shared" si="94"/>
        <v/>
      </c>
      <c r="AW479" s="8" t="str">
        <f t="shared" si="94"/>
        <v/>
      </c>
      <c r="AX479" s="8" t="str">
        <f t="shared" si="95"/>
        <v/>
      </c>
      <c r="AY479" s="8" t="str">
        <f t="shared" si="95"/>
        <v/>
      </c>
      <c r="AZ479" s="8" t="str">
        <f t="shared" si="95"/>
        <v/>
      </c>
      <c r="BA479" s="8" t="str">
        <f t="shared" si="95"/>
        <v/>
      </c>
      <c r="BB479" s="8" t="str">
        <f t="shared" si="95"/>
        <v/>
      </c>
      <c r="BC479" s="8" t="str">
        <f t="shared" si="95"/>
        <v/>
      </c>
      <c r="BD479" s="8" t="str">
        <f t="shared" si="95"/>
        <v/>
      </c>
      <c r="BE479" s="8" t="str">
        <f t="shared" si="95"/>
        <v/>
      </c>
    </row>
    <row r="480" spans="1:57" x14ac:dyDescent="0.25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>CONCATENATE(A480,B480,C480,D480,E480,F480,G480,H480,I480,J480,K480,L480,M480,N480,O480,P480,Q480,R480,S480,T480,U480,V480,W480,X480,Y480,Z480,AA480,AB480,AC480,AD480,AE480,AF480,AG480,AH480)</f>
        <v>SIMSIMSIM190120771044761,875FNEL044761,87535514,87543569,87543569,875751753460XZXBXLLX MXRXLX DX XUZX000000AMIL38AMIL 500 QP NACIONAL2395022011,82395,02ATIVO</v>
      </c>
      <c r="AJ480">
        <f>IF(AI480=AI479,1,0)</f>
        <v>1</v>
      </c>
      <c r="AK480" s="47" t="s">
        <v>387</v>
      </c>
      <c r="AM480" s="7">
        <v>477</v>
      </c>
      <c r="AN480" s="7" t="str">
        <f t="shared" si="94"/>
        <v/>
      </c>
      <c r="AO480" s="7" t="str">
        <f t="shared" si="94"/>
        <v/>
      </c>
      <c r="AP480" s="7" t="str">
        <f t="shared" si="94"/>
        <v/>
      </c>
      <c r="AQ480" s="7" t="str">
        <f t="shared" si="94"/>
        <v/>
      </c>
      <c r="AR480" s="7" t="str">
        <f t="shared" si="94"/>
        <v/>
      </c>
      <c r="AS480" s="7" t="str">
        <f t="shared" si="94"/>
        <v/>
      </c>
      <c r="AT480" s="7" t="str">
        <f t="shared" si="94"/>
        <v/>
      </c>
      <c r="AU480" s="7" t="str">
        <f t="shared" si="94"/>
        <v/>
      </c>
      <c r="AV480" s="7" t="str">
        <f t="shared" si="94"/>
        <v/>
      </c>
      <c r="AW480" s="7" t="str">
        <f t="shared" si="94"/>
        <v/>
      </c>
      <c r="AX480" s="7" t="str">
        <f t="shared" si="95"/>
        <v/>
      </c>
      <c r="AY480" s="7" t="str">
        <f t="shared" si="95"/>
        <v/>
      </c>
      <c r="AZ480" s="7" t="str">
        <f t="shared" si="95"/>
        <v/>
      </c>
      <c r="BA480" s="7" t="str">
        <f t="shared" si="95"/>
        <v/>
      </c>
      <c r="BB480" s="7" t="str">
        <f t="shared" si="95"/>
        <v/>
      </c>
      <c r="BC480" s="7" t="str">
        <f t="shared" si="95"/>
        <v/>
      </c>
      <c r="BD480" s="7" t="str">
        <f t="shared" si="95"/>
        <v/>
      </c>
      <c r="BE480" s="7" t="str">
        <f t="shared" si="95"/>
        <v/>
      </c>
    </row>
    <row r="481" spans="1:57" x14ac:dyDescent="0.25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>CONCATENATE(A481,B481,C481,D481,E481,F481,G481,H481,I481,J481,K481,L481,M481,N481,O481,P481,Q481,R481,S481,T481,U481,V481,W481,X481,Y481,Z481,AA481,AB481,AC481,AD481,AE481,AF481,AG481,AH481)</f>
        <v>SIMSIMNÃO570120766544761,875ANMEP044725,87544761,87530932,87544725,87543569,875751756730MXRXXNX WXVXLWXNTX GUXDX WHXGX000000AMIL38AMIL 400 QP NACIONAL1586851332,961586,85INATIVO</v>
      </c>
      <c r="AJ481">
        <f>IF(AI481=AI480,1,0)</f>
        <v>0</v>
      </c>
      <c r="AK481" s="47" t="s">
        <v>392</v>
      </c>
      <c r="AM481" s="8">
        <v>478</v>
      </c>
      <c r="AN481" s="8" t="str">
        <f t="shared" si="94"/>
        <v/>
      </c>
      <c r="AO481" s="8" t="str">
        <f t="shared" si="94"/>
        <v/>
      </c>
      <c r="AP481" s="8" t="str">
        <f t="shared" si="94"/>
        <v/>
      </c>
      <c r="AQ481" s="8" t="str">
        <f t="shared" si="94"/>
        <v/>
      </c>
      <c r="AR481" s="8" t="str">
        <f t="shared" si="94"/>
        <v/>
      </c>
      <c r="AS481" s="8" t="str">
        <f t="shared" si="94"/>
        <v/>
      </c>
      <c r="AT481" s="8" t="str">
        <f t="shared" si="94"/>
        <v/>
      </c>
      <c r="AU481" s="8" t="str">
        <f t="shared" si="94"/>
        <v/>
      </c>
      <c r="AV481" s="8" t="str">
        <f t="shared" si="94"/>
        <v/>
      </c>
      <c r="AW481" s="8" t="str">
        <f t="shared" si="94"/>
        <v/>
      </c>
      <c r="AX481" s="8" t="str">
        <f t="shared" si="95"/>
        <v/>
      </c>
      <c r="AY481" s="8" t="str">
        <f t="shared" si="95"/>
        <v/>
      </c>
      <c r="AZ481" s="8" t="str">
        <f t="shared" si="95"/>
        <v/>
      </c>
      <c r="BA481" s="8" t="str">
        <f t="shared" si="95"/>
        <v/>
      </c>
      <c r="BB481" s="8" t="str">
        <f t="shared" si="95"/>
        <v/>
      </c>
      <c r="BC481" s="8" t="str">
        <f t="shared" si="95"/>
        <v/>
      </c>
      <c r="BD481" s="8" t="str">
        <f t="shared" si="95"/>
        <v/>
      </c>
      <c r="BE481" s="8" t="str">
        <f t="shared" si="95"/>
        <v/>
      </c>
    </row>
    <row r="482" spans="1:57" x14ac:dyDescent="0.25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>CONCATENATE(A482,B482,C482,D482,E482,F482,G482,H482,I482,J482,K482,L482,M482,N482,O482,P482,Q482,R482,S482,T482,U482,V482,W482,X482,Y482,Z482,AA482,AB482,AC482,AD482,AE482,AF482,AG482,AH482)</f>
        <v>SIMSIMNÃO570120766544761,875ANMEP044725,87544761,87530932,87544725,87543569,875751756730MXRXXNX WXVXLWXNTX GUXDX WHXGX000000AMIL38AMIL 400 QP NACIONAL1586851332,961586,85INATIVO</v>
      </c>
      <c r="AJ482">
        <f>IF(AI482=AI481,1,0)</f>
        <v>1</v>
      </c>
      <c r="AK482" s="47" t="s">
        <v>392</v>
      </c>
      <c r="AM482" s="7">
        <v>479</v>
      </c>
      <c r="AN482" s="7" t="str">
        <f t="shared" si="94"/>
        <v/>
      </c>
      <c r="AO482" s="7" t="str">
        <f t="shared" si="94"/>
        <v/>
      </c>
      <c r="AP482" s="7" t="str">
        <f t="shared" si="94"/>
        <v/>
      </c>
      <c r="AQ482" s="7" t="str">
        <f t="shared" si="94"/>
        <v/>
      </c>
      <c r="AR482" s="7" t="str">
        <f t="shared" si="94"/>
        <v/>
      </c>
      <c r="AS482" s="7" t="str">
        <f t="shared" si="94"/>
        <v/>
      </c>
      <c r="AT482" s="7" t="str">
        <f t="shared" si="94"/>
        <v/>
      </c>
      <c r="AU482" s="7" t="str">
        <f t="shared" si="94"/>
        <v/>
      </c>
      <c r="AV482" s="7" t="str">
        <f t="shared" si="94"/>
        <v/>
      </c>
      <c r="AW482" s="7" t="str">
        <f t="shared" si="94"/>
        <v/>
      </c>
      <c r="AX482" s="7" t="str">
        <f t="shared" si="95"/>
        <v/>
      </c>
      <c r="AY482" s="7" t="str">
        <f t="shared" si="95"/>
        <v/>
      </c>
      <c r="AZ482" s="7" t="str">
        <f t="shared" si="95"/>
        <v/>
      </c>
      <c r="BA482" s="7" t="str">
        <f t="shared" si="95"/>
        <v/>
      </c>
      <c r="BB482" s="7" t="str">
        <f t="shared" si="95"/>
        <v/>
      </c>
      <c r="BC482" s="7" t="str">
        <f t="shared" si="95"/>
        <v/>
      </c>
      <c r="BD482" s="7" t="str">
        <f t="shared" si="95"/>
        <v/>
      </c>
      <c r="BE482" s="7" t="str">
        <f t="shared" si="95"/>
        <v/>
      </c>
    </row>
    <row r="483" spans="1:57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>CONCATENATE(A483,B483,C483,D483,E483,F483,G483,H483,I483,J483,K483,L483,M483,N483,O483,P483,Q483,R483,S483,T483,U483,V483,W483,X483,Y483,Z483,AA483,AB483,AC483,AD483,AE483,AF483,AG483,AH483)</f>
        <v>SIMSIMNÃO570120766544761,875ANMEP044725,87544761,87530932,87544725,87543569,875751756730MXRXXNX WXVXLWXNTX GUXDX WHXGX000000AMIL38AMIL 400 QP NACIONAL1586851332,961586,85INATIVO</v>
      </c>
      <c r="AJ483">
        <f>IF(AI483=AI482,1,0)</f>
        <v>1</v>
      </c>
      <c r="AK483" s="47" t="s">
        <v>392</v>
      </c>
      <c r="AM483" s="8">
        <v>480</v>
      </c>
      <c r="AN483" s="8" t="str">
        <f t="shared" si="94"/>
        <v/>
      </c>
      <c r="AO483" s="8" t="str">
        <f t="shared" si="94"/>
        <v/>
      </c>
      <c r="AP483" s="8" t="str">
        <f t="shared" si="94"/>
        <v/>
      </c>
      <c r="AQ483" s="8" t="str">
        <f t="shared" si="94"/>
        <v/>
      </c>
      <c r="AR483" s="8" t="str">
        <f t="shared" si="94"/>
        <v/>
      </c>
      <c r="AS483" s="8" t="str">
        <f t="shared" si="94"/>
        <v/>
      </c>
      <c r="AT483" s="8" t="str">
        <f t="shared" si="94"/>
        <v/>
      </c>
      <c r="AU483" s="8" t="str">
        <f t="shared" si="94"/>
        <v/>
      </c>
      <c r="AV483" s="8" t="str">
        <f t="shared" si="94"/>
        <v/>
      </c>
      <c r="AW483" s="8" t="str">
        <f t="shared" si="94"/>
        <v/>
      </c>
      <c r="AX483" s="8" t="str">
        <f t="shared" si="95"/>
        <v/>
      </c>
      <c r="AY483" s="8" t="str">
        <f t="shared" si="95"/>
        <v/>
      </c>
      <c r="AZ483" s="8" t="str">
        <f t="shared" si="95"/>
        <v/>
      </c>
      <c r="BA483" s="8" t="str">
        <f t="shared" si="95"/>
        <v/>
      </c>
      <c r="BB483" s="8" t="str">
        <f t="shared" si="95"/>
        <v/>
      </c>
      <c r="BC483" s="8" t="str">
        <f t="shared" si="95"/>
        <v/>
      </c>
      <c r="BD483" s="8" t="str">
        <f t="shared" si="95"/>
        <v/>
      </c>
      <c r="BE483" s="8" t="str">
        <f t="shared" si="95"/>
        <v/>
      </c>
    </row>
    <row r="484" spans="1:57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>CONCATENATE(A484,B484,C484,D484,E484,F484,G484,H484,I484,J484,K484,L484,M484,N484,O484,P484,Q484,R484,S484,T484,U484,V484,W484,X484,Y484,Z484,AA484,AB484,AC484,AD484,AE484,AF484,AG484,AH484)</f>
        <v>SIMSIMSIM190120763844761,875FNEL044761,87540881,916666666743569,87543569,875751879901XYLLX VXTXRXX WXRRXX XLVX000000AMIL38AMIL 400 QP NACIONAL1405091180,281405,09ATIVO</v>
      </c>
      <c r="AJ484">
        <f>IF(AI484=AI483,1,0)</f>
        <v>0</v>
      </c>
      <c r="AK484" s="47" t="s">
        <v>387</v>
      </c>
      <c r="AM484" s="7">
        <v>481</v>
      </c>
      <c r="AN484" s="7" t="str">
        <f t="shared" ref="AN484:AW493" si="96">IF(AN$3=$D484,$AM484,"")</f>
        <v/>
      </c>
      <c r="AO484" s="7" t="str">
        <f t="shared" si="96"/>
        <v/>
      </c>
      <c r="AP484" s="7" t="str">
        <f t="shared" si="96"/>
        <v/>
      </c>
      <c r="AQ484" s="7" t="str">
        <f t="shared" si="96"/>
        <v/>
      </c>
      <c r="AR484" s="7" t="str">
        <f t="shared" si="96"/>
        <v/>
      </c>
      <c r="AS484" s="7" t="str">
        <f t="shared" si="96"/>
        <v/>
      </c>
      <c r="AT484" s="7" t="str">
        <f t="shared" si="96"/>
        <v/>
      </c>
      <c r="AU484" s="7" t="str">
        <f t="shared" si="96"/>
        <v/>
      </c>
      <c r="AV484" s="7" t="str">
        <f t="shared" si="96"/>
        <v/>
      </c>
      <c r="AW484" s="7" t="str">
        <f t="shared" si="96"/>
        <v/>
      </c>
      <c r="AX484" s="7" t="str">
        <f t="shared" ref="AX484:BE493" si="97">IF(AX$3=$D484,$AM484,"")</f>
        <v/>
      </c>
      <c r="AY484" s="7" t="str">
        <f t="shared" si="97"/>
        <v/>
      </c>
      <c r="AZ484" s="7" t="str">
        <f t="shared" si="97"/>
        <v/>
      </c>
      <c r="BA484" s="7" t="str">
        <f t="shared" si="97"/>
        <v/>
      </c>
      <c r="BB484" s="7" t="str">
        <f t="shared" si="97"/>
        <v/>
      </c>
      <c r="BC484" s="7" t="str">
        <f t="shared" si="97"/>
        <v/>
      </c>
      <c r="BD484" s="7" t="str">
        <f t="shared" si="97"/>
        <v/>
      </c>
      <c r="BE484" s="7" t="str">
        <f t="shared" si="97"/>
        <v/>
      </c>
    </row>
    <row r="485" spans="1:57" x14ac:dyDescent="0.25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>CONCATENATE(A485,B485,C485,D485,E485,F485,G485,H485,I485,J485,K485,L485,M485,N485,O485,P485,Q485,R485,S485,T485,U485,V485,W485,X485,Y485,Z485,AA485,AB485,AC485,AD485,AE485,AF485,AG485,AH485)</f>
        <v>SIMSIMSIM190120763844761,875FNEL044761,87540881,916666666743569,87543569,875751879901XYLLX VXTXRXX WXRRXX XLVX000000AMIL38AMIL 400 QP NACIONAL1405091180,281405,09ATIVO</v>
      </c>
      <c r="AJ485">
        <f>IF(AI485=AI484,1,0)</f>
        <v>1</v>
      </c>
      <c r="AK485" s="47" t="s">
        <v>387</v>
      </c>
      <c r="AM485" s="8">
        <v>482</v>
      </c>
      <c r="AN485" s="8" t="str">
        <f t="shared" si="96"/>
        <v/>
      </c>
      <c r="AO485" s="8" t="str">
        <f t="shared" si="96"/>
        <v/>
      </c>
      <c r="AP485" s="8" t="str">
        <f t="shared" si="96"/>
        <v/>
      </c>
      <c r="AQ485" s="8" t="str">
        <f t="shared" si="96"/>
        <v/>
      </c>
      <c r="AR485" s="8" t="str">
        <f t="shared" si="96"/>
        <v/>
      </c>
      <c r="AS485" s="8" t="str">
        <f t="shared" si="96"/>
        <v/>
      </c>
      <c r="AT485" s="8" t="str">
        <f t="shared" si="96"/>
        <v/>
      </c>
      <c r="AU485" s="8" t="str">
        <f t="shared" si="96"/>
        <v/>
      </c>
      <c r="AV485" s="8" t="str">
        <f t="shared" si="96"/>
        <v/>
      </c>
      <c r="AW485" s="8" t="str">
        <f t="shared" si="96"/>
        <v/>
      </c>
      <c r="AX485" s="8" t="str">
        <f t="shared" si="97"/>
        <v/>
      </c>
      <c r="AY485" s="8" t="str">
        <f t="shared" si="97"/>
        <v/>
      </c>
      <c r="AZ485" s="8" t="str">
        <f t="shared" si="97"/>
        <v/>
      </c>
      <c r="BA485" s="8" t="str">
        <f t="shared" si="97"/>
        <v/>
      </c>
      <c r="BB485" s="8" t="str">
        <f t="shared" si="97"/>
        <v/>
      </c>
      <c r="BC485" s="8" t="str">
        <f t="shared" si="97"/>
        <v/>
      </c>
      <c r="BD485" s="8" t="str">
        <f t="shared" si="97"/>
        <v/>
      </c>
      <c r="BE485" s="8" t="str">
        <f t="shared" si="97"/>
        <v/>
      </c>
    </row>
    <row r="486" spans="1:57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>CONCATENATE(A486,B486,C486,D486,E486,F486,G486,H486,I486,J486,K486,L486,M486,N486,O486,P486,Q486,R486,S486,T486,U486,V486,W486,X486,Y486,Z486,AA486,AB486,AC486,AD486,AE486,AF486,AG486,AH486)</f>
        <v>SIMSIMSIM190120763844761,875FNEL044761,87540881,916666666743569,87543569,875751879901XYLLX VXTXRXX WXRRXX XLVX000000AMIL38AMIL 400 QP NACIONAL1405091180,281405,09ATIVO</v>
      </c>
      <c r="AJ486">
        <f>IF(AI486=AI485,1,0)</f>
        <v>1</v>
      </c>
      <c r="AK486" s="47" t="s">
        <v>387</v>
      </c>
      <c r="AM486" s="7">
        <v>483</v>
      </c>
      <c r="AN486" s="7" t="str">
        <f t="shared" si="96"/>
        <v/>
      </c>
      <c r="AO486" s="7" t="str">
        <f t="shared" si="96"/>
        <v/>
      </c>
      <c r="AP486" s="7" t="str">
        <f t="shared" si="96"/>
        <v/>
      </c>
      <c r="AQ486" s="7" t="str">
        <f t="shared" si="96"/>
        <v/>
      </c>
      <c r="AR486" s="7" t="str">
        <f t="shared" si="96"/>
        <v/>
      </c>
      <c r="AS486" s="7" t="str">
        <f t="shared" si="96"/>
        <v/>
      </c>
      <c r="AT486" s="7" t="str">
        <f t="shared" si="96"/>
        <v/>
      </c>
      <c r="AU486" s="7" t="str">
        <f t="shared" si="96"/>
        <v/>
      </c>
      <c r="AV486" s="7" t="str">
        <f t="shared" si="96"/>
        <v/>
      </c>
      <c r="AW486" s="7" t="str">
        <f t="shared" si="96"/>
        <v/>
      </c>
      <c r="AX486" s="7" t="str">
        <f t="shared" si="97"/>
        <v/>
      </c>
      <c r="AY486" s="7" t="str">
        <f t="shared" si="97"/>
        <v/>
      </c>
      <c r="AZ486" s="7" t="str">
        <f t="shared" si="97"/>
        <v/>
      </c>
      <c r="BA486" s="7" t="str">
        <f t="shared" si="97"/>
        <v/>
      </c>
      <c r="BB486" s="7" t="str">
        <f t="shared" si="97"/>
        <v/>
      </c>
      <c r="BC486" s="7" t="str">
        <f t="shared" si="97"/>
        <v/>
      </c>
      <c r="BD486" s="7" t="str">
        <f t="shared" si="97"/>
        <v/>
      </c>
      <c r="BE486" s="7" t="str">
        <f t="shared" si="97"/>
        <v/>
      </c>
    </row>
    <row r="487" spans="1:57" x14ac:dyDescent="0.25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>CONCATENATE(A487,B487,C487,D487,E487,F487,G487,H487,I487,J487,K487,L487,M487,N487,O487,P487,Q487,R487,S487,T487,U487,V487,W487,X487,Y487,Z487,AA487,AB487,AC487,AD487,AE487,AF487,AG487,AH487)</f>
        <v>SIMSIMSIM2780120762444761,875SINDSIME -SINDICATO DOS EMPREENDEDORES INDIVIDUAIS044761,87532393,87543569,87543569,875751881660JXXX PXULX LXXL DX XNTX000000AMIL38AMIL 400 QC NACIONAL COPART1510771253,931510,77ATIVO</v>
      </c>
      <c r="AJ487">
        <f>IF(AI487=AI486,1,0)</f>
        <v>0</v>
      </c>
      <c r="AK487" s="47" t="s">
        <v>396</v>
      </c>
      <c r="AM487" s="8">
        <v>484</v>
      </c>
      <c r="AN487" s="8" t="str">
        <f t="shared" si="96"/>
        <v/>
      </c>
      <c r="AO487" s="8" t="str">
        <f t="shared" si="96"/>
        <v/>
      </c>
      <c r="AP487" s="8" t="str">
        <f t="shared" si="96"/>
        <v/>
      </c>
      <c r="AQ487" s="8" t="str">
        <f t="shared" si="96"/>
        <v/>
      </c>
      <c r="AR487" s="8" t="str">
        <f t="shared" si="96"/>
        <v/>
      </c>
      <c r="AS487" s="8" t="str">
        <f t="shared" si="96"/>
        <v/>
      </c>
      <c r="AT487" s="8" t="str">
        <f t="shared" si="96"/>
        <v/>
      </c>
      <c r="AU487" s="8" t="str">
        <f t="shared" si="96"/>
        <v/>
      </c>
      <c r="AV487" s="8" t="str">
        <f t="shared" si="96"/>
        <v/>
      </c>
      <c r="AW487" s="8" t="str">
        <f t="shared" si="96"/>
        <v/>
      </c>
      <c r="AX487" s="8" t="str">
        <f t="shared" si="97"/>
        <v/>
      </c>
      <c r="AY487" s="8" t="str">
        <f t="shared" si="97"/>
        <v/>
      </c>
      <c r="AZ487" s="8" t="str">
        <f t="shared" si="97"/>
        <v/>
      </c>
      <c r="BA487" s="8" t="str">
        <f t="shared" si="97"/>
        <v/>
      </c>
      <c r="BB487" s="8" t="str">
        <f t="shared" si="97"/>
        <v/>
      </c>
      <c r="BC487" s="8" t="str">
        <f t="shared" si="97"/>
        <v/>
      </c>
      <c r="BD487" s="8" t="str">
        <f t="shared" si="97"/>
        <v/>
      </c>
      <c r="BE487" s="8" t="str">
        <f t="shared" si="97"/>
        <v/>
      </c>
    </row>
    <row r="488" spans="1:57" x14ac:dyDescent="0.25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>CONCATENATE(A488,B488,C488,D488,E488,F488,G488,H488,I488,J488,K488,L488,M488,N488,O488,P488,Q488,R488,S488,T488,U488,V488,W488,X488,Y488,Z488,AA488,AB488,AC488,AD488,AE488,AF488,AG488,AH488)</f>
        <v>SIMSIMSIM2780120762444761,875SINDSIME -SINDICATO DOS EMPREENDEDORES INDIVIDUAIS044761,87532393,87543569,87543569,875751881660JXXX PXULX LXXL DX XNTX000000AMIL38AMIL 400 QC NACIONAL COPART1510771253,931510,77ATIVO</v>
      </c>
      <c r="AJ488">
        <f>IF(AI488=AI487,1,0)</f>
        <v>1</v>
      </c>
      <c r="AK488" s="47" t="s">
        <v>396</v>
      </c>
      <c r="AM488" s="7">
        <v>485</v>
      </c>
      <c r="AN488" s="7" t="str">
        <f t="shared" si="96"/>
        <v/>
      </c>
      <c r="AO488" s="7" t="str">
        <f t="shared" si="96"/>
        <v/>
      </c>
      <c r="AP488" s="7" t="str">
        <f t="shared" si="96"/>
        <v/>
      </c>
      <c r="AQ488" s="7" t="str">
        <f t="shared" si="96"/>
        <v/>
      </c>
      <c r="AR488" s="7" t="str">
        <f t="shared" si="96"/>
        <v/>
      </c>
      <c r="AS488" s="7" t="str">
        <f t="shared" si="96"/>
        <v/>
      </c>
      <c r="AT488" s="7" t="str">
        <f t="shared" si="96"/>
        <v/>
      </c>
      <c r="AU488" s="7" t="str">
        <f t="shared" si="96"/>
        <v/>
      </c>
      <c r="AV488" s="7" t="str">
        <f t="shared" si="96"/>
        <v/>
      </c>
      <c r="AW488" s="7" t="str">
        <f t="shared" si="96"/>
        <v/>
      </c>
      <c r="AX488" s="7" t="str">
        <f t="shared" si="97"/>
        <v/>
      </c>
      <c r="AY488" s="7" t="str">
        <f t="shared" si="97"/>
        <v/>
      </c>
      <c r="AZ488" s="7" t="str">
        <f t="shared" si="97"/>
        <v/>
      </c>
      <c r="BA488" s="7" t="str">
        <f t="shared" si="97"/>
        <v/>
      </c>
      <c r="BB488" s="7" t="str">
        <f t="shared" si="97"/>
        <v/>
      </c>
      <c r="BC488" s="7" t="str">
        <f t="shared" si="97"/>
        <v/>
      </c>
      <c r="BD488" s="7" t="str">
        <f t="shared" si="97"/>
        <v/>
      </c>
      <c r="BE488" s="7" t="str">
        <f t="shared" si="97"/>
        <v/>
      </c>
    </row>
    <row r="489" spans="1:57" x14ac:dyDescent="0.25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>CONCATENATE(A489,B489,C489,D489,E489,F489,G489,H489,I489,J489,K489,L489,M489,N489,O489,P489,Q489,R489,S489,T489,U489,V489,W489,X489,Y489,Z489,AA489,AB489,AC489,AD489,AE489,AF489,AG489,AH489)</f>
        <v>SIMSIMSIM2780120762444761,875SINDSIME -SINDICATO DOS EMPREENDEDORES INDIVIDUAIS044761,87532393,87543569,87543569,875751881660JXXX PXULX LXXL DX XNTX000000AMIL38AMIL 400 QC NACIONAL COPART1510771253,931510,77ATIVO</v>
      </c>
      <c r="AJ489">
        <f>IF(AI489=AI488,1,0)</f>
        <v>1</v>
      </c>
      <c r="AK489" s="47" t="s">
        <v>396</v>
      </c>
      <c r="AM489" s="8">
        <v>486</v>
      </c>
      <c r="AN489" s="8" t="str">
        <f t="shared" si="96"/>
        <v/>
      </c>
      <c r="AO489" s="8" t="str">
        <f t="shared" si="96"/>
        <v/>
      </c>
      <c r="AP489" s="8" t="str">
        <f t="shared" si="96"/>
        <v/>
      </c>
      <c r="AQ489" s="8" t="str">
        <f t="shared" si="96"/>
        <v/>
      </c>
      <c r="AR489" s="8" t="str">
        <f t="shared" si="96"/>
        <v/>
      </c>
      <c r="AS489" s="8" t="str">
        <f t="shared" si="96"/>
        <v/>
      </c>
      <c r="AT489" s="8" t="str">
        <f t="shared" si="96"/>
        <v/>
      </c>
      <c r="AU489" s="8" t="str">
        <f t="shared" si="96"/>
        <v/>
      </c>
      <c r="AV489" s="8" t="str">
        <f t="shared" si="96"/>
        <v/>
      </c>
      <c r="AW489" s="8" t="str">
        <f t="shared" si="96"/>
        <v/>
      </c>
      <c r="AX489" s="8" t="str">
        <f t="shared" si="97"/>
        <v/>
      </c>
      <c r="AY489" s="8" t="str">
        <f t="shared" si="97"/>
        <v/>
      </c>
      <c r="AZ489" s="8" t="str">
        <f t="shared" si="97"/>
        <v/>
      </c>
      <c r="BA489" s="8" t="str">
        <f t="shared" si="97"/>
        <v/>
      </c>
      <c r="BB489" s="8" t="str">
        <f t="shared" si="97"/>
        <v/>
      </c>
      <c r="BC489" s="8" t="str">
        <f t="shared" si="97"/>
        <v/>
      </c>
      <c r="BD489" s="8" t="str">
        <f t="shared" si="97"/>
        <v/>
      </c>
      <c r="BE489" s="8" t="str">
        <f t="shared" si="97"/>
        <v/>
      </c>
    </row>
    <row r="490" spans="1:57" x14ac:dyDescent="0.25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>CONCATENATE(A490,B490,C490,D490,E490,F490,G490,H490,I490,J490,K490,L490,M490,N490,O490,P490,Q490,R490,S490,T490,U490,V490,W490,X490,Y490,Z490,AA490,AB490,AC490,AD490,AE490,AF490,AG490,AH490)</f>
        <v>SIMSIMSIM190120767344761,875FNEL044761,87541985,916666666743569,87543569,875751882670JXXX PXRXLVX MXRQUX000000AMIL38AMIL 500 QP NACIONAL1532821287,561532,82ATIVO</v>
      </c>
      <c r="AJ490">
        <f>IF(AI490=AI489,1,0)</f>
        <v>0</v>
      </c>
      <c r="AK490" s="47" t="s">
        <v>387</v>
      </c>
      <c r="AM490" s="7">
        <v>487</v>
      </c>
      <c r="AN490" s="7" t="str">
        <f t="shared" si="96"/>
        <v/>
      </c>
      <c r="AO490" s="7" t="str">
        <f t="shared" si="96"/>
        <v/>
      </c>
      <c r="AP490" s="7" t="str">
        <f t="shared" si="96"/>
        <v/>
      </c>
      <c r="AQ490" s="7" t="str">
        <f t="shared" si="96"/>
        <v/>
      </c>
      <c r="AR490" s="7" t="str">
        <f t="shared" si="96"/>
        <v/>
      </c>
      <c r="AS490" s="7" t="str">
        <f t="shared" si="96"/>
        <v/>
      </c>
      <c r="AT490" s="7" t="str">
        <f t="shared" si="96"/>
        <v/>
      </c>
      <c r="AU490" s="7" t="str">
        <f t="shared" si="96"/>
        <v/>
      </c>
      <c r="AV490" s="7" t="str">
        <f t="shared" si="96"/>
        <v/>
      </c>
      <c r="AW490" s="7" t="str">
        <f t="shared" si="96"/>
        <v/>
      </c>
      <c r="AX490" s="7" t="str">
        <f t="shared" si="97"/>
        <v/>
      </c>
      <c r="AY490" s="7" t="str">
        <f t="shared" si="97"/>
        <v/>
      </c>
      <c r="AZ490" s="7" t="str">
        <f t="shared" si="97"/>
        <v/>
      </c>
      <c r="BA490" s="7" t="str">
        <f t="shared" si="97"/>
        <v/>
      </c>
      <c r="BB490" s="7" t="str">
        <f t="shared" si="97"/>
        <v/>
      </c>
      <c r="BC490" s="7" t="str">
        <f t="shared" si="97"/>
        <v/>
      </c>
      <c r="BD490" s="7" t="str">
        <f t="shared" si="97"/>
        <v/>
      </c>
      <c r="BE490" s="7" t="str">
        <f t="shared" si="97"/>
        <v/>
      </c>
    </row>
    <row r="491" spans="1:57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>CONCATENATE(A491,B491,C491,D491,E491,F491,G491,H491,I491,J491,K491,L491,M491,N491,O491,P491,Q491,R491,S491,T491,U491,V491,W491,X491,Y491,Z491,AA491,AB491,AC491,AD491,AE491,AF491,AG491,AH491)</f>
        <v>SIMSIMSIM190120767344761,875FNEL044761,87541985,916666666743569,87543569,875751882670JXXX PXRXLVX MXRQUX000000AMIL38AMIL 500 QP NACIONAL1532821287,561532,82ATIVO</v>
      </c>
      <c r="AJ491">
        <f>IF(AI491=AI490,1,0)</f>
        <v>1</v>
      </c>
      <c r="AK491" s="47" t="s">
        <v>387</v>
      </c>
      <c r="AM491" s="8">
        <v>488</v>
      </c>
      <c r="AN491" s="8" t="str">
        <f t="shared" si="96"/>
        <v/>
      </c>
      <c r="AO491" s="8" t="str">
        <f t="shared" si="96"/>
        <v/>
      </c>
      <c r="AP491" s="8" t="str">
        <f t="shared" si="96"/>
        <v/>
      </c>
      <c r="AQ491" s="8" t="str">
        <f t="shared" si="96"/>
        <v/>
      </c>
      <c r="AR491" s="8" t="str">
        <f t="shared" si="96"/>
        <v/>
      </c>
      <c r="AS491" s="8" t="str">
        <f t="shared" si="96"/>
        <v/>
      </c>
      <c r="AT491" s="8" t="str">
        <f t="shared" si="96"/>
        <v/>
      </c>
      <c r="AU491" s="8" t="str">
        <f t="shared" si="96"/>
        <v/>
      </c>
      <c r="AV491" s="8" t="str">
        <f t="shared" si="96"/>
        <v/>
      </c>
      <c r="AW491" s="8" t="str">
        <f t="shared" si="96"/>
        <v/>
      </c>
      <c r="AX491" s="8" t="str">
        <f t="shared" si="97"/>
        <v/>
      </c>
      <c r="AY491" s="8" t="str">
        <f t="shared" si="97"/>
        <v/>
      </c>
      <c r="AZ491" s="8" t="str">
        <f t="shared" si="97"/>
        <v/>
      </c>
      <c r="BA491" s="8" t="str">
        <f t="shared" si="97"/>
        <v/>
      </c>
      <c r="BB491" s="8" t="str">
        <f t="shared" si="97"/>
        <v/>
      </c>
      <c r="BC491" s="8" t="str">
        <f t="shared" si="97"/>
        <v/>
      </c>
      <c r="BD491" s="8" t="str">
        <f t="shared" si="97"/>
        <v/>
      </c>
      <c r="BE491" s="8" t="str">
        <f t="shared" si="97"/>
        <v/>
      </c>
    </row>
    <row r="492" spans="1:57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>CONCATENATE(A492,B492,C492,D492,E492,F492,G492,H492,I492,J492,K492,L492,M492,N492,O492,P492,Q492,R492,S492,T492,U492,V492,W492,X492,Y492,Z492,AA492,AB492,AC492,AD492,AE492,AF492,AG492,AH492)</f>
        <v>SIMSIMSIM190120767344761,875FNEL044761,87541985,916666666743569,87543569,875751882670JXXX PXRXLVX MXRQUX000000AMIL38AMIL 500 QP NACIONAL1532821287,561532,82ATIVO</v>
      </c>
      <c r="AJ492">
        <f>IF(AI492=AI491,1,0)</f>
        <v>1</v>
      </c>
      <c r="AK492" s="47" t="s">
        <v>387</v>
      </c>
      <c r="AM492" s="7">
        <v>489</v>
      </c>
      <c r="AN492" s="7" t="str">
        <f t="shared" si="96"/>
        <v/>
      </c>
      <c r="AO492" s="7" t="str">
        <f t="shared" si="96"/>
        <v/>
      </c>
      <c r="AP492" s="7" t="str">
        <f t="shared" si="96"/>
        <v/>
      </c>
      <c r="AQ492" s="7" t="str">
        <f t="shared" si="96"/>
        <v/>
      </c>
      <c r="AR492" s="7" t="str">
        <f t="shared" si="96"/>
        <v/>
      </c>
      <c r="AS492" s="7" t="str">
        <f t="shared" si="96"/>
        <v/>
      </c>
      <c r="AT492" s="7" t="str">
        <f t="shared" si="96"/>
        <v/>
      </c>
      <c r="AU492" s="7" t="str">
        <f t="shared" si="96"/>
        <v/>
      </c>
      <c r="AV492" s="7" t="str">
        <f t="shared" si="96"/>
        <v/>
      </c>
      <c r="AW492" s="7" t="str">
        <f t="shared" si="96"/>
        <v/>
      </c>
      <c r="AX492" s="7" t="str">
        <f t="shared" si="97"/>
        <v/>
      </c>
      <c r="AY492" s="7" t="str">
        <f t="shared" si="97"/>
        <v/>
      </c>
      <c r="AZ492" s="7" t="str">
        <f t="shared" si="97"/>
        <v/>
      </c>
      <c r="BA492" s="7" t="str">
        <f t="shared" si="97"/>
        <v/>
      </c>
      <c r="BB492" s="7" t="str">
        <f t="shared" si="97"/>
        <v/>
      </c>
      <c r="BC492" s="7" t="str">
        <f t="shared" si="97"/>
        <v/>
      </c>
      <c r="BD492" s="7" t="str">
        <f t="shared" si="97"/>
        <v/>
      </c>
      <c r="BE492" s="7" t="str">
        <f t="shared" si="97"/>
        <v/>
      </c>
    </row>
    <row r="493" spans="1:57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>CONCATENATE(A493,B493,C493,D493,E493,F493,G493,H493,I493,J493,K493,L493,M493,N493,O493,P493,Q493,R493,S493,T493,U493,V493,W493,X493,Y493,Z493,AA493,AB493,AC493,AD493,AE493,AF493,AG493,AH493)</f>
        <v>SIMSIMSIM190120835844761,875FNEL044761,87539952,87544627,87544605,87543569,87575188700075188701WXUX FXLLXPX PXRX XXRX XFXNX3882318831,88318838,823882AMIL38NEXT PLUS RM RJ48439406,85484,39ATIVO</v>
      </c>
      <c r="AJ493">
        <f>IF(AI493=AI492,1,0)</f>
        <v>0</v>
      </c>
      <c r="AK493" s="47" t="s">
        <v>387</v>
      </c>
      <c r="AM493" s="8">
        <v>490</v>
      </c>
      <c r="AN493" s="8" t="str">
        <f t="shared" si="96"/>
        <v/>
      </c>
      <c r="AO493" s="8" t="str">
        <f t="shared" si="96"/>
        <v/>
      </c>
      <c r="AP493" s="8" t="str">
        <f t="shared" si="96"/>
        <v/>
      </c>
      <c r="AQ493" s="8" t="str">
        <f t="shared" si="96"/>
        <v/>
      </c>
      <c r="AR493" s="8" t="str">
        <f t="shared" si="96"/>
        <v/>
      </c>
      <c r="AS493" s="8" t="str">
        <f t="shared" si="96"/>
        <v/>
      </c>
      <c r="AT493" s="8" t="str">
        <f t="shared" si="96"/>
        <v/>
      </c>
      <c r="AU493" s="8" t="str">
        <f t="shared" si="96"/>
        <v/>
      </c>
      <c r="AV493" s="8" t="str">
        <f t="shared" si="96"/>
        <v/>
      </c>
      <c r="AW493" s="8" t="str">
        <f t="shared" si="96"/>
        <v/>
      </c>
      <c r="AX493" s="8" t="str">
        <f t="shared" si="97"/>
        <v/>
      </c>
      <c r="AY493" s="8" t="str">
        <f t="shared" si="97"/>
        <v/>
      </c>
      <c r="AZ493" s="8" t="str">
        <f t="shared" si="97"/>
        <v/>
      </c>
      <c r="BA493" s="8" t="str">
        <f t="shared" si="97"/>
        <v/>
      </c>
      <c r="BB493" s="8" t="str">
        <f t="shared" si="97"/>
        <v/>
      </c>
      <c r="BC493" s="8" t="str">
        <f t="shared" si="97"/>
        <v/>
      </c>
      <c r="BD493" s="8" t="str">
        <f t="shared" si="97"/>
        <v/>
      </c>
      <c r="BE493" s="8" t="str">
        <f t="shared" si="97"/>
        <v/>
      </c>
    </row>
    <row r="494" spans="1:57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>CONCATENATE(A494,B494,C494,D494,E494,F494,G494,H494,I494,J494,K494,L494,M494,N494,O494,P494,Q494,R494,S494,T494,U494,V494,W494,X494,Y494,Z494,AA494,AB494,AC494,AD494,AE494,AF494,AG494,AH494)</f>
        <v>SIMSIMSIM190120835844761,875FNEL044761,87539952,87544627,87544605,87543569,87575188700075188701WXUX FXLLXPX PXRX XXRX XFXNX3882318831,88318838,823882AMIL38NEXT PLUS RM RJ48439406,85484,39ATIVO</v>
      </c>
      <c r="AJ494">
        <f>IF(AI494=AI493,1,0)</f>
        <v>1</v>
      </c>
      <c r="AK494" s="47" t="s">
        <v>387</v>
      </c>
      <c r="AM494" s="7">
        <v>491</v>
      </c>
      <c r="AN494" s="7" t="str">
        <f t="shared" ref="AN494:AW503" si="98">IF(AN$3=$D494,$AM494,"")</f>
        <v/>
      </c>
      <c r="AO494" s="7" t="str">
        <f t="shared" si="98"/>
        <v/>
      </c>
      <c r="AP494" s="7" t="str">
        <f t="shared" si="98"/>
        <v/>
      </c>
      <c r="AQ494" s="7" t="str">
        <f t="shared" si="98"/>
        <v/>
      </c>
      <c r="AR494" s="7" t="str">
        <f t="shared" si="98"/>
        <v/>
      </c>
      <c r="AS494" s="7" t="str">
        <f t="shared" si="98"/>
        <v/>
      </c>
      <c r="AT494" s="7" t="str">
        <f t="shared" si="98"/>
        <v/>
      </c>
      <c r="AU494" s="7" t="str">
        <f t="shared" si="98"/>
        <v/>
      </c>
      <c r="AV494" s="7" t="str">
        <f t="shared" si="98"/>
        <v/>
      </c>
      <c r="AW494" s="7" t="str">
        <f t="shared" si="98"/>
        <v/>
      </c>
      <c r="AX494" s="7" t="str">
        <f t="shared" ref="AX494:BE503" si="99">IF(AX$3=$D494,$AM494,"")</f>
        <v/>
      </c>
      <c r="AY494" s="7" t="str">
        <f t="shared" si="99"/>
        <v/>
      </c>
      <c r="AZ494" s="7" t="str">
        <f t="shared" si="99"/>
        <v/>
      </c>
      <c r="BA494" s="7" t="str">
        <f t="shared" si="99"/>
        <v/>
      </c>
      <c r="BB494" s="7" t="str">
        <f t="shared" si="99"/>
        <v/>
      </c>
      <c r="BC494" s="7" t="str">
        <f t="shared" si="99"/>
        <v/>
      </c>
      <c r="BD494" s="7" t="str">
        <f t="shared" si="99"/>
        <v/>
      </c>
      <c r="BE494" s="7" t="str">
        <f t="shared" si="99"/>
        <v/>
      </c>
    </row>
    <row r="495" spans="1:57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>CONCATENATE(A495,B495,C495,D495,E495,F495,G495,H495,I495,J495,K495,L495,M495,N495,O495,P495,Q495,R495,S495,T495,U495,V495,W495,X495,Y495,Z495,AA495,AB495,AC495,AD495,AE495,AF495,AG495,AH495)</f>
        <v>SIMSIMSIM190120835844761,875FNEL044761,87539952,87544627,87544605,87543569,87575188700075188701WXUX FXLLXPX PXRX XXRX XFXNX3882318831,88318838,823882AMIL38NEXT PLUS RM RJ48439406,85484,39ATIVO</v>
      </c>
      <c r="AJ495">
        <f>IF(AI495=AI494,1,0)</f>
        <v>1</v>
      </c>
      <c r="AK495" s="47" t="s">
        <v>387</v>
      </c>
      <c r="AM495" s="8">
        <v>492</v>
      </c>
      <c r="AN495" s="8" t="str">
        <f t="shared" si="98"/>
        <v/>
      </c>
      <c r="AO495" s="8" t="str">
        <f t="shared" si="98"/>
        <v/>
      </c>
      <c r="AP495" s="8" t="str">
        <f t="shared" si="98"/>
        <v/>
      </c>
      <c r="AQ495" s="8" t="str">
        <f t="shared" si="98"/>
        <v/>
      </c>
      <c r="AR495" s="8" t="str">
        <f t="shared" si="98"/>
        <v/>
      </c>
      <c r="AS495" s="8" t="str">
        <f t="shared" si="98"/>
        <v/>
      </c>
      <c r="AT495" s="8" t="str">
        <f t="shared" si="98"/>
        <v/>
      </c>
      <c r="AU495" s="8" t="str">
        <f t="shared" si="98"/>
        <v/>
      </c>
      <c r="AV495" s="8" t="str">
        <f t="shared" si="98"/>
        <v/>
      </c>
      <c r="AW495" s="8" t="str">
        <f t="shared" si="98"/>
        <v/>
      </c>
      <c r="AX495" s="8" t="str">
        <f t="shared" si="99"/>
        <v/>
      </c>
      <c r="AY495" s="8" t="str">
        <f t="shared" si="99"/>
        <v/>
      </c>
      <c r="AZ495" s="8" t="str">
        <f t="shared" si="99"/>
        <v/>
      </c>
      <c r="BA495" s="8" t="str">
        <f t="shared" si="99"/>
        <v/>
      </c>
      <c r="BB495" s="8" t="str">
        <f t="shared" si="99"/>
        <v/>
      </c>
      <c r="BC495" s="8" t="str">
        <f t="shared" si="99"/>
        <v/>
      </c>
      <c r="BD495" s="8" t="str">
        <f t="shared" si="99"/>
        <v/>
      </c>
      <c r="BE495" s="8" t="str">
        <f t="shared" si="99"/>
        <v/>
      </c>
    </row>
    <row r="496" spans="1:57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>CONCATENATE(A496,B496,C496,D496,E496,F496,G496,H496,I496,J496,K496,L496,M496,N496,O496,P496,Q496,R496,S496,T496,U496,V496,W496,X496,Y496,Z496,AA496,AB496,AC496,AD496,AE496,AF496,AG496,AH496)</f>
        <v>SIMSIMSIM190120839344761,875FNEL044754,87544761,87542875,87544754,87543569,875751888131XRTHUR FXRNXNDX DX NXWXMXNTX FRXXTX000000AMIL38NEXT MUNICIPAL SÃO PAULO49621416,82496,21INATIVO</v>
      </c>
      <c r="AJ496">
        <f>IF(AI496=AI495,1,0)</f>
        <v>0</v>
      </c>
      <c r="AK496" s="47" t="s">
        <v>387</v>
      </c>
      <c r="AM496" s="7">
        <v>493</v>
      </c>
      <c r="AN496" s="7" t="str">
        <f t="shared" si="98"/>
        <v/>
      </c>
      <c r="AO496" s="7" t="str">
        <f t="shared" si="98"/>
        <v/>
      </c>
      <c r="AP496" s="7" t="str">
        <f t="shared" si="98"/>
        <v/>
      </c>
      <c r="AQ496" s="7" t="str">
        <f t="shared" si="98"/>
        <v/>
      </c>
      <c r="AR496" s="7" t="str">
        <f t="shared" si="98"/>
        <v/>
      </c>
      <c r="AS496" s="7" t="str">
        <f t="shared" si="98"/>
        <v/>
      </c>
      <c r="AT496" s="7" t="str">
        <f t="shared" si="98"/>
        <v/>
      </c>
      <c r="AU496" s="7" t="str">
        <f t="shared" si="98"/>
        <v/>
      </c>
      <c r="AV496" s="7" t="str">
        <f t="shared" si="98"/>
        <v/>
      </c>
      <c r="AW496" s="7" t="str">
        <f t="shared" si="98"/>
        <v/>
      </c>
      <c r="AX496" s="7" t="str">
        <f t="shared" si="99"/>
        <v/>
      </c>
      <c r="AY496" s="7" t="str">
        <f t="shared" si="99"/>
        <v/>
      </c>
      <c r="AZ496" s="7" t="str">
        <f t="shared" si="99"/>
        <v/>
      </c>
      <c r="BA496" s="7" t="str">
        <f t="shared" si="99"/>
        <v/>
      </c>
      <c r="BB496" s="7" t="str">
        <f t="shared" si="99"/>
        <v/>
      </c>
      <c r="BC496" s="7" t="str">
        <f t="shared" si="99"/>
        <v/>
      </c>
      <c r="BD496" s="7" t="str">
        <f t="shared" si="99"/>
        <v/>
      </c>
      <c r="BE496" s="7" t="str">
        <f t="shared" si="99"/>
        <v/>
      </c>
    </row>
    <row r="497" spans="1:57" x14ac:dyDescent="0.25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>CONCATENATE(A497,B497,C497,D497,E497,F497,G497,H497,I497,J497,K497,L497,M497,N497,O497,P497,Q497,R497,S497,T497,U497,V497,W497,X497,Y497,Z497,AA497,AB497,AC497,AD497,AE497,AF497,AG497,AH497)</f>
        <v>SIMSIMSIM190120839344761,875FNEL044754,87544761,87542875,87544754,87543569,875751888131XRTHUR FXRNXNDX DX NXWXMXNTX FRXXTX000000AMIL38NEXT MUNICIPAL SÃO PAULO49621416,82496,21INATIVO</v>
      </c>
      <c r="AJ497">
        <f>IF(AI497=AI496,1,0)</f>
        <v>1</v>
      </c>
      <c r="AK497" s="47" t="s">
        <v>387</v>
      </c>
      <c r="AM497" s="8">
        <v>494</v>
      </c>
      <c r="AN497" s="8" t="str">
        <f t="shared" si="98"/>
        <v/>
      </c>
      <c r="AO497" s="8" t="str">
        <f t="shared" si="98"/>
        <v/>
      </c>
      <c r="AP497" s="8" t="str">
        <f t="shared" si="98"/>
        <v/>
      </c>
      <c r="AQ497" s="8" t="str">
        <f t="shared" si="98"/>
        <v/>
      </c>
      <c r="AR497" s="8" t="str">
        <f t="shared" si="98"/>
        <v/>
      </c>
      <c r="AS497" s="8" t="str">
        <f t="shared" si="98"/>
        <v/>
      </c>
      <c r="AT497" s="8" t="str">
        <f t="shared" si="98"/>
        <v/>
      </c>
      <c r="AU497" s="8" t="str">
        <f t="shared" si="98"/>
        <v/>
      </c>
      <c r="AV497" s="8" t="str">
        <f t="shared" si="98"/>
        <v/>
      </c>
      <c r="AW497" s="8" t="str">
        <f t="shared" si="98"/>
        <v/>
      </c>
      <c r="AX497" s="8" t="str">
        <f t="shared" si="99"/>
        <v/>
      </c>
      <c r="AY497" s="8" t="str">
        <f t="shared" si="99"/>
        <v/>
      </c>
      <c r="AZ497" s="8" t="str">
        <f t="shared" si="99"/>
        <v/>
      </c>
      <c r="BA497" s="8" t="str">
        <f t="shared" si="99"/>
        <v/>
      </c>
      <c r="BB497" s="8" t="str">
        <f t="shared" si="99"/>
        <v/>
      </c>
      <c r="BC497" s="8" t="str">
        <f t="shared" si="99"/>
        <v/>
      </c>
      <c r="BD497" s="8" t="str">
        <f t="shared" si="99"/>
        <v/>
      </c>
      <c r="BE497" s="8" t="str">
        <f t="shared" si="99"/>
        <v/>
      </c>
    </row>
    <row r="498" spans="1:57" x14ac:dyDescent="0.25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>CONCATENATE(A498,B498,C498,D498,E498,F498,G498,H498,I498,J498,K498,L498,M498,N498,O498,P498,Q498,R498,S498,T498,U498,V498,W498,X498,Y498,Z498,AA498,AB498,AC498,AD498,AE498,AF498,AG498,AH498)</f>
        <v>SIMSIMSIM190120839344761,875FNEL044754,87544761,87542875,87544754,87543569,875751888131XRTHUR FXRNXNDX DX NXWXMXNTX FRXXTX000000AMIL38NEXT MUNICIPAL SÃO PAULO49621416,82496,21INATIVO</v>
      </c>
      <c r="AJ498">
        <f>IF(AI498=AI497,1,0)</f>
        <v>1</v>
      </c>
      <c r="AK498" s="47" t="s">
        <v>387</v>
      </c>
      <c r="AM498" s="7">
        <v>495</v>
      </c>
      <c r="AN498" s="7" t="str">
        <f t="shared" si="98"/>
        <v/>
      </c>
      <c r="AO498" s="7" t="str">
        <f t="shared" si="98"/>
        <v/>
      </c>
      <c r="AP498" s="7" t="str">
        <f t="shared" si="98"/>
        <v/>
      </c>
      <c r="AQ498" s="7" t="str">
        <f t="shared" si="98"/>
        <v/>
      </c>
      <c r="AR498" s="7" t="str">
        <f t="shared" si="98"/>
        <v/>
      </c>
      <c r="AS498" s="7" t="str">
        <f t="shared" si="98"/>
        <v/>
      </c>
      <c r="AT498" s="7" t="str">
        <f t="shared" si="98"/>
        <v/>
      </c>
      <c r="AU498" s="7" t="str">
        <f t="shared" si="98"/>
        <v/>
      </c>
      <c r="AV498" s="7" t="str">
        <f t="shared" si="98"/>
        <v/>
      </c>
      <c r="AW498" s="7" t="str">
        <f t="shared" si="98"/>
        <v/>
      </c>
      <c r="AX498" s="7" t="str">
        <f t="shared" si="99"/>
        <v/>
      </c>
      <c r="AY498" s="7" t="str">
        <f t="shared" si="99"/>
        <v/>
      </c>
      <c r="AZ498" s="7" t="str">
        <f t="shared" si="99"/>
        <v/>
      </c>
      <c r="BA498" s="7" t="str">
        <f t="shared" si="99"/>
        <v/>
      </c>
      <c r="BB498" s="7" t="str">
        <f t="shared" si="99"/>
        <v/>
      </c>
      <c r="BC498" s="7" t="str">
        <f t="shared" si="99"/>
        <v/>
      </c>
      <c r="BD498" s="7" t="str">
        <f t="shared" si="99"/>
        <v/>
      </c>
      <c r="BE498" s="7" t="str">
        <f t="shared" si="99"/>
        <v/>
      </c>
    </row>
    <row r="499" spans="1:57" x14ac:dyDescent="0.25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>CONCATENATE(A499,B499,C499,D499,E499,F499,G499,H499,I499,J499,K499,L499,M499,N499,O499,P499,Q499,R499,S499,T499,U499,V499,W499,X499,Y499,Z499,AA499,AB499,AC499,AD499,AE499,AF499,AG499,AH499)</f>
        <v>SIMSIMSIM190120845044761,875FNEL044761,87541547,87543576,87543569,875751951100XXBXLX DX FRXNWX BXRRXTX XLXVXXRX000000AMIL38NEXT PLUS RM RJ48439406,85484,39ATIVO</v>
      </c>
      <c r="AJ499">
        <f>IF(AI499=AI498,1,0)</f>
        <v>0</v>
      </c>
      <c r="AK499" s="47" t="s">
        <v>387</v>
      </c>
      <c r="AM499" s="8">
        <v>496</v>
      </c>
      <c r="AN499" s="8" t="str">
        <f t="shared" si="98"/>
        <v/>
      </c>
      <c r="AO499" s="8" t="str">
        <f t="shared" si="98"/>
        <v/>
      </c>
      <c r="AP499" s="8" t="str">
        <f t="shared" si="98"/>
        <v/>
      </c>
      <c r="AQ499" s="8" t="str">
        <f t="shared" si="98"/>
        <v/>
      </c>
      <c r="AR499" s="8" t="str">
        <f t="shared" si="98"/>
        <v/>
      </c>
      <c r="AS499" s="8" t="str">
        <f t="shared" si="98"/>
        <v/>
      </c>
      <c r="AT499" s="8" t="str">
        <f t="shared" si="98"/>
        <v/>
      </c>
      <c r="AU499" s="8" t="str">
        <f t="shared" si="98"/>
        <v/>
      </c>
      <c r="AV499" s="8" t="str">
        <f t="shared" si="98"/>
        <v/>
      </c>
      <c r="AW499" s="8" t="str">
        <f t="shared" si="98"/>
        <v/>
      </c>
      <c r="AX499" s="8" t="str">
        <f t="shared" si="99"/>
        <v/>
      </c>
      <c r="AY499" s="8" t="str">
        <f t="shared" si="99"/>
        <v/>
      </c>
      <c r="AZ499" s="8" t="str">
        <f t="shared" si="99"/>
        <v/>
      </c>
      <c r="BA499" s="8" t="str">
        <f t="shared" si="99"/>
        <v/>
      </c>
      <c r="BB499" s="8" t="str">
        <f t="shared" si="99"/>
        <v/>
      </c>
      <c r="BC499" s="8" t="str">
        <f t="shared" si="99"/>
        <v/>
      </c>
      <c r="BD499" s="8" t="str">
        <f t="shared" si="99"/>
        <v/>
      </c>
      <c r="BE499" s="8" t="str">
        <f t="shared" si="99"/>
        <v/>
      </c>
    </row>
    <row r="500" spans="1:57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>CONCATENATE(A500,B500,C500,D500,E500,F500,G500,H500,I500,J500,K500,L500,M500,N500,O500,P500,Q500,R500,S500,T500,U500,V500,W500,X500,Y500,Z500,AA500,AB500,AC500,AD500,AE500,AF500,AG500,AH500)</f>
        <v>SIMSIMSIM190120845044761,875FNEL044761,87541547,87543576,87543569,875751951100XXBXLX DX FRXNWX BXRRXTX XLXVXXRX000000AMIL38NEXT PLUS RM RJ48439406,85484,39ATIVO</v>
      </c>
      <c r="AJ500">
        <f>IF(AI500=AI499,1,0)</f>
        <v>1</v>
      </c>
      <c r="AK500" s="47" t="s">
        <v>387</v>
      </c>
      <c r="AM500" s="7">
        <v>497</v>
      </c>
      <c r="AN500" s="7" t="str">
        <f t="shared" si="98"/>
        <v/>
      </c>
      <c r="AO500" s="7" t="str">
        <f t="shared" si="98"/>
        <v/>
      </c>
      <c r="AP500" s="7" t="str">
        <f t="shared" si="98"/>
        <v/>
      </c>
      <c r="AQ500" s="7" t="str">
        <f t="shared" si="98"/>
        <v/>
      </c>
      <c r="AR500" s="7" t="str">
        <f t="shared" si="98"/>
        <v/>
      </c>
      <c r="AS500" s="7" t="str">
        <f t="shared" si="98"/>
        <v/>
      </c>
      <c r="AT500" s="7" t="str">
        <f t="shared" si="98"/>
        <v/>
      </c>
      <c r="AU500" s="7" t="str">
        <f t="shared" si="98"/>
        <v/>
      </c>
      <c r="AV500" s="7" t="str">
        <f t="shared" si="98"/>
        <v/>
      </c>
      <c r="AW500" s="7" t="str">
        <f t="shared" si="98"/>
        <v/>
      </c>
      <c r="AX500" s="7" t="str">
        <f t="shared" si="99"/>
        <v/>
      </c>
      <c r="AY500" s="7" t="str">
        <f t="shared" si="99"/>
        <v/>
      </c>
      <c r="AZ500" s="7" t="str">
        <f t="shared" si="99"/>
        <v/>
      </c>
      <c r="BA500" s="7" t="str">
        <f t="shared" si="99"/>
        <v/>
      </c>
      <c r="BB500" s="7" t="str">
        <f t="shared" si="99"/>
        <v/>
      </c>
      <c r="BC500" s="7" t="str">
        <f t="shared" si="99"/>
        <v/>
      </c>
      <c r="BD500" s="7" t="str">
        <f t="shared" si="99"/>
        <v/>
      </c>
      <c r="BE500" s="7" t="str">
        <f t="shared" si="99"/>
        <v/>
      </c>
    </row>
    <row r="501" spans="1:57" x14ac:dyDescent="0.25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>CONCATENATE(A501,B501,C501,D501,E501,F501,G501,H501,I501,J501,K501,L501,M501,N501,O501,P501,Q501,R501,S501,T501,U501,V501,W501,X501,Y501,Z501,AA501,AB501,AC501,AD501,AE501,AF501,AG501,AH501)</f>
        <v>SIMSIMSIM190120845044761,875FNEL044761,87541547,87543576,87543569,875751951100XXBXLX DX FRXNWX BXRRXTX XLXVXXRX000000AMIL38NEXT PLUS RM RJ48439406,85484,39ATIVO</v>
      </c>
      <c r="AJ501">
        <f>IF(AI501=AI500,1,0)</f>
        <v>1</v>
      </c>
      <c r="AK501" s="47" t="s">
        <v>387</v>
      </c>
      <c r="AM501" s="8">
        <v>498</v>
      </c>
      <c r="AN501" s="8" t="str">
        <f t="shared" si="98"/>
        <v/>
      </c>
      <c r="AO501" s="8" t="str">
        <f t="shared" si="98"/>
        <v/>
      </c>
      <c r="AP501" s="8" t="str">
        <f t="shared" si="98"/>
        <v/>
      </c>
      <c r="AQ501" s="8" t="str">
        <f t="shared" si="98"/>
        <v/>
      </c>
      <c r="AR501" s="8" t="str">
        <f t="shared" si="98"/>
        <v/>
      </c>
      <c r="AS501" s="8" t="str">
        <f t="shared" si="98"/>
        <v/>
      </c>
      <c r="AT501" s="8" t="str">
        <f t="shared" si="98"/>
        <v/>
      </c>
      <c r="AU501" s="8" t="str">
        <f t="shared" si="98"/>
        <v/>
      </c>
      <c r="AV501" s="8" t="str">
        <f t="shared" si="98"/>
        <v/>
      </c>
      <c r="AW501" s="8" t="str">
        <f t="shared" si="98"/>
        <v/>
      </c>
      <c r="AX501" s="8" t="str">
        <f t="shared" si="99"/>
        <v/>
      </c>
      <c r="AY501" s="8" t="str">
        <f t="shared" si="99"/>
        <v/>
      </c>
      <c r="AZ501" s="8" t="str">
        <f t="shared" si="99"/>
        <v/>
      </c>
      <c r="BA501" s="8" t="str">
        <f t="shared" si="99"/>
        <v/>
      </c>
      <c r="BB501" s="8" t="str">
        <f t="shared" si="99"/>
        <v/>
      </c>
      <c r="BC501" s="8" t="str">
        <f t="shared" si="99"/>
        <v/>
      </c>
      <c r="BD501" s="8" t="str">
        <f t="shared" si="99"/>
        <v/>
      </c>
      <c r="BE501" s="8" t="str">
        <f t="shared" si="99"/>
        <v/>
      </c>
    </row>
    <row r="502" spans="1:57" x14ac:dyDescent="0.25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>CONCATENATE(A502,B502,C502,D502,E502,F502,G502,H502,I502,J502,K502,L502,M502,N502,O502,P502,Q502,R502,S502,T502,U502,V502,W502,X502,Y502,Z502,AA502,AB502,AC502,AD502,AE502,AF502,AG502,AH502)</f>
        <v>NÃONÃONÃO190121292644761,875FNEL044693,87544761,87537426,87544693,87544664,87543599,875760906540RXNNXN DX XLVX PXXVX000000AMILNEXT PLUS RM RJ37889318,26378,89INATIVO</v>
      </c>
      <c r="AJ502">
        <f>IF(AI502=AI501,1,0)</f>
        <v>0</v>
      </c>
      <c r="AK502" s="47" t="s">
        <v>387</v>
      </c>
      <c r="AM502" s="7">
        <v>499</v>
      </c>
      <c r="AN502" s="7" t="str">
        <f t="shared" si="98"/>
        <v/>
      </c>
      <c r="AO502" s="7" t="str">
        <f t="shared" si="98"/>
        <v/>
      </c>
      <c r="AP502" s="7" t="str">
        <f t="shared" si="98"/>
        <v/>
      </c>
      <c r="AQ502" s="7" t="str">
        <f t="shared" si="98"/>
        <v/>
      </c>
      <c r="AR502" s="7" t="str">
        <f t="shared" si="98"/>
        <v/>
      </c>
      <c r="AS502" s="7" t="str">
        <f t="shared" si="98"/>
        <v/>
      </c>
      <c r="AT502" s="7" t="str">
        <f t="shared" si="98"/>
        <v/>
      </c>
      <c r="AU502" s="7" t="str">
        <f t="shared" si="98"/>
        <v/>
      </c>
      <c r="AV502" s="7" t="str">
        <f t="shared" si="98"/>
        <v/>
      </c>
      <c r="AW502" s="7" t="str">
        <f t="shared" si="98"/>
        <v/>
      </c>
      <c r="AX502" s="7" t="str">
        <f t="shared" si="99"/>
        <v/>
      </c>
      <c r="AY502" s="7" t="str">
        <f t="shared" si="99"/>
        <v/>
      </c>
      <c r="AZ502" s="7" t="str">
        <f t="shared" si="99"/>
        <v/>
      </c>
      <c r="BA502" s="7" t="str">
        <f t="shared" si="99"/>
        <v/>
      </c>
      <c r="BB502" s="7" t="str">
        <f t="shared" si="99"/>
        <v/>
      </c>
      <c r="BC502" s="7" t="str">
        <f t="shared" si="99"/>
        <v/>
      </c>
      <c r="BD502" s="7" t="str">
        <f t="shared" si="99"/>
        <v/>
      </c>
      <c r="BE502" s="7" t="str">
        <f t="shared" si="99"/>
        <v/>
      </c>
    </row>
    <row r="503" spans="1:57" x14ac:dyDescent="0.25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>CONCATENATE(A503,B503,C503,D503,E503,F503,G503,H503,I503,J503,K503,L503,M503,N503,O503,P503,Q503,R503,S503,T503,U503,V503,W503,X503,Y503,Z503,AA503,AB503,AC503,AD503,AE503,AF503,AG503,AH503)</f>
        <v>NÃONÃONÃO190121292644761,875FNEL044693,87544761,87537426,87544693,87544664,87543599,875760906540RXNNXN DX XLVX PXXVX000000AMILNEXT PLUS RM RJ37889318,26378,89INATIVO</v>
      </c>
      <c r="AJ503">
        <f>IF(AI503=AI502,1,0)</f>
        <v>1</v>
      </c>
      <c r="AK503" s="47" t="s">
        <v>387</v>
      </c>
      <c r="AM503" s="8">
        <v>500</v>
      </c>
      <c r="AN503" s="8" t="str">
        <f t="shared" si="98"/>
        <v/>
      </c>
      <c r="AO503" s="8" t="str">
        <f t="shared" si="98"/>
        <v/>
      </c>
      <c r="AP503" s="8" t="str">
        <f t="shared" si="98"/>
        <v/>
      </c>
      <c r="AQ503" s="8" t="str">
        <f t="shared" si="98"/>
        <v/>
      </c>
      <c r="AR503" s="8" t="str">
        <f t="shared" si="98"/>
        <v/>
      </c>
      <c r="AS503" s="8" t="str">
        <f t="shared" si="98"/>
        <v/>
      </c>
      <c r="AT503" s="8" t="str">
        <f t="shared" si="98"/>
        <v/>
      </c>
      <c r="AU503" s="8" t="str">
        <f t="shared" si="98"/>
        <v/>
      </c>
      <c r="AV503" s="8" t="str">
        <f t="shared" si="98"/>
        <v/>
      </c>
      <c r="AW503" s="8" t="str">
        <f t="shared" si="98"/>
        <v/>
      </c>
      <c r="AX503" s="8" t="str">
        <f t="shared" si="99"/>
        <v/>
      </c>
      <c r="AY503" s="8" t="str">
        <f t="shared" si="99"/>
        <v/>
      </c>
      <c r="AZ503" s="8" t="str">
        <f t="shared" si="99"/>
        <v/>
      </c>
      <c r="BA503" s="8" t="str">
        <f t="shared" si="99"/>
        <v/>
      </c>
      <c r="BB503" s="8" t="str">
        <f t="shared" si="99"/>
        <v/>
      </c>
      <c r="BC503" s="8" t="str">
        <f t="shared" si="99"/>
        <v/>
      </c>
      <c r="BD503" s="8" t="str">
        <f t="shared" si="99"/>
        <v/>
      </c>
      <c r="BE503" s="8" t="str">
        <f t="shared" si="99"/>
        <v/>
      </c>
    </row>
    <row r="504" spans="1:57" x14ac:dyDescent="0.25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>CONCATENATE(A504,B504,C504,D504,E504,F504,G504,H504,I504,J504,K504,L504,M504,N504,O504,P504,Q504,R504,S504,T504,U504,V504,W504,X504,Y504,Z504,AA504,AB504,AC504,AD504,AE504,AF504,AG504,AH504)</f>
        <v>NÃONÃONÃO190121292644761,875FNEL044693,87544761,87537426,87544693,87544664,87543599,875760906540RXNNXN DX XLVX PXXVX000000AMILNEXT PLUS RM RJ37889318,26378,89INATIVO</v>
      </c>
      <c r="AJ504">
        <f>IF(AI504=AI503,1,0)</f>
        <v>1</v>
      </c>
      <c r="AK504" s="47" t="s">
        <v>387</v>
      </c>
      <c r="AM504" s="7">
        <v>501</v>
      </c>
      <c r="AN504" s="7" t="str">
        <f t="shared" ref="AN504:AW513" si="100">IF(AN$3=$D504,$AM504,"")</f>
        <v/>
      </c>
      <c r="AO504" s="7" t="str">
        <f t="shared" si="100"/>
        <v/>
      </c>
      <c r="AP504" s="7" t="str">
        <f t="shared" si="100"/>
        <v/>
      </c>
      <c r="AQ504" s="7" t="str">
        <f t="shared" si="100"/>
        <v/>
      </c>
      <c r="AR504" s="7" t="str">
        <f t="shared" si="100"/>
        <v/>
      </c>
      <c r="AS504" s="7" t="str">
        <f t="shared" si="100"/>
        <v/>
      </c>
      <c r="AT504" s="7" t="str">
        <f t="shared" si="100"/>
        <v/>
      </c>
      <c r="AU504" s="7" t="str">
        <f t="shared" si="100"/>
        <v/>
      </c>
      <c r="AV504" s="7" t="str">
        <f t="shared" si="100"/>
        <v/>
      </c>
      <c r="AW504" s="7" t="str">
        <f t="shared" si="100"/>
        <v/>
      </c>
      <c r="AX504" s="7" t="str">
        <f t="shared" ref="AX504:BE513" si="101">IF(AX$3=$D504,$AM504,"")</f>
        <v/>
      </c>
      <c r="AY504" s="7" t="str">
        <f t="shared" si="101"/>
        <v/>
      </c>
      <c r="AZ504" s="7" t="str">
        <f t="shared" si="101"/>
        <v/>
      </c>
      <c r="BA504" s="7" t="str">
        <f t="shared" si="101"/>
        <v/>
      </c>
      <c r="BB504" s="7" t="str">
        <f t="shared" si="101"/>
        <v/>
      </c>
      <c r="BC504" s="7" t="str">
        <f t="shared" si="101"/>
        <v/>
      </c>
      <c r="BD504" s="7" t="str">
        <f t="shared" si="101"/>
        <v/>
      </c>
      <c r="BE504" s="7" t="str">
        <f t="shared" si="101"/>
        <v/>
      </c>
    </row>
    <row r="505" spans="1:57" x14ac:dyDescent="0.25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>CONCATENATE(A505,B505,C505,D505,E505,F505,G505,H505,I505,J505,K505,L505,M505,N505,O505,P505,Q505,R505,S505,T505,U505,V505,W505,X505,Y505,Z505,AA505,AB505,AC505,AD505,AE505,AF505,AG505,AH505)</f>
        <v>SIMSIMNÃO2320121303144761,875SEEB - BA044709,87544761,87529737,87544709,87543599,875760913140RXBXRTX DX XLVX BXRRXTX000000AMIL37AMIL 400 QP NACIONAL1460551212,271460,55INATIVO</v>
      </c>
      <c r="AJ505">
        <f>IF(AI505=AI504,1,0)</f>
        <v>0</v>
      </c>
      <c r="AK505" s="47" t="s">
        <v>499</v>
      </c>
      <c r="AM505" s="8">
        <v>502</v>
      </c>
      <c r="AN505" s="8" t="str">
        <f t="shared" si="100"/>
        <v/>
      </c>
      <c r="AO505" s="8" t="str">
        <f t="shared" si="100"/>
        <v/>
      </c>
      <c r="AP505" s="8" t="str">
        <f t="shared" si="100"/>
        <v/>
      </c>
      <c r="AQ505" s="8" t="str">
        <f t="shared" si="100"/>
        <v/>
      </c>
      <c r="AR505" s="8" t="str">
        <f t="shared" si="100"/>
        <v/>
      </c>
      <c r="AS505" s="8" t="str">
        <f t="shared" si="100"/>
        <v/>
      </c>
      <c r="AT505" s="8" t="str">
        <f t="shared" si="100"/>
        <v/>
      </c>
      <c r="AU505" s="8" t="str">
        <f t="shared" si="100"/>
        <v/>
      </c>
      <c r="AV505" s="8" t="str">
        <f t="shared" si="100"/>
        <v/>
      </c>
      <c r="AW505" s="8" t="str">
        <f t="shared" si="100"/>
        <v/>
      </c>
      <c r="AX505" s="8" t="str">
        <f t="shared" si="101"/>
        <v/>
      </c>
      <c r="AY505" s="8" t="str">
        <f t="shared" si="101"/>
        <v/>
      </c>
      <c r="AZ505" s="8" t="str">
        <f t="shared" si="101"/>
        <v/>
      </c>
      <c r="BA505" s="8" t="str">
        <f t="shared" si="101"/>
        <v/>
      </c>
      <c r="BB505" s="8" t="str">
        <f t="shared" si="101"/>
        <v/>
      </c>
      <c r="BC505" s="8" t="str">
        <f t="shared" si="101"/>
        <v/>
      </c>
      <c r="BD505" s="8" t="str">
        <f t="shared" si="101"/>
        <v/>
      </c>
      <c r="BE505" s="8" t="str">
        <f t="shared" si="101"/>
        <v/>
      </c>
    </row>
    <row r="506" spans="1:57" x14ac:dyDescent="0.25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>CONCATENATE(A506,B506,C506,D506,E506,F506,G506,H506,I506,J506,K506,L506,M506,N506,O506,P506,Q506,R506,S506,T506,U506,V506,W506,X506,Y506,Z506,AA506,AB506,AC506,AD506,AE506,AF506,AG506,AH506)</f>
        <v>SIMSIMNÃO2320121303144761,875SEEB - BA044709,87544761,87529737,87544709,87543599,875760913140RXBXRTX DX XLVX BXRRXTX000000AMIL37AMIL 400 QP NACIONAL1460551212,271460,55INATIVO</v>
      </c>
      <c r="AJ506">
        <f>IF(AI506=AI505,1,0)</f>
        <v>1</v>
      </c>
      <c r="AK506" s="47" t="s">
        <v>499</v>
      </c>
      <c r="AM506" s="7">
        <v>503</v>
      </c>
      <c r="AN506" s="7" t="str">
        <f t="shared" si="100"/>
        <v/>
      </c>
      <c r="AO506" s="7" t="str">
        <f t="shared" si="100"/>
        <v/>
      </c>
      <c r="AP506" s="7" t="str">
        <f t="shared" si="100"/>
        <v/>
      </c>
      <c r="AQ506" s="7" t="str">
        <f t="shared" si="100"/>
        <v/>
      </c>
      <c r="AR506" s="7" t="str">
        <f t="shared" si="100"/>
        <v/>
      </c>
      <c r="AS506" s="7" t="str">
        <f t="shared" si="100"/>
        <v/>
      </c>
      <c r="AT506" s="7" t="str">
        <f t="shared" si="100"/>
        <v/>
      </c>
      <c r="AU506" s="7" t="str">
        <f t="shared" si="100"/>
        <v/>
      </c>
      <c r="AV506" s="7" t="str">
        <f t="shared" si="100"/>
        <v/>
      </c>
      <c r="AW506" s="7" t="str">
        <f t="shared" si="100"/>
        <v/>
      </c>
      <c r="AX506" s="7" t="str">
        <f t="shared" si="101"/>
        <v/>
      </c>
      <c r="AY506" s="7" t="str">
        <f t="shared" si="101"/>
        <v/>
      </c>
      <c r="AZ506" s="7" t="str">
        <f t="shared" si="101"/>
        <v/>
      </c>
      <c r="BA506" s="7" t="str">
        <f t="shared" si="101"/>
        <v/>
      </c>
      <c r="BB506" s="7" t="str">
        <f t="shared" si="101"/>
        <v/>
      </c>
      <c r="BC506" s="7" t="str">
        <f t="shared" si="101"/>
        <v/>
      </c>
      <c r="BD506" s="7" t="str">
        <f t="shared" si="101"/>
        <v/>
      </c>
      <c r="BE506" s="7" t="str">
        <f t="shared" si="101"/>
        <v/>
      </c>
    </row>
    <row r="507" spans="1:57" x14ac:dyDescent="0.25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>CONCATENATE(A507,B507,C507,D507,E507,F507,G507,H507,I507,J507,K507,L507,M507,N507,O507,P507,Q507,R507,S507,T507,U507,V507,W507,X507,Y507,Z507,AA507,AB507,AC507,AD507,AE507,AF507,AG507,AH507)</f>
        <v>SIMSIMNÃO2320121303144761,875SEEB - BA044709,87544761,87529737,87544709,87543599,875760913140RXBXRTX DX XLVX BXRRXTX000000AMIL37AMIL 400 QP NACIONAL1460551212,271460,55INATIVO</v>
      </c>
      <c r="AJ507">
        <f>IF(AI507=AI506,1,0)</f>
        <v>1</v>
      </c>
      <c r="AK507" s="47" t="s">
        <v>499</v>
      </c>
      <c r="AM507" s="8">
        <v>504</v>
      </c>
      <c r="AN507" s="8" t="str">
        <f t="shared" si="100"/>
        <v/>
      </c>
      <c r="AO507" s="8" t="str">
        <f t="shared" si="100"/>
        <v/>
      </c>
      <c r="AP507" s="8" t="str">
        <f t="shared" si="100"/>
        <v/>
      </c>
      <c r="AQ507" s="8" t="str">
        <f t="shared" si="100"/>
        <v/>
      </c>
      <c r="AR507" s="8" t="str">
        <f t="shared" si="100"/>
        <v/>
      </c>
      <c r="AS507" s="8" t="str">
        <f t="shared" si="100"/>
        <v/>
      </c>
      <c r="AT507" s="8" t="str">
        <f t="shared" si="100"/>
        <v/>
      </c>
      <c r="AU507" s="8" t="str">
        <f t="shared" si="100"/>
        <v/>
      </c>
      <c r="AV507" s="8" t="str">
        <f t="shared" si="100"/>
        <v/>
      </c>
      <c r="AW507" s="8" t="str">
        <f t="shared" si="100"/>
        <v/>
      </c>
      <c r="AX507" s="8" t="str">
        <f t="shared" si="101"/>
        <v/>
      </c>
      <c r="AY507" s="8" t="str">
        <f t="shared" si="101"/>
        <v/>
      </c>
      <c r="AZ507" s="8" t="str">
        <f t="shared" si="101"/>
        <v/>
      </c>
      <c r="BA507" s="8" t="str">
        <f t="shared" si="101"/>
        <v/>
      </c>
      <c r="BB507" s="8" t="str">
        <f t="shared" si="101"/>
        <v/>
      </c>
      <c r="BC507" s="8" t="str">
        <f t="shared" si="101"/>
        <v/>
      </c>
      <c r="BD507" s="8" t="str">
        <f t="shared" si="101"/>
        <v/>
      </c>
      <c r="BE507" s="8" t="str">
        <f t="shared" si="101"/>
        <v/>
      </c>
    </row>
    <row r="508" spans="1:57" x14ac:dyDescent="0.25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>CONCATENATE(A508,B508,C508,D508,E508,F508,G508,H508,I508,J508,K508,L508,M508,N508,O508,P508,Q508,R508,S508,T508,U508,V508,W508,X508,Y508,Z508,AA508,AB508,AC508,AD508,AE508,AF508,AG508,AH508)</f>
        <v>SIMSIMSIM190121305944761,875FNEL044761,87538905,87543674,87543657,87543599,875760913170MXRXX XDUXRDX PXRXXRX DX MXRXX000000AMIL37AMIL 500 QP NACIONAL1532821287,561532,82ATIVO</v>
      </c>
      <c r="AJ508">
        <f>IF(AI508=AI507,1,0)</f>
        <v>0</v>
      </c>
      <c r="AK508" s="47" t="s">
        <v>387</v>
      </c>
      <c r="AM508" s="7">
        <v>505</v>
      </c>
      <c r="AN508" s="7" t="str">
        <f t="shared" si="100"/>
        <v/>
      </c>
      <c r="AO508" s="7" t="str">
        <f t="shared" si="100"/>
        <v/>
      </c>
      <c r="AP508" s="7" t="str">
        <f t="shared" si="100"/>
        <v/>
      </c>
      <c r="AQ508" s="7" t="str">
        <f t="shared" si="100"/>
        <v/>
      </c>
      <c r="AR508" s="7" t="str">
        <f t="shared" si="100"/>
        <v/>
      </c>
      <c r="AS508" s="7" t="str">
        <f t="shared" si="100"/>
        <v/>
      </c>
      <c r="AT508" s="7" t="str">
        <f t="shared" si="100"/>
        <v/>
      </c>
      <c r="AU508" s="7" t="str">
        <f t="shared" si="100"/>
        <v/>
      </c>
      <c r="AV508" s="7" t="str">
        <f t="shared" si="100"/>
        <v/>
      </c>
      <c r="AW508" s="7" t="str">
        <f t="shared" si="100"/>
        <v/>
      </c>
      <c r="AX508" s="7" t="str">
        <f t="shared" si="101"/>
        <v/>
      </c>
      <c r="AY508" s="7" t="str">
        <f t="shared" si="101"/>
        <v/>
      </c>
      <c r="AZ508" s="7" t="str">
        <f t="shared" si="101"/>
        <v/>
      </c>
      <c r="BA508" s="7" t="str">
        <f t="shared" si="101"/>
        <v/>
      </c>
      <c r="BB508" s="7" t="str">
        <f t="shared" si="101"/>
        <v/>
      </c>
      <c r="BC508" s="7" t="str">
        <f t="shared" si="101"/>
        <v/>
      </c>
      <c r="BD508" s="7" t="str">
        <f t="shared" si="101"/>
        <v/>
      </c>
      <c r="BE508" s="7" t="str">
        <f t="shared" si="101"/>
        <v/>
      </c>
    </row>
    <row r="509" spans="1:57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>CONCATENATE(A509,B509,C509,D509,E509,F509,G509,H509,I509,J509,K509,L509,M509,N509,O509,P509,Q509,R509,S509,T509,U509,V509,W509,X509,Y509,Z509,AA509,AB509,AC509,AD509,AE509,AF509,AG509,AH509)</f>
        <v>SIMSIMSIM190121305944761,875FNEL044761,87538905,87543674,87543657,87543599,875760913170MXRXX XDUXRDX PXRXXRX DX MXRXX000000AMIL37AMIL 500 QP NACIONAL1532821287,561532,82ATIVO</v>
      </c>
      <c r="AJ509">
        <f>IF(AI509=AI508,1,0)</f>
        <v>1</v>
      </c>
      <c r="AK509" s="47" t="s">
        <v>387</v>
      </c>
      <c r="AM509" s="8">
        <v>506</v>
      </c>
      <c r="AN509" s="8" t="str">
        <f t="shared" si="100"/>
        <v/>
      </c>
      <c r="AO509" s="8" t="str">
        <f t="shared" si="100"/>
        <v/>
      </c>
      <c r="AP509" s="8" t="str">
        <f t="shared" si="100"/>
        <v/>
      </c>
      <c r="AQ509" s="8" t="str">
        <f t="shared" si="100"/>
        <v/>
      </c>
      <c r="AR509" s="8" t="str">
        <f t="shared" si="100"/>
        <v/>
      </c>
      <c r="AS509" s="8" t="str">
        <f t="shared" si="100"/>
        <v/>
      </c>
      <c r="AT509" s="8" t="str">
        <f t="shared" si="100"/>
        <v/>
      </c>
      <c r="AU509" s="8" t="str">
        <f t="shared" si="100"/>
        <v/>
      </c>
      <c r="AV509" s="8" t="str">
        <f t="shared" si="100"/>
        <v/>
      </c>
      <c r="AW509" s="8" t="str">
        <f t="shared" si="100"/>
        <v/>
      </c>
      <c r="AX509" s="8" t="str">
        <f t="shared" si="101"/>
        <v/>
      </c>
      <c r="AY509" s="8" t="str">
        <f t="shared" si="101"/>
        <v/>
      </c>
      <c r="AZ509" s="8" t="str">
        <f t="shared" si="101"/>
        <v/>
      </c>
      <c r="BA509" s="8" t="str">
        <f t="shared" si="101"/>
        <v/>
      </c>
      <c r="BB509" s="8" t="str">
        <f t="shared" si="101"/>
        <v/>
      </c>
      <c r="BC509" s="8" t="str">
        <f t="shared" si="101"/>
        <v/>
      </c>
      <c r="BD509" s="8" t="str">
        <f t="shared" si="101"/>
        <v/>
      </c>
      <c r="BE509" s="8" t="str">
        <f t="shared" si="101"/>
        <v/>
      </c>
    </row>
    <row r="510" spans="1:57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>CONCATENATE(A510,B510,C510,D510,E510,F510,G510,H510,I510,J510,K510,L510,M510,N510,O510,P510,Q510,R510,S510,T510,U510,V510,W510,X510,Y510,Z510,AA510,AB510,AC510,AD510,AE510,AF510,AG510,AH510)</f>
        <v>SIMSIMSIM190121305944761,875FNEL044761,87538905,87543674,87543657,87543599,875760913170MXRXX XDUXRDX PXRXXRX DX MXRXX000000AMIL37AMIL 500 QP NACIONAL1532821287,561532,82ATIVO</v>
      </c>
      <c r="AJ510">
        <f>IF(AI510=AI509,1,0)</f>
        <v>1</v>
      </c>
      <c r="AK510" s="47" t="s">
        <v>387</v>
      </c>
      <c r="AM510" s="7">
        <v>507</v>
      </c>
      <c r="AN510" s="7" t="str">
        <f t="shared" si="100"/>
        <v/>
      </c>
      <c r="AO510" s="7" t="str">
        <f t="shared" si="100"/>
        <v/>
      </c>
      <c r="AP510" s="7" t="str">
        <f t="shared" si="100"/>
        <v/>
      </c>
      <c r="AQ510" s="7" t="str">
        <f t="shared" si="100"/>
        <v/>
      </c>
      <c r="AR510" s="7" t="str">
        <f t="shared" si="100"/>
        <v/>
      </c>
      <c r="AS510" s="7" t="str">
        <f t="shared" si="100"/>
        <v/>
      </c>
      <c r="AT510" s="7" t="str">
        <f t="shared" si="100"/>
        <v/>
      </c>
      <c r="AU510" s="7" t="str">
        <f t="shared" si="100"/>
        <v/>
      </c>
      <c r="AV510" s="7" t="str">
        <f t="shared" si="100"/>
        <v/>
      </c>
      <c r="AW510" s="7" t="str">
        <f t="shared" si="100"/>
        <v/>
      </c>
      <c r="AX510" s="7" t="str">
        <f t="shared" si="101"/>
        <v/>
      </c>
      <c r="AY510" s="7" t="str">
        <f t="shared" si="101"/>
        <v/>
      </c>
      <c r="AZ510" s="7" t="str">
        <f t="shared" si="101"/>
        <v/>
      </c>
      <c r="BA510" s="7" t="str">
        <f t="shared" si="101"/>
        <v/>
      </c>
      <c r="BB510" s="7" t="str">
        <f t="shared" si="101"/>
        <v/>
      </c>
      <c r="BC510" s="7" t="str">
        <f t="shared" si="101"/>
        <v/>
      </c>
      <c r="BD510" s="7" t="str">
        <f t="shared" si="101"/>
        <v/>
      </c>
      <c r="BE510" s="7" t="str">
        <f t="shared" si="101"/>
        <v/>
      </c>
    </row>
    <row r="511" spans="1:57" x14ac:dyDescent="0.25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>CONCATENATE(A511,B511,C511,D511,E511,F511,G511,H511,I511,J511,K511,L511,M511,N511,O511,P511,Q511,R511,S511,T511,U511,V511,W511,X511,Y511,Z511,AA511,AB511,AC511,AD511,AE511,AF511,AG511,AH511)</f>
        <v>SIMSIMSIM2780121393444761,875SINDSIME -SINDICATO DOS EMPREENDEDORES INDIVIDUAIS044761,87532691,87543661,87543657,87543599,875760913210MXTHXU MXRTXN XNTX XLMXXDX000000AMIL37AMIL 400 QC NACIONAL1777361475,231777,36ATIVO</v>
      </c>
      <c r="AJ511">
        <f>IF(AI511=AI510,1,0)</f>
        <v>0</v>
      </c>
      <c r="AK511" s="47" t="s">
        <v>396</v>
      </c>
      <c r="AM511" s="8">
        <v>508</v>
      </c>
      <c r="AN511" s="8" t="str">
        <f t="shared" si="100"/>
        <v/>
      </c>
      <c r="AO511" s="8" t="str">
        <f t="shared" si="100"/>
        <v/>
      </c>
      <c r="AP511" s="8" t="str">
        <f t="shared" si="100"/>
        <v/>
      </c>
      <c r="AQ511" s="8" t="str">
        <f t="shared" si="100"/>
        <v/>
      </c>
      <c r="AR511" s="8" t="str">
        <f t="shared" si="100"/>
        <v/>
      </c>
      <c r="AS511" s="8" t="str">
        <f t="shared" si="100"/>
        <v/>
      </c>
      <c r="AT511" s="8" t="str">
        <f t="shared" si="100"/>
        <v/>
      </c>
      <c r="AU511" s="8" t="str">
        <f t="shared" si="100"/>
        <v/>
      </c>
      <c r="AV511" s="8" t="str">
        <f t="shared" si="100"/>
        <v/>
      </c>
      <c r="AW511" s="8" t="str">
        <f t="shared" si="100"/>
        <v/>
      </c>
      <c r="AX511" s="8" t="str">
        <f t="shared" si="101"/>
        <v/>
      </c>
      <c r="AY511" s="8" t="str">
        <f t="shared" si="101"/>
        <v/>
      </c>
      <c r="AZ511" s="8" t="str">
        <f t="shared" si="101"/>
        <v/>
      </c>
      <c r="BA511" s="8" t="str">
        <f t="shared" si="101"/>
        <v/>
      </c>
      <c r="BB511" s="8" t="str">
        <f t="shared" si="101"/>
        <v/>
      </c>
      <c r="BC511" s="8" t="str">
        <f t="shared" si="101"/>
        <v/>
      </c>
      <c r="BD511" s="8" t="str">
        <f t="shared" si="101"/>
        <v/>
      </c>
      <c r="BE511" s="8" t="str">
        <f t="shared" si="101"/>
        <v/>
      </c>
    </row>
    <row r="512" spans="1:57" x14ac:dyDescent="0.25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>CONCATENATE(A512,B512,C512,D512,E512,F512,G512,H512,I512,J512,K512,L512,M512,N512,O512,P512,Q512,R512,S512,T512,U512,V512,W512,X512,Y512,Z512,AA512,AB512,AC512,AD512,AE512,AF512,AG512,AH512)</f>
        <v>SIMSIMSIM2780121393444761,875SINDSIME -SINDICATO DOS EMPREENDEDORES INDIVIDUAIS044761,87532691,87543661,87543657,87543599,875760913210MXTHXU MXRTXN XNTX XLMXXDX000000AMIL37AMIL 400 QC NACIONAL1777361475,231777,36ATIVO</v>
      </c>
      <c r="AJ512">
        <f>IF(AI512=AI511,1,0)</f>
        <v>1</v>
      </c>
      <c r="AK512" s="47" t="s">
        <v>396</v>
      </c>
      <c r="AM512" s="7">
        <v>509</v>
      </c>
      <c r="AN512" s="7" t="str">
        <f t="shared" si="100"/>
        <v/>
      </c>
      <c r="AO512" s="7" t="str">
        <f t="shared" si="100"/>
        <v/>
      </c>
      <c r="AP512" s="7" t="str">
        <f t="shared" si="100"/>
        <v/>
      </c>
      <c r="AQ512" s="7" t="str">
        <f t="shared" si="100"/>
        <v/>
      </c>
      <c r="AR512" s="7" t="str">
        <f t="shared" si="100"/>
        <v/>
      </c>
      <c r="AS512" s="7" t="str">
        <f t="shared" si="100"/>
        <v/>
      </c>
      <c r="AT512" s="7" t="str">
        <f t="shared" si="100"/>
        <v/>
      </c>
      <c r="AU512" s="7" t="str">
        <f t="shared" si="100"/>
        <v/>
      </c>
      <c r="AV512" s="7" t="str">
        <f t="shared" si="100"/>
        <v/>
      </c>
      <c r="AW512" s="7" t="str">
        <f t="shared" si="100"/>
        <v/>
      </c>
      <c r="AX512" s="7" t="str">
        <f t="shared" si="101"/>
        <v/>
      </c>
      <c r="AY512" s="7" t="str">
        <f t="shared" si="101"/>
        <v/>
      </c>
      <c r="AZ512" s="7" t="str">
        <f t="shared" si="101"/>
        <v/>
      </c>
      <c r="BA512" s="7" t="str">
        <f t="shared" si="101"/>
        <v/>
      </c>
      <c r="BB512" s="7" t="str">
        <f t="shared" si="101"/>
        <v/>
      </c>
      <c r="BC512" s="7" t="str">
        <f t="shared" si="101"/>
        <v/>
      </c>
      <c r="BD512" s="7" t="str">
        <f t="shared" si="101"/>
        <v/>
      </c>
      <c r="BE512" s="7" t="str">
        <f t="shared" si="101"/>
        <v/>
      </c>
    </row>
    <row r="513" spans="1:57" x14ac:dyDescent="0.25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>CONCATENATE(A513,B513,C513,D513,E513,F513,G513,H513,I513,J513,K513,L513,M513,N513,O513,P513,Q513,R513,S513,T513,U513,V513,W513,X513,Y513,Z513,AA513,AB513,AC513,AD513,AE513,AF513,AG513,AH513)</f>
        <v>SIMSIMSIM2780121393444761,875SINDSIME -SINDICATO DOS EMPREENDEDORES INDIVIDUAIS044761,87532691,87543661,87543657,87543599,875760913210MXTHXU MXRTXN XNTX XLMXXDX000000AMIL37AMIL 400 QC NACIONAL1777361475,231777,36ATIVO</v>
      </c>
      <c r="AJ513">
        <f>IF(AI513=AI512,1,0)</f>
        <v>1</v>
      </c>
      <c r="AK513" s="47" t="s">
        <v>396</v>
      </c>
      <c r="AM513" s="8">
        <v>510</v>
      </c>
      <c r="AN513" s="8" t="str">
        <f t="shared" si="100"/>
        <v/>
      </c>
      <c r="AO513" s="8" t="str">
        <f t="shared" si="100"/>
        <v/>
      </c>
      <c r="AP513" s="8" t="str">
        <f t="shared" si="100"/>
        <v/>
      </c>
      <c r="AQ513" s="8" t="str">
        <f t="shared" si="100"/>
        <v/>
      </c>
      <c r="AR513" s="8" t="str">
        <f t="shared" si="100"/>
        <v/>
      </c>
      <c r="AS513" s="8" t="str">
        <f t="shared" si="100"/>
        <v/>
      </c>
      <c r="AT513" s="8" t="str">
        <f t="shared" si="100"/>
        <v/>
      </c>
      <c r="AU513" s="8" t="str">
        <f t="shared" si="100"/>
        <v/>
      </c>
      <c r="AV513" s="8" t="str">
        <f t="shared" si="100"/>
        <v/>
      </c>
      <c r="AW513" s="8" t="str">
        <f t="shared" si="100"/>
        <v/>
      </c>
      <c r="AX513" s="8" t="str">
        <f t="shared" si="101"/>
        <v/>
      </c>
      <c r="AY513" s="8" t="str">
        <f t="shared" si="101"/>
        <v/>
      </c>
      <c r="AZ513" s="8" t="str">
        <f t="shared" si="101"/>
        <v/>
      </c>
      <c r="BA513" s="8" t="str">
        <f t="shared" si="101"/>
        <v/>
      </c>
      <c r="BB513" s="8" t="str">
        <f t="shared" si="101"/>
        <v/>
      </c>
      <c r="BC513" s="8" t="str">
        <f t="shared" si="101"/>
        <v/>
      </c>
      <c r="BD513" s="8" t="str">
        <f t="shared" si="101"/>
        <v/>
      </c>
      <c r="BE513" s="8" t="str">
        <f t="shared" si="101"/>
        <v/>
      </c>
    </row>
    <row r="514" spans="1:57" x14ac:dyDescent="0.25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>CONCATENATE(A514,B514,C514,D514,E514,F514,G514,H514,I514,J514,K514,L514,M514,N514,O514,P514,Q514,R514,S514,T514,U514,V514,W514,X514,Y514,Z514,AA514,AB514,AC514,AD514,AE514,AF514,AG514,AH514)</f>
        <v>SIMSIMSIM190121306944761,875FNEL044761,87541924,87543599,87543599,875761003131JULXX XNTXNXX FXXTXX DX LXMX000000AMIL37NEXT MUNICIPAL SÃO PAULO49621416,82496,21ATIVO</v>
      </c>
      <c r="AJ514">
        <f>IF(AI514=AI513,1,0)</f>
        <v>0</v>
      </c>
      <c r="AK514" s="47" t="s">
        <v>387</v>
      </c>
      <c r="AM514" s="7">
        <v>511</v>
      </c>
      <c r="AN514" s="7" t="str">
        <f t="shared" ref="AN514:AW523" si="102">IF(AN$3=$D514,$AM514,"")</f>
        <v/>
      </c>
      <c r="AO514" s="7" t="str">
        <f t="shared" si="102"/>
        <v/>
      </c>
      <c r="AP514" s="7" t="str">
        <f t="shared" si="102"/>
        <v/>
      </c>
      <c r="AQ514" s="7" t="str">
        <f t="shared" si="102"/>
        <v/>
      </c>
      <c r="AR514" s="7" t="str">
        <f t="shared" si="102"/>
        <v/>
      </c>
      <c r="AS514" s="7" t="str">
        <f t="shared" si="102"/>
        <v/>
      </c>
      <c r="AT514" s="7" t="str">
        <f t="shared" si="102"/>
        <v/>
      </c>
      <c r="AU514" s="7" t="str">
        <f t="shared" si="102"/>
        <v/>
      </c>
      <c r="AV514" s="7" t="str">
        <f t="shared" si="102"/>
        <v/>
      </c>
      <c r="AW514" s="7" t="str">
        <f t="shared" si="102"/>
        <v/>
      </c>
      <c r="AX514" s="7" t="str">
        <f t="shared" ref="AX514:BE523" si="103">IF(AX$3=$D514,$AM514,"")</f>
        <v/>
      </c>
      <c r="AY514" s="7" t="str">
        <f t="shared" si="103"/>
        <v/>
      </c>
      <c r="AZ514" s="7" t="str">
        <f t="shared" si="103"/>
        <v/>
      </c>
      <c r="BA514" s="7" t="str">
        <f t="shared" si="103"/>
        <v/>
      </c>
      <c r="BB514" s="7" t="str">
        <f t="shared" si="103"/>
        <v/>
      </c>
      <c r="BC514" s="7" t="str">
        <f t="shared" si="103"/>
        <v/>
      </c>
      <c r="BD514" s="7" t="str">
        <f t="shared" si="103"/>
        <v/>
      </c>
      <c r="BE514" s="7" t="str">
        <f t="shared" si="103"/>
        <v/>
      </c>
    </row>
    <row r="515" spans="1:57" x14ac:dyDescent="0.25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>CONCATENATE(A515,B515,C515,D515,E515,F515,G515,H515,I515,J515,K515,L515,M515,N515,O515,P515,Q515,R515,S515,T515,U515,V515,W515,X515,Y515,Z515,AA515,AB515,AC515,AD515,AE515,AF515,AG515,AH515)</f>
        <v>SIMSIMSIM190121306944761,875FNEL044761,87541924,87543599,87543599,875761003131JULXX XNTXNXX FXXTXX DX LXMX000000AMIL37NEXT MUNICIPAL SÃO PAULO49621416,82496,21ATIVO</v>
      </c>
      <c r="AJ515">
        <f>IF(AI515=AI514,1,0)</f>
        <v>1</v>
      </c>
      <c r="AK515" s="47" t="s">
        <v>387</v>
      </c>
      <c r="AM515" s="8">
        <v>512</v>
      </c>
      <c r="AN515" s="8" t="str">
        <f t="shared" si="102"/>
        <v/>
      </c>
      <c r="AO515" s="8" t="str">
        <f t="shared" si="102"/>
        <v/>
      </c>
      <c r="AP515" s="8" t="str">
        <f t="shared" si="102"/>
        <v/>
      </c>
      <c r="AQ515" s="8" t="str">
        <f t="shared" si="102"/>
        <v/>
      </c>
      <c r="AR515" s="8" t="str">
        <f t="shared" si="102"/>
        <v/>
      </c>
      <c r="AS515" s="8" t="str">
        <f t="shared" si="102"/>
        <v/>
      </c>
      <c r="AT515" s="8" t="str">
        <f t="shared" si="102"/>
        <v/>
      </c>
      <c r="AU515" s="8" t="str">
        <f t="shared" si="102"/>
        <v/>
      </c>
      <c r="AV515" s="8" t="str">
        <f t="shared" si="102"/>
        <v/>
      </c>
      <c r="AW515" s="8" t="str">
        <f t="shared" si="102"/>
        <v/>
      </c>
      <c r="AX515" s="8" t="str">
        <f t="shared" si="103"/>
        <v/>
      </c>
      <c r="AY515" s="8" t="str">
        <f t="shared" si="103"/>
        <v/>
      </c>
      <c r="AZ515" s="8" t="str">
        <f t="shared" si="103"/>
        <v/>
      </c>
      <c r="BA515" s="8" t="str">
        <f t="shared" si="103"/>
        <v/>
      </c>
      <c r="BB515" s="8" t="str">
        <f t="shared" si="103"/>
        <v/>
      </c>
      <c r="BC515" s="8" t="str">
        <f t="shared" si="103"/>
        <v/>
      </c>
      <c r="BD515" s="8" t="str">
        <f t="shared" si="103"/>
        <v/>
      </c>
      <c r="BE515" s="8" t="str">
        <f t="shared" si="103"/>
        <v/>
      </c>
    </row>
    <row r="516" spans="1:57" x14ac:dyDescent="0.25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>CONCATENATE(A516,B516,C516,D516,E516,F516,G516,H516,I516,J516,K516,L516,M516,N516,O516,P516,Q516,R516,S516,T516,U516,V516,W516,X516,Y516,Z516,AA516,AB516,AC516,AD516,AE516,AF516,AG516,AH516)</f>
        <v>SIMSIMSIM190121306944761,875FNEL044761,87541924,87543599,87543599,875761003131JULXX XNTXNXX FXXTXX DX LXMX000000AMIL37NEXT MUNICIPAL SÃO PAULO49621416,82496,21ATIVO</v>
      </c>
      <c r="AJ516">
        <f>IF(AI516=AI515,1,0)</f>
        <v>1</v>
      </c>
      <c r="AK516" s="47" t="s">
        <v>387</v>
      </c>
      <c r="AM516" s="7">
        <v>513</v>
      </c>
      <c r="AN516" s="7" t="str">
        <f t="shared" si="102"/>
        <v/>
      </c>
      <c r="AO516" s="7" t="str">
        <f t="shared" si="102"/>
        <v/>
      </c>
      <c r="AP516" s="7" t="str">
        <f t="shared" si="102"/>
        <v/>
      </c>
      <c r="AQ516" s="7" t="str">
        <f t="shared" si="102"/>
        <v/>
      </c>
      <c r="AR516" s="7" t="str">
        <f t="shared" si="102"/>
        <v/>
      </c>
      <c r="AS516" s="7" t="str">
        <f t="shared" si="102"/>
        <v/>
      </c>
      <c r="AT516" s="7" t="str">
        <f t="shared" si="102"/>
        <v/>
      </c>
      <c r="AU516" s="7" t="str">
        <f t="shared" si="102"/>
        <v/>
      </c>
      <c r="AV516" s="7" t="str">
        <f t="shared" si="102"/>
        <v/>
      </c>
      <c r="AW516" s="7" t="str">
        <f t="shared" si="102"/>
        <v/>
      </c>
      <c r="AX516" s="7" t="str">
        <f t="shared" si="103"/>
        <v/>
      </c>
      <c r="AY516" s="7" t="str">
        <f t="shared" si="103"/>
        <v/>
      </c>
      <c r="AZ516" s="7" t="str">
        <f t="shared" si="103"/>
        <v/>
      </c>
      <c r="BA516" s="7" t="str">
        <f t="shared" si="103"/>
        <v/>
      </c>
      <c r="BB516" s="7" t="str">
        <f t="shared" si="103"/>
        <v/>
      </c>
      <c r="BC516" s="7" t="str">
        <f t="shared" si="103"/>
        <v/>
      </c>
      <c r="BD516" s="7" t="str">
        <f t="shared" si="103"/>
        <v/>
      </c>
      <c r="BE516" s="7" t="str">
        <f t="shared" si="103"/>
        <v/>
      </c>
    </row>
    <row r="517" spans="1:57" x14ac:dyDescent="0.25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>CONCATENATE(A517,B517,C517,D517,E517,F517,G517,H517,I517,J517,K517,L517,M517,N517,O517,P517,Q517,R517,S517,T517,U517,V517,W517,X517,Y517,Z517,AA517,AB517,AC517,AD517,AE517,AF517,AG517,AH517)</f>
        <v>SIMSIMSIM190121307344761,875FNEL044747,87544761,87541578,916666666744747,87543599,875761003171XRTHUR FURXNX DX XLXVXXRX000000AMIL37NEXT MUNICIPAL SÃO PAULO49621416,82496,21INATIVO</v>
      </c>
      <c r="AJ517">
        <f>IF(AI517=AI516,1,0)</f>
        <v>0</v>
      </c>
      <c r="AK517" s="47" t="s">
        <v>387</v>
      </c>
      <c r="AM517" s="8">
        <v>514</v>
      </c>
      <c r="AN517" s="8" t="str">
        <f t="shared" si="102"/>
        <v/>
      </c>
      <c r="AO517" s="8" t="str">
        <f t="shared" si="102"/>
        <v/>
      </c>
      <c r="AP517" s="8" t="str">
        <f t="shared" si="102"/>
        <v/>
      </c>
      <c r="AQ517" s="8" t="str">
        <f t="shared" si="102"/>
        <v/>
      </c>
      <c r="AR517" s="8" t="str">
        <f t="shared" si="102"/>
        <v/>
      </c>
      <c r="AS517" s="8" t="str">
        <f t="shared" si="102"/>
        <v/>
      </c>
      <c r="AT517" s="8" t="str">
        <f t="shared" si="102"/>
        <v/>
      </c>
      <c r="AU517" s="8" t="str">
        <f t="shared" si="102"/>
        <v/>
      </c>
      <c r="AV517" s="8" t="str">
        <f t="shared" si="102"/>
        <v/>
      </c>
      <c r="AW517" s="8" t="str">
        <f t="shared" si="102"/>
        <v/>
      </c>
      <c r="AX517" s="8" t="str">
        <f t="shared" si="103"/>
        <v/>
      </c>
      <c r="AY517" s="8" t="str">
        <f t="shared" si="103"/>
        <v/>
      </c>
      <c r="AZ517" s="8" t="str">
        <f t="shared" si="103"/>
        <v/>
      </c>
      <c r="BA517" s="8" t="str">
        <f t="shared" si="103"/>
        <v/>
      </c>
      <c r="BB517" s="8" t="str">
        <f t="shared" si="103"/>
        <v/>
      </c>
      <c r="BC517" s="8" t="str">
        <f t="shared" si="103"/>
        <v/>
      </c>
      <c r="BD517" s="8" t="str">
        <f t="shared" si="103"/>
        <v/>
      </c>
      <c r="BE517" s="8" t="str">
        <f t="shared" si="103"/>
        <v/>
      </c>
    </row>
    <row r="518" spans="1:57" x14ac:dyDescent="0.25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>CONCATENATE(A518,B518,C518,D518,E518,F518,G518,H518,I518,J518,K518,L518,M518,N518,O518,P518,Q518,R518,S518,T518,U518,V518,W518,X518,Y518,Z518,AA518,AB518,AC518,AD518,AE518,AF518,AG518,AH518)</f>
        <v>SIMSIMSIM190121307344761,875FNEL044747,87544761,87541578,916666666744747,87543599,875761003171XRTHUR FURXNX DX XLXVXXRX000000AMIL37NEXT MUNICIPAL SÃO PAULO49621416,82496,21INATIVO</v>
      </c>
      <c r="AJ518">
        <f>IF(AI518=AI517,1,0)</f>
        <v>1</v>
      </c>
      <c r="AK518" s="47" t="s">
        <v>387</v>
      </c>
      <c r="AM518" s="7">
        <v>515</v>
      </c>
      <c r="AN518" s="7" t="str">
        <f t="shared" si="102"/>
        <v/>
      </c>
      <c r="AO518" s="7" t="str">
        <f t="shared" si="102"/>
        <v/>
      </c>
      <c r="AP518" s="7" t="str">
        <f t="shared" si="102"/>
        <v/>
      </c>
      <c r="AQ518" s="7" t="str">
        <f t="shared" si="102"/>
        <v/>
      </c>
      <c r="AR518" s="7" t="str">
        <f t="shared" si="102"/>
        <v/>
      </c>
      <c r="AS518" s="7" t="str">
        <f t="shared" si="102"/>
        <v/>
      </c>
      <c r="AT518" s="7" t="str">
        <f t="shared" si="102"/>
        <v/>
      </c>
      <c r="AU518" s="7" t="str">
        <f t="shared" si="102"/>
        <v/>
      </c>
      <c r="AV518" s="7" t="str">
        <f t="shared" si="102"/>
        <v/>
      </c>
      <c r="AW518" s="7" t="str">
        <f t="shared" si="102"/>
        <v/>
      </c>
      <c r="AX518" s="7" t="str">
        <f t="shared" si="103"/>
        <v/>
      </c>
      <c r="AY518" s="7" t="str">
        <f t="shared" si="103"/>
        <v/>
      </c>
      <c r="AZ518" s="7" t="str">
        <f t="shared" si="103"/>
        <v/>
      </c>
      <c r="BA518" s="7" t="str">
        <f t="shared" si="103"/>
        <v/>
      </c>
      <c r="BB518" s="7" t="str">
        <f t="shared" si="103"/>
        <v/>
      </c>
      <c r="BC518" s="7" t="str">
        <f t="shared" si="103"/>
        <v/>
      </c>
      <c r="BD518" s="7" t="str">
        <f t="shared" si="103"/>
        <v/>
      </c>
      <c r="BE518" s="7" t="str">
        <f t="shared" si="103"/>
        <v/>
      </c>
    </row>
    <row r="519" spans="1:57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>CONCATENATE(A519,B519,C519,D519,E519,F519,G519,H519,I519,J519,K519,L519,M519,N519,O519,P519,Q519,R519,S519,T519,U519,V519,W519,X519,Y519,Z519,AA519,AB519,AC519,AD519,AE519,AF519,AG519,AH519)</f>
        <v>SIMSIMSIM190121307344761,875FNEL044747,87544761,87541578,916666666744747,87543599,875761003171XRTHUR FURXNX DX XLXVXXRX000000AMIL37NEXT MUNICIPAL SÃO PAULO49621416,82496,21INATIVO</v>
      </c>
      <c r="AJ519">
        <f>IF(AI519=AI518,1,0)</f>
        <v>1</v>
      </c>
      <c r="AK519" s="47" t="s">
        <v>387</v>
      </c>
      <c r="AM519" s="8">
        <v>516</v>
      </c>
      <c r="AN519" s="8" t="str">
        <f t="shared" si="102"/>
        <v/>
      </c>
      <c r="AO519" s="8" t="str">
        <f t="shared" si="102"/>
        <v/>
      </c>
      <c r="AP519" s="8" t="str">
        <f t="shared" si="102"/>
        <v/>
      </c>
      <c r="AQ519" s="8" t="str">
        <f t="shared" si="102"/>
        <v/>
      </c>
      <c r="AR519" s="8" t="str">
        <f t="shared" si="102"/>
        <v/>
      </c>
      <c r="AS519" s="8" t="str">
        <f t="shared" si="102"/>
        <v/>
      </c>
      <c r="AT519" s="8" t="str">
        <f t="shared" si="102"/>
        <v/>
      </c>
      <c r="AU519" s="8" t="str">
        <f t="shared" si="102"/>
        <v/>
      </c>
      <c r="AV519" s="8" t="str">
        <f t="shared" si="102"/>
        <v/>
      </c>
      <c r="AW519" s="8" t="str">
        <f t="shared" si="102"/>
        <v/>
      </c>
      <c r="AX519" s="8" t="str">
        <f t="shared" si="103"/>
        <v/>
      </c>
      <c r="AY519" s="8" t="str">
        <f t="shared" si="103"/>
        <v/>
      </c>
      <c r="AZ519" s="8" t="str">
        <f t="shared" si="103"/>
        <v/>
      </c>
      <c r="BA519" s="8" t="str">
        <f t="shared" si="103"/>
        <v/>
      </c>
      <c r="BB519" s="8" t="str">
        <f t="shared" si="103"/>
        <v/>
      </c>
      <c r="BC519" s="8" t="str">
        <f t="shared" si="103"/>
        <v/>
      </c>
      <c r="BD519" s="8" t="str">
        <f t="shared" si="103"/>
        <v/>
      </c>
      <c r="BE519" s="8" t="str">
        <f t="shared" si="103"/>
        <v/>
      </c>
    </row>
    <row r="520" spans="1:57" x14ac:dyDescent="0.25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>CONCATENATE(A520,B520,C520,D520,E520,F520,G520,H520,I520,J520,K520,L520,M520,N520,O520,P520,Q520,R520,S520,T520,U520,V520,W520,X520,Y520,Z520,AA520,AB520,AC520,AD520,AE520,AF520,AG520,AH520)</f>
        <v>SIMSIMSIM190121306544761,875FNEL044761,87538129,87544749,87544725,87543599,875761003722XLXX XUGUTX GXUVXXX TXXXXXRX000000AMIL37NEXT MUNICIPAL SÃO PAULO49621416,82496,21ATIVO</v>
      </c>
      <c r="AJ520">
        <f>IF(AI520=AI519,1,0)</f>
        <v>0</v>
      </c>
      <c r="AK520" s="47" t="s">
        <v>387</v>
      </c>
      <c r="AM520" s="7">
        <v>517</v>
      </c>
      <c r="AN520" s="7" t="str">
        <f t="shared" si="102"/>
        <v/>
      </c>
      <c r="AO520" s="7" t="str">
        <f t="shared" si="102"/>
        <v/>
      </c>
      <c r="AP520" s="7" t="str">
        <f t="shared" si="102"/>
        <v/>
      </c>
      <c r="AQ520" s="7" t="str">
        <f t="shared" si="102"/>
        <v/>
      </c>
      <c r="AR520" s="7" t="str">
        <f t="shared" si="102"/>
        <v/>
      </c>
      <c r="AS520" s="7" t="str">
        <f t="shared" si="102"/>
        <v/>
      </c>
      <c r="AT520" s="7" t="str">
        <f t="shared" si="102"/>
        <v/>
      </c>
      <c r="AU520" s="7" t="str">
        <f t="shared" si="102"/>
        <v/>
      </c>
      <c r="AV520" s="7" t="str">
        <f t="shared" si="102"/>
        <v/>
      </c>
      <c r="AW520" s="7" t="str">
        <f t="shared" si="102"/>
        <v/>
      </c>
      <c r="AX520" s="7" t="str">
        <f t="shared" si="103"/>
        <v/>
      </c>
      <c r="AY520" s="7" t="str">
        <f t="shared" si="103"/>
        <v/>
      </c>
      <c r="AZ520" s="7" t="str">
        <f t="shared" si="103"/>
        <v/>
      </c>
      <c r="BA520" s="7" t="str">
        <f t="shared" si="103"/>
        <v/>
      </c>
      <c r="BB520" s="7" t="str">
        <f t="shared" si="103"/>
        <v/>
      </c>
      <c r="BC520" s="7" t="str">
        <f t="shared" si="103"/>
        <v/>
      </c>
      <c r="BD520" s="7" t="str">
        <f t="shared" si="103"/>
        <v/>
      </c>
      <c r="BE520" s="7" t="str">
        <f t="shared" si="103"/>
        <v/>
      </c>
    </row>
    <row r="521" spans="1:57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>CONCATENATE(A521,B521,C521,D521,E521,F521,G521,H521,I521,J521,K521,L521,M521,N521,O521,P521,Q521,R521,S521,T521,U521,V521,W521,X521,Y521,Z521,AA521,AB521,AC521,AD521,AE521,AF521,AG521,AH521)</f>
        <v>SIMSIMSIM190121306544761,875FNEL044761,87538129,87544749,87544725,87543599,875761003722XLXX XUGUTX GXUVXXX TXXXXXRX000000AMIL37NEXT MUNICIPAL SÃO PAULO49621416,82496,21ATIVO</v>
      </c>
      <c r="AJ521">
        <f>IF(AI521=AI520,1,0)</f>
        <v>1</v>
      </c>
      <c r="AK521" s="47" t="s">
        <v>387</v>
      </c>
      <c r="AM521" s="8">
        <v>518</v>
      </c>
      <c r="AN521" s="8" t="str">
        <f t="shared" si="102"/>
        <v/>
      </c>
      <c r="AO521" s="8" t="str">
        <f t="shared" si="102"/>
        <v/>
      </c>
      <c r="AP521" s="8" t="str">
        <f t="shared" si="102"/>
        <v/>
      </c>
      <c r="AQ521" s="8" t="str">
        <f t="shared" si="102"/>
        <v/>
      </c>
      <c r="AR521" s="8" t="str">
        <f t="shared" si="102"/>
        <v/>
      </c>
      <c r="AS521" s="8" t="str">
        <f t="shared" si="102"/>
        <v/>
      </c>
      <c r="AT521" s="8" t="str">
        <f t="shared" si="102"/>
        <v/>
      </c>
      <c r="AU521" s="8" t="str">
        <f t="shared" si="102"/>
        <v/>
      </c>
      <c r="AV521" s="8" t="str">
        <f t="shared" si="102"/>
        <v/>
      </c>
      <c r="AW521" s="8" t="str">
        <f t="shared" si="102"/>
        <v/>
      </c>
      <c r="AX521" s="8" t="str">
        <f t="shared" si="103"/>
        <v/>
      </c>
      <c r="AY521" s="8" t="str">
        <f t="shared" si="103"/>
        <v/>
      </c>
      <c r="AZ521" s="8" t="str">
        <f t="shared" si="103"/>
        <v/>
      </c>
      <c r="BA521" s="8" t="str">
        <f t="shared" si="103"/>
        <v/>
      </c>
      <c r="BB521" s="8" t="str">
        <f t="shared" si="103"/>
        <v/>
      </c>
      <c r="BC521" s="8" t="str">
        <f t="shared" si="103"/>
        <v/>
      </c>
      <c r="BD521" s="8" t="str">
        <f t="shared" si="103"/>
        <v/>
      </c>
      <c r="BE521" s="8" t="str">
        <f t="shared" si="103"/>
        <v/>
      </c>
    </row>
    <row r="522" spans="1:57" x14ac:dyDescent="0.25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>CONCATENATE(A522,B522,C522,D522,E522,F522,G522,H522,I522,J522,K522,L522,M522,N522,O522,P522,Q522,R522,S522,T522,U522,V522,W522,X522,Y522,Z522,AA522,AB522,AC522,AD522,AE522,AF522,AG522,AH522)</f>
        <v>SIMSIMSIM190121306544761,875FNEL044761,87538129,87544749,87544725,87543599,875761003722XLXX XUGUTX GXUVXXX TXXXXXRX000000AMIL37NEXT MUNICIPAL SÃO PAULO49621416,82496,21ATIVO</v>
      </c>
      <c r="AJ522">
        <f>IF(AI522=AI521,1,0)</f>
        <v>1</v>
      </c>
      <c r="AK522" s="47" t="s">
        <v>387</v>
      </c>
      <c r="AM522" s="7">
        <v>519</v>
      </c>
      <c r="AN522" s="7" t="str">
        <f t="shared" si="102"/>
        <v/>
      </c>
      <c r="AO522" s="7" t="str">
        <f t="shared" si="102"/>
        <v/>
      </c>
      <c r="AP522" s="7" t="str">
        <f t="shared" si="102"/>
        <v/>
      </c>
      <c r="AQ522" s="7" t="str">
        <f t="shared" si="102"/>
        <v/>
      </c>
      <c r="AR522" s="7" t="str">
        <f t="shared" si="102"/>
        <v/>
      </c>
      <c r="AS522" s="7" t="str">
        <f t="shared" si="102"/>
        <v/>
      </c>
      <c r="AT522" s="7" t="str">
        <f t="shared" si="102"/>
        <v/>
      </c>
      <c r="AU522" s="7" t="str">
        <f t="shared" si="102"/>
        <v/>
      </c>
      <c r="AV522" s="7" t="str">
        <f t="shared" si="102"/>
        <v/>
      </c>
      <c r="AW522" s="7" t="str">
        <f t="shared" si="102"/>
        <v/>
      </c>
      <c r="AX522" s="7" t="str">
        <f t="shared" si="103"/>
        <v/>
      </c>
      <c r="AY522" s="7" t="str">
        <f t="shared" si="103"/>
        <v/>
      </c>
      <c r="AZ522" s="7" t="str">
        <f t="shared" si="103"/>
        <v/>
      </c>
      <c r="BA522" s="7" t="str">
        <f t="shared" si="103"/>
        <v/>
      </c>
      <c r="BB522" s="7" t="str">
        <f t="shared" si="103"/>
        <v/>
      </c>
      <c r="BC522" s="7" t="str">
        <f t="shared" si="103"/>
        <v/>
      </c>
      <c r="BD522" s="7" t="str">
        <f t="shared" si="103"/>
        <v/>
      </c>
      <c r="BE522" s="7" t="str">
        <f t="shared" si="103"/>
        <v/>
      </c>
    </row>
    <row r="523" spans="1:57" x14ac:dyDescent="0.25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>CONCATENATE(A523,B523,C523,D523,E523,F523,G523,H523,I523,J523,K523,L523,M523,N523,O523,P523,Q523,R523,S523,T523,U523,V523,W523,X523,Y523,Z523,AA523,AB523,AC523,AD523,AE523,AF523,AG523,AH523)</f>
        <v>SIMSIMSIM190121306544761,875FNEL144761,87526829,87544749,87543599,875761003732XNDRXX GXUVXXX RXBXXRX TXXXXXRX000000AMIL37NEXT MUNICIPAL SÃO PAULO1457041223,891457,04ATIVO</v>
      </c>
      <c r="AJ523">
        <f>IF(AI523=AI522,1,0)</f>
        <v>0</v>
      </c>
      <c r="AK523" s="47" t="s">
        <v>387</v>
      </c>
      <c r="AM523" s="8">
        <v>520</v>
      </c>
      <c r="AN523" s="8" t="str">
        <f t="shared" si="102"/>
        <v/>
      </c>
      <c r="AO523" s="8" t="str">
        <f t="shared" si="102"/>
        <v/>
      </c>
      <c r="AP523" s="8" t="str">
        <f t="shared" si="102"/>
        <v/>
      </c>
      <c r="AQ523" s="8" t="str">
        <f t="shared" si="102"/>
        <v/>
      </c>
      <c r="AR523" s="8" t="str">
        <f t="shared" si="102"/>
        <v/>
      </c>
      <c r="AS523" s="8" t="str">
        <f t="shared" si="102"/>
        <v/>
      </c>
      <c r="AT523" s="8" t="str">
        <f t="shared" si="102"/>
        <v/>
      </c>
      <c r="AU523" s="8" t="str">
        <f t="shared" si="102"/>
        <v/>
      </c>
      <c r="AV523" s="8" t="str">
        <f t="shared" si="102"/>
        <v/>
      </c>
      <c r="AW523" s="8" t="str">
        <f t="shared" si="102"/>
        <v/>
      </c>
      <c r="AX523" s="8" t="str">
        <f t="shared" si="103"/>
        <v/>
      </c>
      <c r="AY523" s="8" t="str">
        <f t="shared" si="103"/>
        <v/>
      </c>
      <c r="AZ523" s="8" t="str">
        <f t="shared" si="103"/>
        <v/>
      </c>
      <c r="BA523" s="8" t="str">
        <f t="shared" si="103"/>
        <v/>
      </c>
      <c r="BB523" s="8" t="str">
        <f t="shared" si="103"/>
        <v/>
      </c>
      <c r="BC523" s="8" t="str">
        <f t="shared" si="103"/>
        <v/>
      </c>
      <c r="BD523" s="8" t="str">
        <f t="shared" si="103"/>
        <v/>
      </c>
      <c r="BE523" s="8" t="str">
        <f t="shared" si="103"/>
        <v/>
      </c>
    </row>
    <row r="524" spans="1:57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>CONCATENATE(A524,B524,C524,D524,E524,F524,G524,H524,I524,J524,K524,L524,M524,N524,O524,P524,Q524,R524,S524,T524,U524,V524,W524,X524,Y524,Z524,AA524,AB524,AC524,AD524,AE524,AF524,AG524,AH524)</f>
        <v>SIMSIMSIM190121306544761,875FNEL144761,87526829,87544749,87543599,875761003732XNDRXX GXUVXXX RXBXXRX TXXXXXRX000000AMIL37NEXT MUNICIPAL SÃO PAULO1457041223,891457,04ATIVO</v>
      </c>
      <c r="AJ524">
        <f>IF(AI524=AI523,1,0)</f>
        <v>1</v>
      </c>
      <c r="AK524" s="47" t="s">
        <v>387</v>
      </c>
      <c r="AM524" s="7">
        <v>521</v>
      </c>
      <c r="AN524" s="7" t="str">
        <f t="shared" ref="AN524:AW533" si="104">IF(AN$3=$D524,$AM524,"")</f>
        <v/>
      </c>
      <c r="AO524" s="7" t="str">
        <f t="shared" si="104"/>
        <v/>
      </c>
      <c r="AP524" s="7" t="str">
        <f t="shared" si="104"/>
        <v/>
      </c>
      <c r="AQ524" s="7" t="str">
        <f t="shared" si="104"/>
        <v/>
      </c>
      <c r="AR524" s="7" t="str">
        <f t="shared" si="104"/>
        <v/>
      </c>
      <c r="AS524" s="7" t="str">
        <f t="shared" si="104"/>
        <v/>
      </c>
      <c r="AT524" s="7" t="str">
        <f t="shared" si="104"/>
        <v/>
      </c>
      <c r="AU524" s="7" t="str">
        <f t="shared" si="104"/>
        <v/>
      </c>
      <c r="AV524" s="7" t="str">
        <f t="shared" si="104"/>
        <v/>
      </c>
      <c r="AW524" s="7" t="str">
        <f t="shared" si="104"/>
        <v/>
      </c>
      <c r="AX524" s="7" t="str">
        <f t="shared" ref="AX524:BE533" si="105">IF(AX$3=$D524,$AM524,"")</f>
        <v/>
      </c>
      <c r="AY524" s="7" t="str">
        <f t="shared" si="105"/>
        <v/>
      </c>
      <c r="AZ524" s="7" t="str">
        <f t="shared" si="105"/>
        <v/>
      </c>
      <c r="BA524" s="7" t="str">
        <f t="shared" si="105"/>
        <v/>
      </c>
      <c r="BB524" s="7" t="str">
        <f t="shared" si="105"/>
        <v/>
      </c>
      <c r="BC524" s="7" t="str">
        <f t="shared" si="105"/>
        <v/>
      </c>
      <c r="BD524" s="7" t="str">
        <f t="shared" si="105"/>
        <v/>
      </c>
      <c r="BE524" s="7" t="str">
        <f t="shared" si="105"/>
        <v/>
      </c>
    </row>
    <row r="525" spans="1:57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>CONCATENATE(A525,B525,C525,D525,E525,F525,G525,H525,I525,J525,K525,L525,M525,N525,O525,P525,Q525,R525,S525,T525,U525,V525,W525,X525,Y525,Z525,AA525,AB525,AC525,AD525,AE525,AF525,AG525,AH525)</f>
        <v>SIMSIMSIM190121306544761,875FNEL144761,87526829,87544749,87543599,875761003732XNDRXX GXUVXXX RXBXXRX TXXXXXRX000000AMIL37NEXT MUNICIPAL SÃO PAULO1457041223,891457,04ATIVO</v>
      </c>
      <c r="AJ525">
        <f>IF(AI525=AI524,1,0)</f>
        <v>1</v>
      </c>
      <c r="AK525" s="47" t="s">
        <v>387</v>
      </c>
      <c r="AM525" s="8">
        <v>522</v>
      </c>
      <c r="AN525" s="8" t="str">
        <f t="shared" si="104"/>
        <v/>
      </c>
      <c r="AO525" s="8" t="str">
        <f t="shared" si="104"/>
        <v/>
      </c>
      <c r="AP525" s="8" t="str">
        <f t="shared" si="104"/>
        <v/>
      </c>
      <c r="AQ525" s="8" t="str">
        <f t="shared" si="104"/>
        <v/>
      </c>
      <c r="AR525" s="8" t="str">
        <f t="shared" si="104"/>
        <v/>
      </c>
      <c r="AS525" s="8" t="str">
        <f t="shared" si="104"/>
        <v/>
      </c>
      <c r="AT525" s="8" t="str">
        <f t="shared" si="104"/>
        <v/>
      </c>
      <c r="AU525" s="8" t="str">
        <f t="shared" si="104"/>
        <v/>
      </c>
      <c r="AV525" s="8" t="str">
        <f t="shared" si="104"/>
        <v/>
      </c>
      <c r="AW525" s="8" t="str">
        <f t="shared" si="104"/>
        <v/>
      </c>
      <c r="AX525" s="8" t="str">
        <f t="shared" si="105"/>
        <v/>
      </c>
      <c r="AY525" s="8" t="str">
        <f t="shared" si="105"/>
        <v/>
      </c>
      <c r="AZ525" s="8" t="str">
        <f t="shared" si="105"/>
        <v/>
      </c>
      <c r="BA525" s="8" t="str">
        <f t="shared" si="105"/>
        <v/>
      </c>
      <c r="BB525" s="8" t="str">
        <f t="shared" si="105"/>
        <v/>
      </c>
      <c r="BC525" s="8" t="str">
        <f t="shared" si="105"/>
        <v/>
      </c>
      <c r="BD525" s="8" t="str">
        <f t="shared" si="105"/>
        <v/>
      </c>
      <c r="BE525" s="8" t="str">
        <f t="shared" si="105"/>
        <v/>
      </c>
    </row>
    <row r="526" spans="1:57" x14ac:dyDescent="0.25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>CONCATENATE(A526,B526,C526,D526,E526,F526,G526,H526,I526,J526,K526,L526,M526,N526,O526,P526,Q526,R526,S526,T526,U526,V526,W526,X526,Y526,Z526,AA526,AB526,AC526,AD526,AE526,AF526,AG526,AH526)</f>
        <v>SIMSIMSIM190121304744761,875FNEL044761,87541720,87543599,87543599,875761009020DXVX BXRHXND XBUD000000AMIL37AMIL 500 QP NACIONAL1532821287,561532,82ATIVO</v>
      </c>
      <c r="AJ526">
        <f>IF(AI526=AI525,1,0)</f>
        <v>0</v>
      </c>
      <c r="AK526" s="47" t="s">
        <v>387</v>
      </c>
      <c r="AM526" s="7">
        <v>523</v>
      </c>
      <c r="AN526" s="7" t="str">
        <f t="shared" si="104"/>
        <v/>
      </c>
      <c r="AO526" s="7" t="str">
        <f t="shared" si="104"/>
        <v/>
      </c>
      <c r="AP526" s="7" t="str">
        <f t="shared" si="104"/>
        <v/>
      </c>
      <c r="AQ526" s="7" t="str">
        <f t="shared" si="104"/>
        <v/>
      </c>
      <c r="AR526" s="7" t="str">
        <f t="shared" si="104"/>
        <v/>
      </c>
      <c r="AS526" s="7" t="str">
        <f t="shared" si="104"/>
        <v/>
      </c>
      <c r="AT526" s="7" t="str">
        <f t="shared" si="104"/>
        <v/>
      </c>
      <c r="AU526" s="7" t="str">
        <f t="shared" si="104"/>
        <v/>
      </c>
      <c r="AV526" s="7" t="str">
        <f t="shared" si="104"/>
        <v/>
      </c>
      <c r="AW526" s="7" t="str">
        <f t="shared" si="104"/>
        <v/>
      </c>
      <c r="AX526" s="7" t="str">
        <f t="shared" si="105"/>
        <v/>
      </c>
      <c r="AY526" s="7" t="str">
        <f t="shared" si="105"/>
        <v/>
      </c>
      <c r="AZ526" s="7" t="str">
        <f t="shared" si="105"/>
        <v/>
      </c>
      <c r="BA526" s="7" t="str">
        <f t="shared" si="105"/>
        <v/>
      </c>
      <c r="BB526" s="7" t="str">
        <f t="shared" si="105"/>
        <v/>
      </c>
      <c r="BC526" s="7" t="str">
        <f t="shared" si="105"/>
        <v/>
      </c>
      <c r="BD526" s="7" t="str">
        <f t="shared" si="105"/>
        <v/>
      </c>
      <c r="BE526" s="7" t="str">
        <f t="shared" si="105"/>
        <v/>
      </c>
    </row>
    <row r="527" spans="1:57" x14ac:dyDescent="0.25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>CONCATENATE(A527,B527,C527,D527,E527,F527,G527,H527,I527,J527,K527,L527,M527,N527,O527,P527,Q527,R527,S527,T527,U527,V527,W527,X527,Y527,Z527,AA527,AB527,AC527,AD527,AE527,AF527,AG527,AH527)</f>
        <v>SIMSIMSIM190121304744761,875FNEL044761,87541720,87543599,87543599,875761009020DXVX BXRHXND XBUD000000AMIL37AMIL 500 QP NACIONAL1532821287,561532,82ATIVO</v>
      </c>
      <c r="AJ527">
        <f>IF(AI527=AI526,1,0)</f>
        <v>1</v>
      </c>
      <c r="AK527" s="47" t="s">
        <v>387</v>
      </c>
      <c r="AM527" s="8">
        <v>524</v>
      </c>
      <c r="AN527" s="8" t="str">
        <f t="shared" si="104"/>
        <v/>
      </c>
      <c r="AO527" s="8" t="str">
        <f t="shared" si="104"/>
        <v/>
      </c>
      <c r="AP527" s="8" t="str">
        <f t="shared" si="104"/>
        <v/>
      </c>
      <c r="AQ527" s="8" t="str">
        <f t="shared" si="104"/>
        <v/>
      </c>
      <c r="AR527" s="8" t="str">
        <f t="shared" si="104"/>
        <v/>
      </c>
      <c r="AS527" s="8" t="str">
        <f t="shared" si="104"/>
        <v/>
      </c>
      <c r="AT527" s="8" t="str">
        <f t="shared" si="104"/>
        <v/>
      </c>
      <c r="AU527" s="8" t="str">
        <f t="shared" si="104"/>
        <v/>
      </c>
      <c r="AV527" s="8" t="str">
        <f t="shared" si="104"/>
        <v/>
      </c>
      <c r="AW527" s="8" t="str">
        <f t="shared" si="104"/>
        <v/>
      </c>
      <c r="AX527" s="8" t="str">
        <f t="shared" si="105"/>
        <v/>
      </c>
      <c r="AY527" s="8" t="str">
        <f t="shared" si="105"/>
        <v/>
      </c>
      <c r="AZ527" s="8" t="str">
        <f t="shared" si="105"/>
        <v/>
      </c>
      <c r="BA527" s="8" t="str">
        <f t="shared" si="105"/>
        <v/>
      </c>
      <c r="BB527" s="8" t="str">
        <f t="shared" si="105"/>
        <v/>
      </c>
      <c r="BC527" s="8" t="str">
        <f t="shared" si="105"/>
        <v/>
      </c>
      <c r="BD527" s="8" t="str">
        <f t="shared" si="105"/>
        <v/>
      </c>
      <c r="BE527" s="8" t="str">
        <f t="shared" si="105"/>
        <v/>
      </c>
    </row>
    <row r="528" spans="1:57" x14ac:dyDescent="0.25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>CONCATENATE(A528,B528,C528,D528,E528,F528,G528,H528,I528,J528,K528,L528,M528,N528,O528,P528,Q528,R528,S528,T528,U528,V528,W528,X528,Y528,Z528,AA528,AB528,AC528,AD528,AE528,AF528,AG528,AH528)</f>
        <v>SIMSIMSIM190121304744761,875FNEL044761,87541720,87543599,87543599,875761009020DXVX BXRHXND XBUD000000AMIL37AMIL 500 QP NACIONAL1532821287,561532,82ATIVO</v>
      </c>
      <c r="AJ528">
        <f>IF(AI528=AI527,1,0)</f>
        <v>1</v>
      </c>
      <c r="AK528" s="47" t="s">
        <v>387</v>
      </c>
      <c r="AM528" s="7">
        <v>525</v>
      </c>
      <c r="AN528" s="7" t="str">
        <f t="shared" si="104"/>
        <v/>
      </c>
      <c r="AO528" s="7" t="str">
        <f t="shared" si="104"/>
        <v/>
      </c>
      <c r="AP528" s="7" t="str">
        <f t="shared" si="104"/>
        <v/>
      </c>
      <c r="AQ528" s="7" t="str">
        <f t="shared" si="104"/>
        <v/>
      </c>
      <c r="AR528" s="7" t="str">
        <f t="shared" si="104"/>
        <v/>
      </c>
      <c r="AS528" s="7" t="str">
        <f t="shared" si="104"/>
        <v/>
      </c>
      <c r="AT528" s="7" t="str">
        <f t="shared" si="104"/>
        <v/>
      </c>
      <c r="AU528" s="7" t="str">
        <f t="shared" si="104"/>
        <v/>
      </c>
      <c r="AV528" s="7" t="str">
        <f t="shared" si="104"/>
        <v/>
      </c>
      <c r="AW528" s="7" t="str">
        <f t="shared" si="104"/>
        <v/>
      </c>
      <c r="AX528" s="7" t="str">
        <f t="shared" si="105"/>
        <v/>
      </c>
      <c r="AY528" s="7" t="str">
        <f t="shared" si="105"/>
        <v/>
      </c>
      <c r="AZ528" s="7" t="str">
        <f t="shared" si="105"/>
        <v/>
      </c>
      <c r="BA528" s="7" t="str">
        <f t="shared" si="105"/>
        <v/>
      </c>
      <c r="BB528" s="7" t="str">
        <f t="shared" si="105"/>
        <v/>
      </c>
      <c r="BC528" s="7" t="str">
        <f t="shared" si="105"/>
        <v/>
      </c>
      <c r="BD528" s="7" t="str">
        <f t="shared" si="105"/>
        <v/>
      </c>
      <c r="BE528" s="7" t="str">
        <f t="shared" si="105"/>
        <v/>
      </c>
    </row>
    <row r="529" spans="1:57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>CONCATENATE(A529,B529,C529,D529,E529,F529,G529,H529,I529,J529,K529,L529,M529,N529,O529,P529,Q529,R529,S529,T529,U529,V529,W529,X529,Y529,Z529,AA529,AB529,AC529,AD529,AE529,AF529,AG529,AH529)</f>
        <v>SIMSIMSIM190121402244761,875FNEL044761,87538522,87543599,87543599,875761009060MXRXX LUXZX MXRXX LXMX000000AMIL37AMIL 400 QC NACIONAL1235861038,111235,86ATIVO</v>
      </c>
      <c r="AJ529">
        <f>IF(AI529=AI528,1,0)</f>
        <v>0</v>
      </c>
      <c r="AK529" s="47" t="s">
        <v>387</v>
      </c>
      <c r="AM529" s="8">
        <v>526</v>
      </c>
      <c r="AN529" s="8" t="str">
        <f t="shared" si="104"/>
        <v/>
      </c>
      <c r="AO529" s="8" t="str">
        <f t="shared" si="104"/>
        <v/>
      </c>
      <c r="AP529" s="8" t="str">
        <f t="shared" si="104"/>
        <v/>
      </c>
      <c r="AQ529" s="8" t="str">
        <f t="shared" si="104"/>
        <v/>
      </c>
      <c r="AR529" s="8" t="str">
        <f t="shared" si="104"/>
        <v/>
      </c>
      <c r="AS529" s="8" t="str">
        <f t="shared" si="104"/>
        <v/>
      </c>
      <c r="AT529" s="8" t="str">
        <f t="shared" si="104"/>
        <v/>
      </c>
      <c r="AU529" s="8" t="str">
        <f t="shared" si="104"/>
        <v/>
      </c>
      <c r="AV529" s="8" t="str">
        <f t="shared" si="104"/>
        <v/>
      </c>
      <c r="AW529" s="8" t="str">
        <f t="shared" si="104"/>
        <v/>
      </c>
      <c r="AX529" s="8" t="str">
        <f t="shared" si="105"/>
        <v/>
      </c>
      <c r="AY529" s="8" t="str">
        <f t="shared" si="105"/>
        <v/>
      </c>
      <c r="AZ529" s="8" t="str">
        <f t="shared" si="105"/>
        <v/>
      </c>
      <c r="BA529" s="8" t="str">
        <f t="shared" si="105"/>
        <v/>
      </c>
      <c r="BB529" s="8" t="str">
        <f t="shared" si="105"/>
        <v/>
      </c>
      <c r="BC529" s="8" t="str">
        <f t="shared" si="105"/>
        <v/>
      </c>
      <c r="BD529" s="8" t="str">
        <f t="shared" si="105"/>
        <v/>
      </c>
      <c r="BE529" s="8" t="str">
        <f t="shared" si="105"/>
        <v/>
      </c>
    </row>
    <row r="530" spans="1:57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>CONCATENATE(A530,B530,C530,D530,E530,F530,G530,H530,I530,J530,K530,L530,M530,N530,O530,P530,Q530,R530,S530,T530,U530,V530,W530,X530,Y530,Z530,AA530,AB530,AC530,AD530,AE530,AF530,AG530,AH530)</f>
        <v>SIMSIMSIM190121402244761,875FNEL044761,87538522,87543599,87543599,875761009060MXRXX LUXZX MXRXX LXMX000000AMIL37AMIL 400 QC NACIONAL1235861038,111235,86ATIVO</v>
      </c>
      <c r="AJ530">
        <f>IF(AI530=AI529,1,0)</f>
        <v>1</v>
      </c>
      <c r="AK530" s="47" t="s">
        <v>387</v>
      </c>
      <c r="AM530" s="7">
        <v>527</v>
      </c>
      <c r="AN530" s="7" t="str">
        <f t="shared" si="104"/>
        <v/>
      </c>
      <c r="AO530" s="7" t="str">
        <f t="shared" si="104"/>
        <v/>
      </c>
      <c r="AP530" s="7" t="str">
        <f t="shared" si="104"/>
        <v/>
      </c>
      <c r="AQ530" s="7" t="str">
        <f t="shared" si="104"/>
        <v/>
      </c>
      <c r="AR530" s="7" t="str">
        <f t="shared" si="104"/>
        <v/>
      </c>
      <c r="AS530" s="7" t="str">
        <f t="shared" si="104"/>
        <v/>
      </c>
      <c r="AT530" s="7" t="str">
        <f t="shared" si="104"/>
        <v/>
      </c>
      <c r="AU530" s="7" t="str">
        <f t="shared" si="104"/>
        <v/>
      </c>
      <c r="AV530" s="7" t="str">
        <f t="shared" si="104"/>
        <v/>
      </c>
      <c r="AW530" s="7" t="str">
        <f t="shared" si="104"/>
        <v/>
      </c>
      <c r="AX530" s="7" t="str">
        <f t="shared" si="105"/>
        <v/>
      </c>
      <c r="AY530" s="7" t="str">
        <f t="shared" si="105"/>
        <v/>
      </c>
      <c r="AZ530" s="7" t="str">
        <f t="shared" si="105"/>
        <v/>
      </c>
      <c r="BA530" s="7" t="str">
        <f t="shared" si="105"/>
        <v/>
      </c>
      <c r="BB530" s="7" t="str">
        <f t="shared" si="105"/>
        <v/>
      </c>
      <c r="BC530" s="7" t="str">
        <f t="shared" si="105"/>
        <v/>
      </c>
      <c r="BD530" s="7" t="str">
        <f t="shared" si="105"/>
        <v/>
      </c>
      <c r="BE530" s="7" t="str">
        <f t="shared" si="105"/>
        <v/>
      </c>
    </row>
    <row r="531" spans="1:57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>CONCATENATE(A531,B531,C531,D531,E531,F531,G531,H531,I531,J531,K531,L531,M531,N531,O531,P531,Q531,R531,S531,T531,U531,V531,W531,X531,Y531,Z531,AA531,AB531,AC531,AD531,AE531,AF531,AG531,AH531)</f>
        <v>SIMSIMSIM190121402244761,875FNEL044761,87538522,87543599,87543599,875761009060MXRXX LUXZX MXRXX LXMX000000AMIL37AMIL 400 QC NACIONAL1235861038,111235,86ATIVO</v>
      </c>
      <c r="AJ531">
        <f>IF(AI531=AI530,1,0)</f>
        <v>1</v>
      </c>
      <c r="AK531" s="47" t="s">
        <v>387</v>
      </c>
      <c r="AM531" s="8">
        <v>528</v>
      </c>
      <c r="AN531" s="8" t="str">
        <f t="shared" si="104"/>
        <v/>
      </c>
      <c r="AO531" s="8" t="str">
        <f t="shared" si="104"/>
        <v/>
      </c>
      <c r="AP531" s="8" t="str">
        <f t="shared" si="104"/>
        <v/>
      </c>
      <c r="AQ531" s="8" t="str">
        <f t="shared" si="104"/>
        <v/>
      </c>
      <c r="AR531" s="8" t="str">
        <f t="shared" si="104"/>
        <v/>
      </c>
      <c r="AS531" s="8" t="str">
        <f t="shared" si="104"/>
        <v/>
      </c>
      <c r="AT531" s="8" t="str">
        <f t="shared" si="104"/>
        <v/>
      </c>
      <c r="AU531" s="8" t="str">
        <f t="shared" si="104"/>
        <v/>
      </c>
      <c r="AV531" s="8" t="str">
        <f t="shared" si="104"/>
        <v/>
      </c>
      <c r="AW531" s="8" t="str">
        <f t="shared" si="104"/>
        <v/>
      </c>
      <c r="AX531" s="8" t="str">
        <f t="shared" si="105"/>
        <v/>
      </c>
      <c r="AY531" s="8" t="str">
        <f t="shared" si="105"/>
        <v/>
      </c>
      <c r="AZ531" s="8" t="str">
        <f t="shared" si="105"/>
        <v/>
      </c>
      <c r="BA531" s="8" t="str">
        <f t="shared" si="105"/>
        <v/>
      </c>
      <c r="BB531" s="8" t="str">
        <f t="shared" si="105"/>
        <v/>
      </c>
      <c r="BC531" s="8" t="str">
        <f t="shared" si="105"/>
        <v/>
      </c>
      <c r="BD531" s="8" t="str">
        <f t="shared" si="105"/>
        <v/>
      </c>
      <c r="BE531" s="8" t="str">
        <f t="shared" si="105"/>
        <v/>
      </c>
    </row>
    <row r="532" spans="1:57" x14ac:dyDescent="0.25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>CONCATENATE(A532,B532,C532,D532,E532,F532,G532,H532,I532,J532,K532,L532,M532,N532,O532,P532,Q532,R532,S532,T532,U532,V532,W532,X532,Y532,Z532,AA532,AB532,AC532,AD532,AE532,AF532,AG532,AH532)</f>
        <v>SIMSIMSIM2780121391444761,875SINDSIME -SINDICATO DOS EMPREENDEDORES INDIVIDUAIS044761,87531666,87544725,87544725,87543599,875761009560TXLXNX WXRXLXNX LXX RXXX000000AMIL37AMIL 400 QC NACIONAL COPART1586371316,661586,37ATIVO</v>
      </c>
      <c r="AJ532">
        <f>IF(AI532=AI531,1,0)</f>
        <v>0</v>
      </c>
      <c r="AK532" s="47" t="s">
        <v>396</v>
      </c>
      <c r="AM532" s="7">
        <v>529</v>
      </c>
      <c r="AN532" s="7" t="str">
        <f t="shared" si="104"/>
        <v/>
      </c>
      <c r="AO532" s="7" t="str">
        <f t="shared" si="104"/>
        <v/>
      </c>
      <c r="AP532" s="7" t="str">
        <f t="shared" si="104"/>
        <v/>
      </c>
      <c r="AQ532" s="7" t="str">
        <f t="shared" si="104"/>
        <v/>
      </c>
      <c r="AR532" s="7" t="str">
        <f t="shared" si="104"/>
        <v/>
      </c>
      <c r="AS532" s="7" t="str">
        <f t="shared" si="104"/>
        <v/>
      </c>
      <c r="AT532" s="7" t="str">
        <f t="shared" si="104"/>
        <v/>
      </c>
      <c r="AU532" s="7" t="str">
        <f t="shared" si="104"/>
        <v/>
      </c>
      <c r="AV532" s="7" t="str">
        <f t="shared" si="104"/>
        <v/>
      </c>
      <c r="AW532" s="7" t="str">
        <f t="shared" si="104"/>
        <v/>
      </c>
      <c r="AX532" s="7" t="str">
        <f t="shared" si="105"/>
        <v/>
      </c>
      <c r="AY532" s="7" t="str">
        <f t="shared" si="105"/>
        <v/>
      </c>
      <c r="AZ532" s="7" t="str">
        <f t="shared" si="105"/>
        <v/>
      </c>
      <c r="BA532" s="7" t="str">
        <f t="shared" si="105"/>
        <v/>
      </c>
      <c r="BB532" s="7" t="str">
        <f t="shared" si="105"/>
        <v/>
      </c>
      <c r="BC532" s="7" t="str">
        <f t="shared" si="105"/>
        <v/>
      </c>
      <c r="BD532" s="7" t="str">
        <f t="shared" si="105"/>
        <v/>
      </c>
      <c r="BE532" s="7" t="str">
        <f t="shared" si="105"/>
        <v/>
      </c>
    </row>
    <row r="533" spans="1:57" x14ac:dyDescent="0.25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>CONCATENATE(A533,B533,C533,D533,E533,F533,G533,H533,I533,J533,K533,L533,M533,N533,O533,P533,Q533,R533,S533,T533,U533,V533,W533,X533,Y533,Z533,AA533,AB533,AC533,AD533,AE533,AF533,AG533,AH533)</f>
        <v>SIMSIMSIM2780121391444761,875SINDSIME -SINDICATO DOS EMPREENDEDORES INDIVIDUAIS044761,87531666,87544725,87544725,87543599,875761009560TXLXNX WXRXLXNX LXX RXXX000000AMIL37AMIL 400 QC NACIONAL COPART1586371316,661586,37ATIVO</v>
      </c>
      <c r="AJ533">
        <f>IF(AI533=AI532,1,0)</f>
        <v>1</v>
      </c>
      <c r="AK533" s="47" t="s">
        <v>396</v>
      </c>
      <c r="AM533" s="8">
        <v>530</v>
      </c>
      <c r="AN533" s="8" t="str">
        <f t="shared" si="104"/>
        <v/>
      </c>
      <c r="AO533" s="8" t="str">
        <f t="shared" si="104"/>
        <v/>
      </c>
      <c r="AP533" s="8" t="str">
        <f t="shared" si="104"/>
        <v/>
      </c>
      <c r="AQ533" s="8" t="str">
        <f t="shared" si="104"/>
        <v/>
      </c>
      <c r="AR533" s="8" t="str">
        <f t="shared" si="104"/>
        <v/>
      </c>
      <c r="AS533" s="8" t="str">
        <f t="shared" si="104"/>
        <v/>
      </c>
      <c r="AT533" s="8" t="str">
        <f t="shared" si="104"/>
        <v/>
      </c>
      <c r="AU533" s="8" t="str">
        <f t="shared" si="104"/>
        <v/>
      </c>
      <c r="AV533" s="8" t="str">
        <f t="shared" si="104"/>
        <v/>
      </c>
      <c r="AW533" s="8" t="str">
        <f t="shared" si="104"/>
        <v/>
      </c>
      <c r="AX533" s="8" t="str">
        <f t="shared" si="105"/>
        <v/>
      </c>
      <c r="AY533" s="8" t="str">
        <f t="shared" si="105"/>
        <v/>
      </c>
      <c r="AZ533" s="8" t="str">
        <f t="shared" si="105"/>
        <v/>
      </c>
      <c r="BA533" s="8" t="str">
        <f t="shared" si="105"/>
        <v/>
      </c>
      <c r="BB533" s="8" t="str">
        <f t="shared" si="105"/>
        <v/>
      </c>
      <c r="BC533" s="8" t="str">
        <f t="shared" si="105"/>
        <v/>
      </c>
      <c r="BD533" s="8" t="str">
        <f t="shared" si="105"/>
        <v/>
      </c>
      <c r="BE533" s="8" t="str">
        <f t="shared" si="105"/>
        <v/>
      </c>
    </row>
    <row r="534" spans="1:57" x14ac:dyDescent="0.25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>CONCATENATE(A534,B534,C534,D534,E534,F534,G534,H534,I534,J534,K534,L534,M534,N534,O534,P534,Q534,R534,S534,T534,U534,V534,W534,X534,Y534,Z534,AA534,AB534,AC534,AD534,AE534,AF534,AG534,AH534)</f>
        <v>SIMSIMSIM2780121391444761,875SINDSIME -SINDICATO DOS EMPREENDEDORES INDIVIDUAIS044761,87531666,87544725,87544725,87543599,875761009560TXLXNX WXRXLXNX LXX RXXX000000AMIL37AMIL 400 QC NACIONAL COPART1586371316,661586,37ATIVO</v>
      </c>
      <c r="AJ534">
        <f>IF(AI534=AI533,1,0)</f>
        <v>1</v>
      </c>
      <c r="AK534" s="47" t="s">
        <v>396</v>
      </c>
      <c r="AM534" s="7">
        <v>531</v>
      </c>
      <c r="AN534" s="7" t="str">
        <f t="shared" ref="AN534:AW543" si="106">IF(AN$3=$D534,$AM534,"")</f>
        <v/>
      </c>
      <c r="AO534" s="7" t="str">
        <f t="shared" si="106"/>
        <v/>
      </c>
      <c r="AP534" s="7" t="str">
        <f t="shared" si="106"/>
        <v/>
      </c>
      <c r="AQ534" s="7" t="str">
        <f t="shared" si="106"/>
        <v/>
      </c>
      <c r="AR534" s="7" t="str">
        <f t="shared" si="106"/>
        <v/>
      </c>
      <c r="AS534" s="7" t="str">
        <f t="shared" si="106"/>
        <v/>
      </c>
      <c r="AT534" s="7" t="str">
        <f t="shared" si="106"/>
        <v/>
      </c>
      <c r="AU534" s="7" t="str">
        <f t="shared" si="106"/>
        <v/>
      </c>
      <c r="AV534" s="7" t="str">
        <f t="shared" si="106"/>
        <v/>
      </c>
      <c r="AW534" s="7" t="str">
        <f t="shared" si="106"/>
        <v/>
      </c>
      <c r="AX534" s="7" t="str">
        <f t="shared" ref="AX534:BE543" si="107">IF(AX$3=$D534,$AM534,"")</f>
        <v/>
      </c>
      <c r="AY534" s="7" t="str">
        <f t="shared" si="107"/>
        <v/>
      </c>
      <c r="AZ534" s="7" t="str">
        <f t="shared" si="107"/>
        <v/>
      </c>
      <c r="BA534" s="7" t="str">
        <f t="shared" si="107"/>
        <v/>
      </c>
      <c r="BB534" s="7" t="str">
        <f t="shared" si="107"/>
        <v/>
      </c>
      <c r="BC534" s="7" t="str">
        <f t="shared" si="107"/>
        <v/>
      </c>
      <c r="BD534" s="7" t="str">
        <f t="shared" si="107"/>
        <v/>
      </c>
      <c r="BE534" s="7" t="str">
        <f t="shared" si="107"/>
        <v/>
      </c>
    </row>
    <row r="535" spans="1:57" x14ac:dyDescent="0.25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>CONCATENATE(A535,B535,C535,D535,E535,F535,G535,H535,I535,J535,K535,L535,M535,N535,O535,P535,Q535,R535,S535,T535,U535,V535,W535,X535,Y535,Z535,AA535,AB535,AC535,AD535,AE535,AF535,AG535,AH535)</f>
        <v>SIMSIMSIM2200121398044761,875ABREC044756,87544761,87523355,916666666744756,87543599,875761009831MXRXX WXWXLXX DX XLVXXRX PXRX000000AMIL37AMIL 500 QP NACIONAL COPART4445513734,224445,51INATIVO</v>
      </c>
      <c r="AJ535">
        <f>IF(AI535=AI534,1,0)</f>
        <v>0</v>
      </c>
      <c r="AK535" s="47" t="s">
        <v>473</v>
      </c>
      <c r="AM535" s="8">
        <v>532</v>
      </c>
      <c r="AN535" s="8" t="str">
        <f t="shared" si="106"/>
        <v/>
      </c>
      <c r="AO535" s="8" t="str">
        <f t="shared" si="106"/>
        <v/>
      </c>
      <c r="AP535" s="8" t="str">
        <f t="shared" si="106"/>
        <v/>
      </c>
      <c r="AQ535" s="8" t="str">
        <f t="shared" si="106"/>
        <v/>
      </c>
      <c r="AR535" s="8" t="str">
        <f t="shared" si="106"/>
        <v/>
      </c>
      <c r="AS535" s="8" t="str">
        <f t="shared" si="106"/>
        <v/>
      </c>
      <c r="AT535" s="8" t="str">
        <f t="shared" si="106"/>
        <v/>
      </c>
      <c r="AU535" s="8" t="str">
        <f t="shared" si="106"/>
        <v/>
      </c>
      <c r="AV535" s="8" t="str">
        <f t="shared" si="106"/>
        <v/>
      </c>
      <c r="AW535" s="8" t="str">
        <f t="shared" si="106"/>
        <v/>
      </c>
      <c r="AX535" s="8" t="str">
        <f t="shared" si="107"/>
        <v/>
      </c>
      <c r="AY535" s="8" t="str">
        <f t="shared" si="107"/>
        <v/>
      </c>
      <c r="AZ535" s="8" t="str">
        <f t="shared" si="107"/>
        <v/>
      </c>
      <c r="BA535" s="8" t="str">
        <f t="shared" si="107"/>
        <v/>
      </c>
      <c r="BB535" s="8" t="str">
        <f t="shared" si="107"/>
        <v/>
      </c>
      <c r="BC535" s="8" t="str">
        <f t="shared" si="107"/>
        <v/>
      </c>
      <c r="BD535" s="8" t="str">
        <f t="shared" si="107"/>
        <v/>
      </c>
      <c r="BE535" s="8" t="str">
        <f t="shared" si="107"/>
        <v/>
      </c>
    </row>
    <row r="536" spans="1:57" x14ac:dyDescent="0.25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>CONCATENATE(A536,B536,C536,D536,E536,F536,G536,H536,I536,J536,K536,L536,M536,N536,O536,P536,Q536,R536,S536,T536,U536,V536,W536,X536,Y536,Z536,AA536,AB536,AC536,AD536,AE536,AF536,AG536,AH536)</f>
        <v>SIMSIMSIM2200121398044761,875ABREC044756,87544761,87523355,916666666744756,87543599,875761009831MXRXX WXWXLXX DX XLVXXRX PXRX000000AMIL37AMIL 500 QP NACIONAL COPART4445513734,224445,51INATIVO</v>
      </c>
      <c r="AJ536">
        <f>IF(AI536=AI535,1,0)</f>
        <v>1</v>
      </c>
      <c r="AK536" s="47" t="s">
        <v>473</v>
      </c>
      <c r="AM536" s="7">
        <v>533</v>
      </c>
      <c r="AN536" s="7" t="str">
        <f t="shared" si="106"/>
        <v/>
      </c>
      <c r="AO536" s="7" t="str">
        <f t="shared" si="106"/>
        <v/>
      </c>
      <c r="AP536" s="7" t="str">
        <f t="shared" si="106"/>
        <v/>
      </c>
      <c r="AQ536" s="7" t="str">
        <f t="shared" si="106"/>
        <v/>
      </c>
      <c r="AR536" s="7" t="str">
        <f t="shared" si="106"/>
        <v/>
      </c>
      <c r="AS536" s="7" t="str">
        <f t="shared" si="106"/>
        <v/>
      </c>
      <c r="AT536" s="7" t="str">
        <f t="shared" si="106"/>
        <v/>
      </c>
      <c r="AU536" s="7" t="str">
        <f t="shared" si="106"/>
        <v/>
      </c>
      <c r="AV536" s="7" t="str">
        <f t="shared" si="106"/>
        <v/>
      </c>
      <c r="AW536" s="7" t="str">
        <f t="shared" si="106"/>
        <v/>
      </c>
      <c r="AX536" s="7" t="str">
        <f t="shared" si="107"/>
        <v/>
      </c>
      <c r="AY536" s="7" t="str">
        <f t="shared" si="107"/>
        <v/>
      </c>
      <c r="AZ536" s="7" t="str">
        <f t="shared" si="107"/>
        <v/>
      </c>
      <c r="BA536" s="7" t="str">
        <f t="shared" si="107"/>
        <v/>
      </c>
      <c r="BB536" s="7" t="str">
        <f t="shared" si="107"/>
        <v/>
      </c>
      <c r="BC536" s="7" t="str">
        <f t="shared" si="107"/>
        <v/>
      </c>
      <c r="BD536" s="7" t="str">
        <f t="shared" si="107"/>
        <v/>
      </c>
      <c r="BE536" s="7" t="str">
        <f t="shared" si="107"/>
        <v/>
      </c>
    </row>
    <row r="537" spans="1:57" x14ac:dyDescent="0.25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>CONCATENATE(A537,B537,C537,D537,E537,F537,G537,H537,I537,J537,K537,L537,M537,N537,O537,P537,Q537,R537,S537,T537,U537,V537,W537,X537,Y537,Z537,AA537,AB537,AC537,AD537,AE537,AF537,AG537,AH537)</f>
        <v>SIMSIMSIM2200121398044761,875ABREC044756,87544761,87523355,916666666744756,87543599,875761009831MXRXX WXWXLXX DX XLVXXRX PXRX000000AMIL37AMIL 500 QP NACIONAL COPART4445513734,224445,51INATIVO</v>
      </c>
      <c r="AJ537">
        <f>IF(AI537=AI536,1,0)</f>
        <v>1</v>
      </c>
      <c r="AK537" s="47" t="s">
        <v>473</v>
      </c>
      <c r="AM537" s="8">
        <v>534</v>
      </c>
      <c r="AN537" s="8" t="str">
        <f t="shared" si="106"/>
        <v/>
      </c>
      <c r="AO537" s="8" t="str">
        <f t="shared" si="106"/>
        <v/>
      </c>
      <c r="AP537" s="8" t="str">
        <f t="shared" si="106"/>
        <v/>
      </c>
      <c r="AQ537" s="8" t="str">
        <f t="shared" si="106"/>
        <v/>
      </c>
      <c r="AR537" s="8" t="str">
        <f t="shared" si="106"/>
        <v/>
      </c>
      <c r="AS537" s="8" t="str">
        <f t="shared" si="106"/>
        <v/>
      </c>
      <c r="AT537" s="8" t="str">
        <f t="shared" si="106"/>
        <v/>
      </c>
      <c r="AU537" s="8" t="str">
        <f t="shared" si="106"/>
        <v/>
      </c>
      <c r="AV537" s="8" t="str">
        <f t="shared" si="106"/>
        <v/>
      </c>
      <c r="AW537" s="8" t="str">
        <f t="shared" si="106"/>
        <v/>
      </c>
      <c r="AX537" s="8" t="str">
        <f t="shared" si="107"/>
        <v/>
      </c>
      <c r="AY537" s="8" t="str">
        <f t="shared" si="107"/>
        <v/>
      </c>
      <c r="AZ537" s="8" t="str">
        <f t="shared" si="107"/>
        <v/>
      </c>
      <c r="BA537" s="8" t="str">
        <f t="shared" si="107"/>
        <v/>
      </c>
      <c r="BB537" s="8" t="str">
        <f t="shared" si="107"/>
        <v/>
      </c>
      <c r="BC537" s="8" t="str">
        <f t="shared" si="107"/>
        <v/>
      </c>
      <c r="BD537" s="8" t="str">
        <f t="shared" si="107"/>
        <v/>
      </c>
      <c r="BE537" s="8" t="str">
        <f t="shared" si="107"/>
        <v/>
      </c>
    </row>
    <row r="538" spans="1:57" x14ac:dyDescent="0.25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>CONCATENATE(A538,B538,C538,D538,E538,F538,G538,H538,I538,J538,K538,L538,M538,N538,O538,P538,Q538,R538,S538,T538,U538,V538,W538,X538,Y538,Z538,AA538,AB538,AC538,AD538,AE538,AF538,AG538,AH538)</f>
        <v>SIMSIMSIM0570121427644761,875ANMEP044755,87544761,87531804,916666666744755,87543599,875761009930FXRNXNDX WXXR GUXNDXLXNX000000AMIL37AMIL 400 QC NACIONAL COPART189581592,451895,8INATIVO</v>
      </c>
      <c r="AJ538">
        <f>IF(AI538=AI537,1,0)</f>
        <v>0</v>
      </c>
      <c r="AK538" s="47" t="s">
        <v>392</v>
      </c>
      <c r="AM538" s="7">
        <v>535</v>
      </c>
      <c r="AN538" s="7" t="str">
        <f t="shared" si="106"/>
        <v/>
      </c>
      <c r="AO538" s="7" t="str">
        <f t="shared" si="106"/>
        <v/>
      </c>
      <c r="AP538" s="7" t="str">
        <f t="shared" si="106"/>
        <v/>
      </c>
      <c r="AQ538" s="7" t="str">
        <f t="shared" si="106"/>
        <v/>
      </c>
      <c r="AR538" s="7" t="str">
        <f t="shared" si="106"/>
        <v/>
      </c>
      <c r="AS538" s="7" t="str">
        <f t="shared" si="106"/>
        <v/>
      </c>
      <c r="AT538" s="7" t="str">
        <f t="shared" si="106"/>
        <v/>
      </c>
      <c r="AU538" s="7" t="str">
        <f t="shared" si="106"/>
        <v/>
      </c>
      <c r="AV538" s="7" t="str">
        <f t="shared" si="106"/>
        <v/>
      </c>
      <c r="AW538" s="7" t="str">
        <f t="shared" si="106"/>
        <v/>
      </c>
      <c r="AX538" s="7" t="str">
        <f t="shared" si="107"/>
        <v/>
      </c>
      <c r="AY538" s="7" t="str">
        <f t="shared" si="107"/>
        <v/>
      </c>
      <c r="AZ538" s="7" t="str">
        <f t="shared" si="107"/>
        <v/>
      </c>
      <c r="BA538" s="7" t="str">
        <f t="shared" si="107"/>
        <v/>
      </c>
      <c r="BB538" s="7" t="str">
        <f t="shared" si="107"/>
        <v/>
      </c>
      <c r="BC538" s="7" t="str">
        <f t="shared" si="107"/>
        <v/>
      </c>
      <c r="BD538" s="7" t="str">
        <f t="shared" si="107"/>
        <v/>
      </c>
      <c r="BE538" s="7" t="str">
        <f t="shared" si="107"/>
        <v/>
      </c>
    </row>
    <row r="539" spans="1:57" x14ac:dyDescent="0.25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>CONCATENATE(A539,B539,C539,D539,E539,F539,G539,H539,I539,J539,K539,L539,M539,N539,O539,P539,Q539,R539,S539,T539,U539,V539,W539,X539,Y539,Z539,AA539,AB539,AC539,AD539,AE539,AF539,AG539,AH539)</f>
        <v>SIMSIMSIM0570121427644761,875ANMEP044755,87544761,87531804,916666666744755,87543599,875761009930FXRNXNDX WXXR GUXNDXLXNX000000AMIL37AMIL 400 QC NACIONAL COPART189581592,451895,8INATIVO</v>
      </c>
      <c r="AJ539">
        <f>IF(AI539=AI538,1,0)</f>
        <v>1</v>
      </c>
      <c r="AK539" s="47" t="s">
        <v>392</v>
      </c>
      <c r="AM539" s="8">
        <v>536</v>
      </c>
      <c r="AN539" s="8" t="str">
        <f t="shared" si="106"/>
        <v/>
      </c>
      <c r="AO539" s="8" t="str">
        <f t="shared" si="106"/>
        <v/>
      </c>
      <c r="AP539" s="8" t="str">
        <f t="shared" si="106"/>
        <v/>
      </c>
      <c r="AQ539" s="8" t="str">
        <f t="shared" si="106"/>
        <v/>
      </c>
      <c r="AR539" s="8" t="str">
        <f t="shared" si="106"/>
        <v/>
      </c>
      <c r="AS539" s="8" t="str">
        <f t="shared" si="106"/>
        <v/>
      </c>
      <c r="AT539" s="8" t="str">
        <f t="shared" si="106"/>
        <v/>
      </c>
      <c r="AU539" s="8" t="str">
        <f t="shared" si="106"/>
        <v/>
      </c>
      <c r="AV539" s="8" t="str">
        <f t="shared" si="106"/>
        <v/>
      </c>
      <c r="AW539" s="8" t="str">
        <f t="shared" si="106"/>
        <v/>
      </c>
      <c r="AX539" s="8" t="str">
        <f t="shared" si="107"/>
        <v/>
      </c>
      <c r="AY539" s="8" t="str">
        <f t="shared" si="107"/>
        <v/>
      </c>
      <c r="AZ539" s="8" t="str">
        <f t="shared" si="107"/>
        <v/>
      </c>
      <c r="BA539" s="8" t="str">
        <f t="shared" si="107"/>
        <v/>
      </c>
      <c r="BB539" s="8" t="str">
        <f t="shared" si="107"/>
        <v/>
      </c>
      <c r="BC539" s="8" t="str">
        <f t="shared" si="107"/>
        <v/>
      </c>
      <c r="BD539" s="8" t="str">
        <f t="shared" si="107"/>
        <v/>
      </c>
      <c r="BE539" s="8" t="str">
        <f t="shared" si="107"/>
        <v/>
      </c>
    </row>
    <row r="540" spans="1:57" x14ac:dyDescent="0.25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>CONCATENATE(A540,B540,C540,D540,E540,F540,G540,H540,I540,J540,K540,L540,M540,N540,O540,P540,Q540,R540,S540,T540,U540,V540,W540,X540,Y540,Z540,AA540,AB540,AC540,AD540,AE540,AF540,AG540,AH540)</f>
        <v>SIMSIMSIM0570121427644761,875ANMEP044755,87544761,87531804,916666666744755,87543599,875761009930FXRNXNDX WXXR GUXNDXLXNX000000AMIL37AMIL 400 QC NACIONAL COPART189581592,451895,8INATIVO</v>
      </c>
      <c r="AJ540">
        <f>IF(AI540=AI539,1,0)</f>
        <v>1</v>
      </c>
      <c r="AK540" s="47" t="s">
        <v>392</v>
      </c>
      <c r="AM540" s="7">
        <v>537</v>
      </c>
      <c r="AN540" s="7" t="str">
        <f t="shared" si="106"/>
        <v/>
      </c>
      <c r="AO540" s="7" t="str">
        <f t="shared" si="106"/>
        <v/>
      </c>
      <c r="AP540" s="7" t="str">
        <f t="shared" si="106"/>
        <v/>
      </c>
      <c r="AQ540" s="7" t="str">
        <f t="shared" si="106"/>
        <v/>
      </c>
      <c r="AR540" s="7" t="str">
        <f t="shared" si="106"/>
        <v/>
      </c>
      <c r="AS540" s="7" t="str">
        <f t="shared" si="106"/>
        <v/>
      </c>
      <c r="AT540" s="7" t="str">
        <f t="shared" si="106"/>
        <v/>
      </c>
      <c r="AU540" s="7" t="str">
        <f t="shared" si="106"/>
        <v/>
      </c>
      <c r="AV540" s="7" t="str">
        <f t="shared" si="106"/>
        <v/>
      </c>
      <c r="AW540" s="7" t="str">
        <f t="shared" si="106"/>
        <v/>
      </c>
      <c r="AX540" s="7" t="str">
        <f t="shared" si="107"/>
        <v/>
      </c>
      <c r="AY540" s="7" t="str">
        <f t="shared" si="107"/>
        <v/>
      </c>
      <c r="AZ540" s="7" t="str">
        <f t="shared" si="107"/>
        <v/>
      </c>
      <c r="BA540" s="7" t="str">
        <f t="shared" si="107"/>
        <v/>
      </c>
      <c r="BB540" s="7" t="str">
        <f t="shared" si="107"/>
        <v/>
      </c>
      <c r="BC540" s="7" t="str">
        <f t="shared" si="107"/>
        <v/>
      </c>
      <c r="BD540" s="7" t="str">
        <f t="shared" si="107"/>
        <v/>
      </c>
      <c r="BE540" s="7" t="str">
        <f t="shared" si="107"/>
        <v/>
      </c>
    </row>
    <row r="541" spans="1:57" x14ac:dyDescent="0.25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>CONCATENATE(A541,B541,C541,D541,E541,F541,G541,H541,I541,J541,K541,L541,M541,N541,O541,P541,Q541,R541,S541,T541,U541,V541,W541,X541,Y541,Z541,AA541,AB541,AC541,AD541,AE541,AF541,AG541,AH541)</f>
        <v>SIMSIMSIM190121396944761,875FNEL044752,87544761,87537270,916666666744752,87543599,875761902760BRUNX RXBXXRX DX XUZX000000AMIL37AMIL 500 QP NACIONAL1916021609,461916,02INATIVO</v>
      </c>
      <c r="AJ541">
        <f>IF(AI541=AI540,1,0)</f>
        <v>0</v>
      </c>
      <c r="AK541" s="47" t="s">
        <v>387</v>
      </c>
      <c r="AM541" s="8">
        <v>538</v>
      </c>
      <c r="AN541" s="8" t="str">
        <f t="shared" si="106"/>
        <v/>
      </c>
      <c r="AO541" s="8" t="str">
        <f t="shared" si="106"/>
        <v/>
      </c>
      <c r="AP541" s="8" t="str">
        <f t="shared" si="106"/>
        <v/>
      </c>
      <c r="AQ541" s="8" t="str">
        <f t="shared" si="106"/>
        <v/>
      </c>
      <c r="AR541" s="8" t="str">
        <f t="shared" si="106"/>
        <v/>
      </c>
      <c r="AS541" s="8" t="str">
        <f t="shared" si="106"/>
        <v/>
      </c>
      <c r="AT541" s="8" t="str">
        <f t="shared" si="106"/>
        <v/>
      </c>
      <c r="AU541" s="8" t="str">
        <f t="shared" si="106"/>
        <v/>
      </c>
      <c r="AV541" s="8" t="str">
        <f t="shared" si="106"/>
        <v/>
      </c>
      <c r="AW541" s="8" t="str">
        <f t="shared" si="106"/>
        <v/>
      </c>
      <c r="AX541" s="8" t="str">
        <f t="shared" si="107"/>
        <v/>
      </c>
      <c r="AY541" s="8" t="str">
        <f t="shared" si="107"/>
        <v/>
      </c>
      <c r="AZ541" s="8" t="str">
        <f t="shared" si="107"/>
        <v/>
      </c>
      <c r="BA541" s="8" t="str">
        <f t="shared" si="107"/>
        <v/>
      </c>
      <c r="BB541" s="8" t="str">
        <f t="shared" si="107"/>
        <v/>
      </c>
      <c r="BC541" s="8" t="str">
        <f t="shared" si="107"/>
        <v/>
      </c>
      <c r="BD541" s="8" t="str">
        <f t="shared" si="107"/>
        <v/>
      </c>
      <c r="BE541" s="8" t="str">
        <f t="shared" si="107"/>
        <v/>
      </c>
    </row>
    <row r="542" spans="1:57" x14ac:dyDescent="0.25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>CONCATENATE(A542,B542,C542,D542,E542,F542,G542,H542,I542,J542,K542,L542,M542,N542,O542,P542,Q542,R542,S542,T542,U542,V542,W542,X542,Y542,Z542,AA542,AB542,AC542,AD542,AE542,AF542,AG542,AH542)</f>
        <v>SIMSIMSIM190121396944761,875FNEL044752,87544761,87537270,916666666744752,87543599,875761902760BRUNX RXBXXRX DX XUZX000000AMIL37AMIL 500 QP NACIONAL1916021609,461916,02INATIVO</v>
      </c>
      <c r="AJ542">
        <f>IF(AI542=AI541,1,0)</f>
        <v>1</v>
      </c>
      <c r="AK542" s="47" t="s">
        <v>387</v>
      </c>
      <c r="AM542" s="7">
        <v>539</v>
      </c>
      <c r="AN542" s="7" t="str">
        <f t="shared" si="106"/>
        <v/>
      </c>
      <c r="AO542" s="7" t="str">
        <f t="shared" si="106"/>
        <v/>
      </c>
      <c r="AP542" s="7" t="str">
        <f t="shared" si="106"/>
        <v/>
      </c>
      <c r="AQ542" s="7" t="str">
        <f t="shared" si="106"/>
        <v/>
      </c>
      <c r="AR542" s="7" t="str">
        <f t="shared" si="106"/>
        <v/>
      </c>
      <c r="AS542" s="7" t="str">
        <f t="shared" si="106"/>
        <v/>
      </c>
      <c r="AT542" s="7" t="str">
        <f t="shared" si="106"/>
        <v/>
      </c>
      <c r="AU542" s="7" t="str">
        <f t="shared" si="106"/>
        <v/>
      </c>
      <c r="AV542" s="7" t="str">
        <f t="shared" si="106"/>
        <v/>
      </c>
      <c r="AW542" s="7" t="str">
        <f t="shared" si="106"/>
        <v/>
      </c>
      <c r="AX542" s="7" t="str">
        <f t="shared" si="107"/>
        <v/>
      </c>
      <c r="AY542" s="7" t="str">
        <f t="shared" si="107"/>
        <v/>
      </c>
      <c r="AZ542" s="7" t="str">
        <f t="shared" si="107"/>
        <v/>
      </c>
      <c r="BA542" s="7" t="str">
        <f t="shared" si="107"/>
        <v/>
      </c>
      <c r="BB542" s="7" t="str">
        <f t="shared" si="107"/>
        <v/>
      </c>
      <c r="BC542" s="7" t="str">
        <f t="shared" si="107"/>
        <v/>
      </c>
      <c r="BD542" s="7" t="str">
        <f t="shared" si="107"/>
        <v/>
      </c>
      <c r="BE542" s="7" t="str">
        <f t="shared" si="107"/>
        <v/>
      </c>
    </row>
    <row r="543" spans="1:57" x14ac:dyDescent="0.25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>CONCATENATE(A543,B543,C543,D543,E543,F543,G543,H543,I543,J543,K543,L543,M543,N543,O543,P543,Q543,R543,S543,T543,U543,V543,W543,X543,Y543,Z543,AA543,AB543,AC543,AD543,AE543,AF543,AG543,AH543)</f>
        <v>SIMSIMSIM190121396944761,875FNEL044752,87544761,87537270,916666666744752,87543599,875761902760BRUNX RXBXXRX DX XUZX000000AMIL37AMIL 500 QP NACIONAL1916021609,461916,02INATIVO</v>
      </c>
      <c r="AJ543">
        <f>IF(AI543=AI542,1,0)</f>
        <v>1</v>
      </c>
      <c r="AK543" s="47" t="s">
        <v>387</v>
      </c>
      <c r="AM543" s="8">
        <v>540</v>
      </c>
      <c r="AN543" s="8" t="str">
        <f t="shared" si="106"/>
        <v/>
      </c>
      <c r="AO543" s="8" t="str">
        <f t="shared" si="106"/>
        <v/>
      </c>
      <c r="AP543" s="8" t="str">
        <f t="shared" si="106"/>
        <v/>
      </c>
      <c r="AQ543" s="8" t="str">
        <f t="shared" si="106"/>
        <v/>
      </c>
      <c r="AR543" s="8" t="str">
        <f t="shared" si="106"/>
        <v/>
      </c>
      <c r="AS543" s="8" t="str">
        <f t="shared" si="106"/>
        <v/>
      </c>
      <c r="AT543" s="8" t="str">
        <f t="shared" si="106"/>
        <v/>
      </c>
      <c r="AU543" s="8" t="str">
        <f t="shared" si="106"/>
        <v/>
      </c>
      <c r="AV543" s="8" t="str">
        <f t="shared" si="106"/>
        <v/>
      </c>
      <c r="AW543" s="8" t="str">
        <f t="shared" si="106"/>
        <v/>
      </c>
      <c r="AX543" s="8" t="str">
        <f t="shared" si="107"/>
        <v/>
      </c>
      <c r="AY543" s="8" t="str">
        <f t="shared" si="107"/>
        <v/>
      </c>
      <c r="AZ543" s="8" t="str">
        <f t="shared" si="107"/>
        <v/>
      </c>
      <c r="BA543" s="8" t="str">
        <f t="shared" si="107"/>
        <v/>
      </c>
      <c r="BB543" s="8" t="str">
        <f t="shared" si="107"/>
        <v/>
      </c>
      <c r="BC543" s="8" t="str">
        <f t="shared" si="107"/>
        <v/>
      </c>
      <c r="BD543" s="8" t="str">
        <f t="shared" si="107"/>
        <v/>
      </c>
      <c r="BE543" s="8" t="str">
        <f t="shared" si="107"/>
        <v/>
      </c>
    </row>
    <row r="544" spans="1:57" x14ac:dyDescent="0.25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>CONCATENATE(A544,B544,C544,D544,E544,F544,G544,H544,I544,J544,K544,L544,M544,N544,O544,P544,Q544,R544,S544,T544,U544,V544,W544,X544,Y544,Z544,AA544,AB544,AC544,AD544,AE544,AF544,AG544,AH544)</f>
        <v>SIMSIMSIM570121884144761,875ANMEP044755,87544761,87532376,87544755,87543630,875762906400JXX RXBXRTX GRXZXXNX MXWHXDX000000AMIL36AMIL 700 QP NACIONAL33166627863316,66INATIVO</v>
      </c>
      <c r="AJ544">
        <f>IF(AI544=AI543,1,0)</f>
        <v>0</v>
      </c>
      <c r="AK544" s="47" t="s">
        <v>392</v>
      </c>
      <c r="AM544" s="7">
        <v>541</v>
      </c>
      <c r="AN544" s="7" t="str">
        <f t="shared" ref="AN544:AW553" si="108">IF(AN$3=$D544,$AM544,"")</f>
        <v/>
      </c>
      <c r="AO544" s="7" t="str">
        <f t="shared" si="108"/>
        <v/>
      </c>
      <c r="AP544" s="7" t="str">
        <f t="shared" si="108"/>
        <v/>
      </c>
      <c r="AQ544" s="7" t="str">
        <f t="shared" si="108"/>
        <v/>
      </c>
      <c r="AR544" s="7" t="str">
        <f t="shared" si="108"/>
        <v/>
      </c>
      <c r="AS544" s="7" t="str">
        <f t="shared" si="108"/>
        <v/>
      </c>
      <c r="AT544" s="7" t="str">
        <f t="shared" si="108"/>
        <v/>
      </c>
      <c r="AU544" s="7" t="str">
        <f t="shared" si="108"/>
        <v/>
      </c>
      <c r="AV544" s="7" t="str">
        <f t="shared" si="108"/>
        <v/>
      </c>
      <c r="AW544" s="7" t="str">
        <f t="shared" si="108"/>
        <v/>
      </c>
      <c r="AX544" s="7" t="str">
        <f t="shared" ref="AX544:BE553" si="109">IF(AX$3=$D544,$AM544,"")</f>
        <v/>
      </c>
      <c r="AY544" s="7" t="str">
        <f t="shared" si="109"/>
        <v/>
      </c>
      <c r="AZ544" s="7" t="str">
        <f t="shared" si="109"/>
        <v/>
      </c>
      <c r="BA544" s="7" t="str">
        <f t="shared" si="109"/>
        <v/>
      </c>
      <c r="BB544" s="7" t="str">
        <f t="shared" si="109"/>
        <v/>
      </c>
      <c r="BC544" s="7" t="str">
        <f t="shared" si="109"/>
        <v/>
      </c>
      <c r="BD544" s="7" t="str">
        <f t="shared" si="109"/>
        <v/>
      </c>
      <c r="BE544" s="7" t="str">
        <f t="shared" si="109"/>
        <v/>
      </c>
    </row>
    <row r="545" spans="1:57" x14ac:dyDescent="0.25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>CONCATENATE(A545,B545,C545,D545,E545,F545,G545,H545,I545,J545,K545,L545,M545,N545,O545,P545,Q545,R545,S545,T545,U545,V545,W545,X545,Y545,Z545,AA545,AB545,AC545,AD545,AE545,AF545,AG545,AH545)</f>
        <v>SIMSIMSIM570121884144761,875ANMEP044755,87544761,87532376,87544755,87543630,875762906400JXX RXBXRTX GRXZXXNX MXWHXDX000000AMIL36AMIL 700 QP NACIONAL33166627863316,66INATIVO</v>
      </c>
      <c r="AJ545">
        <f>IF(AI545=AI544,1,0)</f>
        <v>1</v>
      </c>
      <c r="AK545" s="47" t="s">
        <v>392</v>
      </c>
      <c r="AM545" s="8">
        <v>542</v>
      </c>
      <c r="AN545" s="8" t="str">
        <f t="shared" si="108"/>
        <v/>
      </c>
      <c r="AO545" s="8" t="str">
        <f t="shared" si="108"/>
        <v/>
      </c>
      <c r="AP545" s="8" t="str">
        <f t="shared" si="108"/>
        <v/>
      </c>
      <c r="AQ545" s="8" t="str">
        <f t="shared" si="108"/>
        <v/>
      </c>
      <c r="AR545" s="8" t="str">
        <f t="shared" si="108"/>
        <v/>
      </c>
      <c r="AS545" s="8" t="str">
        <f t="shared" si="108"/>
        <v/>
      </c>
      <c r="AT545" s="8" t="str">
        <f t="shared" si="108"/>
        <v/>
      </c>
      <c r="AU545" s="8" t="str">
        <f t="shared" si="108"/>
        <v/>
      </c>
      <c r="AV545" s="8" t="str">
        <f t="shared" si="108"/>
        <v/>
      </c>
      <c r="AW545" s="8" t="str">
        <f t="shared" si="108"/>
        <v/>
      </c>
      <c r="AX545" s="8" t="str">
        <f t="shared" si="109"/>
        <v/>
      </c>
      <c r="AY545" s="8" t="str">
        <f t="shared" si="109"/>
        <v/>
      </c>
      <c r="AZ545" s="8" t="str">
        <f t="shared" si="109"/>
        <v/>
      </c>
      <c r="BA545" s="8" t="str">
        <f t="shared" si="109"/>
        <v/>
      </c>
      <c r="BB545" s="8" t="str">
        <f t="shared" si="109"/>
        <v/>
      </c>
      <c r="BC545" s="8" t="str">
        <f t="shared" si="109"/>
        <v/>
      </c>
      <c r="BD545" s="8" t="str">
        <f t="shared" si="109"/>
        <v/>
      </c>
      <c r="BE545" s="8" t="str">
        <f t="shared" si="109"/>
        <v/>
      </c>
    </row>
    <row r="546" spans="1:57" x14ac:dyDescent="0.25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>CONCATENATE(A546,B546,C546,D546,E546,F546,G546,H546,I546,J546,K546,L546,M546,N546,O546,P546,Q546,R546,S546,T546,U546,V546,W546,X546,Y546,Z546,AA546,AB546,AC546,AD546,AE546,AF546,AG546,AH546)</f>
        <v>SIMSIMSIM570121884144761,875ANMEP044755,87544761,87532376,87544755,87543630,875762906400JXX RXBXRTX GRXZXXNX MXWHXDX000000AMIL36AMIL 700 QP NACIONAL33166627863316,66INATIVO</v>
      </c>
      <c r="AJ546">
        <f>IF(AI546=AI545,1,0)</f>
        <v>1</v>
      </c>
      <c r="AK546" s="47" t="s">
        <v>392</v>
      </c>
      <c r="AM546" s="7">
        <v>543</v>
      </c>
      <c r="AN546" s="7" t="str">
        <f t="shared" si="108"/>
        <v/>
      </c>
      <c r="AO546" s="7" t="str">
        <f t="shared" si="108"/>
        <v/>
      </c>
      <c r="AP546" s="7" t="str">
        <f t="shared" si="108"/>
        <v/>
      </c>
      <c r="AQ546" s="7" t="str">
        <f t="shared" si="108"/>
        <v/>
      </c>
      <c r="AR546" s="7" t="str">
        <f t="shared" si="108"/>
        <v/>
      </c>
      <c r="AS546" s="7" t="str">
        <f t="shared" si="108"/>
        <v/>
      </c>
      <c r="AT546" s="7" t="str">
        <f t="shared" si="108"/>
        <v/>
      </c>
      <c r="AU546" s="7" t="str">
        <f t="shared" si="108"/>
        <v/>
      </c>
      <c r="AV546" s="7" t="str">
        <f t="shared" si="108"/>
        <v/>
      </c>
      <c r="AW546" s="7" t="str">
        <f t="shared" si="108"/>
        <v/>
      </c>
      <c r="AX546" s="7" t="str">
        <f t="shared" si="109"/>
        <v/>
      </c>
      <c r="AY546" s="7" t="str">
        <f t="shared" si="109"/>
        <v/>
      </c>
      <c r="AZ546" s="7" t="str">
        <f t="shared" si="109"/>
        <v/>
      </c>
      <c r="BA546" s="7" t="str">
        <f t="shared" si="109"/>
        <v/>
      </c>
      <c r="BB546" s="7" t="str">
        <f t="shared" si="109"/>
        <v/>
      </c>
      <c r="BC546" s="7" t="str">
        <f t="shared" si="109"/>
        <v/>
      </c>
      <c r="BD546" s="7" t="str">
        <f t="shared" si="109"/>
        <v/>
      </c>
      <c r="BE546" s="7" t="str">
        <f t="shared" si="109"/>
        <v/>
      </c>
    </row>
    <row r="547" spans="1:57" x14ac:dyDescent="0.25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>CONCATENATE(A547,B547,C547,D547,E547,F547,G547,H547,I547,J547,K547,L547,M547,N547,O547,P547,Q547,R547,S547,T547,U547,V547,W547,X547,Y547,Z547,AA547,AB547,AC547,AD547,AE547,AF547,AG547,AH547)</f>
        <v>SIMSIMSIM190121842744761,875FNEL044761,87535674,87543629,87543630,875762909090MXTXU DX LXGX GXNWXLVX000000AMIL36AMIL 500 QP NACIONAL2395022011,82395,02ATIVO</v>
      </c>
      <c r="AJ547">
        <f>IF(AI547=AI546,1,0)</f>
        <v>0</v>
      </c>
      <c r="AK547" s="47" t="s">
        <v>387</v>
      </c>
      <c r="AM547" s="8">
        <v>544</v>
      </c>
      <c r="AN547" s="8" t="str">
        <f t="shared" si="108"/>
        <v/>
      </c>
      <c r="AO547" s="8" t="str">
        <f t="shared" si="108"/>
        <v/>
      </c>
      <c r="AP547" s="8" t="str">
        <f t="shared" si="108"/>
        <v/>
      </c>
      <c r="AQ547" s="8" t="str">
        <f t="shared" si="108"/>
        <v/>
      </c>
      <c r="AR547" s="8" t="str">
        <f t="shared" si="108"/>
        <v/>
      </c>
      <c r="AS547" s="8" t="str">
        <f t="shared" si="108"/>
        <v/>
      </c>
      <c r="AT547" s="8" t="str">
        <f t="shared" si="108"/>
        <v/>
      </c>
      <c r="AU547" s="8" t="str">
        <f t="shared" si="108"/>
        <v/>
      </c>
      <c r="AV547" s="8" t="str">
        <f t="shared" si="108"/>
        <v/>
      </c>
      <c r="AW547" s="8" t="str">
        <f t="shared" si="108"/>
        <v/>
      </c>
      <c r="AX547" s="8" t="str">
        <f t="shared" si="109"/>
        <v/>
      </c>
      <c r="AY547" s="8" t="str">
        <f t="shared" si="109"/>
        <v/>
      </c>
      <c r="AZ547" s="8" t="str">
        <f t="shared" si="109"/>
        <v/>
      </c>
      <c r="BA547" s="8" t="str">
        <f t="shared" si="109"/>
        <v/>
      </c>
      <c r="BB547" s="8" t="str">
        <f t="shared" si="109"/>
        <v/>
      </c>
      <c r="BC547" s="8" t="str">
        <f t="shared" si="109"/>
        <v/>
      </c>
      <c r="BD547" s="8" t="str">
        <f t="shared" si="109"/>
        <v/>
      </c>
      <c r="BE547" s="8" t="str">
        <f t="shared" si="109"/>
        <v/>
      </c>
    </row>
    <row r="548" spans="1:57" x14ac:dyDescent="0.25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>CONCATENATE(A548,B548,C548,D548,E548,F548,G548,H548,I548,J548,K548,L548,M548,N548,O548,P548,Q548,R548,S548,T548,U548,V548,W548,X548,Y548,Z548,AA548,AB548,AC548,AD548,AE548,AF548,AG548,AH548)</f>
        <v>SIMSIMSIM190121842744761,875FNEL044761,87535674,87543629,87543630,875762909090MXTXU DX LXGX GXNWXLVX000000AMIL36AMIL 500 QP NACIONAL2395022011,82395,02ATIVO</v>
      </c>
      <c r="AJ548">
        <f>IF(AI548=AI547,1,0)</f>
        <v>1</v>
      </c>
      <c r="AK548" s="47" t="s">
        <v>387</v>
      </c>
      <c r="AM548" s="7">
        <v>545</v>
      </c>
      <c r="AN548" s="7" t="str">
        <f t="shared" si="108"/>
        <v/>
      </c>
      <c r="AO548" s="7" t="str">
        <f t="shared" si="108"/>
        <v/>
      </c>
      <c r="AP548" s="7" t="str">
        <f t="shared" si="108"/>
        <v/>
      </c>
      <c r="AQ548" s="7" t="str">
        <f t="shared" si="108"/>
        <v/>
      </c>
      <c r="AR548" s="7" t="str">
        <f t="shared" si="108"/>
        <v/>
      </c>
      <c r="AS548" s="7" t="str">
        <f t="shared" si="108"/>
        <v/>
      </c>
      <c r="AT548" s="7" t="str">
        <f t="shared" si="108"/>
        <v/>
      </c>
      <c r="AU548" s="7" t="str">
        <f t="shared" si="108"/>
        <v/>
      </c>
      <c r="AV548" s="7" t="str">
        <f t="shared" si="108"/>
        <v/>
      </c>
      <c r="AW548" s="7" t="str">
        <f t="shared" si="108"/>
        <v/>
      </c>
      <c r="AX548" s="7" t="str">
        <f t="shared" si="109"/>
        <v/>
      </c>
      <c r="AY548" s="7" t="str">
        <f t="shared" si="109"/>
        <v/>
      </c>
      <c r="AZ548" s="7" t="str">
        <f t="shared" si="109"/>
        <v/>
      </c>
      <c r="BA548" s="7" t="str">
        <f t="shared" si="109"/>
        <v/>
      </c>
      <c r="BB548" s="7" t="str">
        <f t="shared" si="109"/>
        <v/>
      </c>
      <c r="BC548" s="7" t="str">
        <f t="shared" si="109"/>
        <v/>
      </c>
      <c r="BD548" s="7" t="str">
        <f t="shared" si="109"/>
        <v/>
      </c>
      <c r="BE548" s="7" t="str">
        <f t="shared" si="109"/>
        <v/>
      </c>
    </row>
    <row r="549" spans="1:57" x14ac:dyDescent="0.25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>CONCATENATE(A549,B549,C549,D549,E549,F549,G549,H549,I549,J549,K549,L549,M549,N549,O549,P549,Q549,R549,S549,T549,U549,V549,W549,X549,Y549,Z549,AA549,AB549,AC549,AD549,AE549,AF549,AG549,AH549)</f>
        <v>SIMSIMSIM190121842744761,875FNEL044761,87535674,87543629,87543630,875762909090MXTXU DX LXGX GXNWXLVX000000AMIL36AMIL 500 QP NACIONAL2395022011,82395,02ATIVO</v>
      </c>
      <c r="AJ549">
        <f>IF(AI549=AI548,1,0)</f>
        <v>1</v>
      </c>
      <c r="AK549" s="47" t="s">
        <v>387</v>
      </c>
      <c r="AM549" s="8">
        <v>546</v>
      </c>
      <c r="AN549" s="8" t="str">
        <f t="shared" si="108"/>
        <v/>
      </c>
      <c r="AO549" s="8" t="str">
        <f t="shared" si="108"/>
        <v/>
      </c>
      <c r="AP549" s="8" t="str">
        <f t="shared" si="108"/>
        <v/>
      </c>
      <c r="AQ549" s="8" t="str">
        <f t="shared" si="108"/>
        <v/>
      </c>
      <c r="AR549" s="8" t="str">
        <f t="shared" si="108"/>
        <v/>
      </c>
      <c r="AS549" s="8" t="str">
        <f t="shared" si="108"/>
        <v/>
      </c>
      <c r="AT549" s="8" t="str">
        <f t="shared" si="108"/>
        <v/>
      </c>
      <c r="AU549" s="8" t="str">
        <f t="shared" si="108"/>
        <v/>
      </c>
      <c r="AV549" s="8" t="str">
        <f t="shared" si="108"/>
        <v/>
      </c>
      <c r="AW549" s="8" t="str">
        <f t="shared" si="108"/>
        <v/>
      </c>
      <c r="AX549" s="8" t="str">
        <f t="shared" si="109"/>
        <v/>
      </c>
      <c r="AY549" s="8" t="str">
        <f t="shared" si="109"/>
        <v/>
      </c>
      <c r="AZ549" s="8" t="str">
        <f t="shared" si="109"/>
        <v/>
      </c>
      <c r="BA549" s="8" t="str">
        <f t="shared" si="109"/>
        <v/>
      </c>
      <c r="BB549" s="8" t="str">
        <f t="shared" si="109"/>
        <v/>
      </c>
      <c r="BC549" s="8" t="str">
        <f t="shared" si="109"/>
        <v/>
      </c>
      <c r="BD549" s="8" t="str">
        <f t="shared" si="109"/>
        <v/>
      </c>
      <c r="BE549" s="8" t="str">
        <f t="shared" si="109"/>
        <v/>
      </c>
    </row>
    <row r="550" spans="1:57" x14ac:dyDescent="0.25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>CONCATENATE(A550,B550,C550,D550,E550,F550,G550,H550,I550,J550,K550,L550,M550,N550,O550,P550,Q550,R550,S550,T550,U550,V550,W550,X550,Y550,Z550,AA550,AB550,AC550,AD550,AE550,AF550,AG550,AH550)</f>
        <v>SIMSIMSIM2200121866144761,875ABREC044761,87536746,87543629,87543630,875762909131ZXRX XLMXXDX RXBXXRX000000AMIL36AMIL 400 QC NACIONAL1544771297,661544,77ATIVO</v>
      </c>
      <c r="AJ550">
        <f>IF(AI550=AI549,1,0)</f>
        <v>0</v>
      </c>
      <c r="AK550" s="47" t="s">
        <v>473</v>
      </c>
      <c r="AM550" s="7">
        <v>547</v>
      </c>
      <c r="AN550" s="7" t="str">
        <f t="shared" si="108"/>
        <v/>
      </c>
      <c r="AO550" s="7" t="str">
        <f t="shared" si="108"/>
        <v/>
      </c>
      <c r="AP550" s="7" t="str">
        <f t="shared" si="108"/>
        <v/>
      </c>
      <c r="AQ550" s="7" t="str">
        <f t="shared" si="108"/>
        <v/>
      </c>
      <c r="AR550" s="7" t="str">
        <f t="shared" si="108"/>
        <v/>
      </c>
      <c r="AS550" s="7" t="str">
        <f t="shared" si="108"/>
        <v/>
      </c>
      <c r="AT550" s="7" t="str">
        <f t="shared" si="108"/>
        <v/>
      </c>
      <c r="AU550" s="7" t="str">
        <f t="shared" si="108"/>
        <v/>
      </c>
      <c r="AV550" s="7" t="str">
        <f t="shared" si="108"/>
        <v/>
      </c>
      <c r="AW550" s="7" t="str">
        <f t="shared" si="108"/>
        <v/>
      </c>
      <c r="AX550" s="7" t="str">
        <f t="shared" si="109"/>
        <v/>
      </c>
      <c r="AY550" s="7" t="str">
        <f t="shared" si="109"/>
        <v/>
      </c>
      <c r="AZ550" s="7" t="str">
        <f t="shared" si="109"/>
        <v/>
      </c>
      <c r="BA550" s="7" t="str">
        <f t="shared" si="109"/>
        <v/>
      </c>
      <c r="BB550" s="7" t="str">
        <f t="shared" si="109"/>
        <v/>
      </c>
      <c r="BC550" s="7" t="str">
        <f t="shared" si="109"/>
        <v/>
      </c>
      <c r="BD550" s="7" t="str">
        <f t="shared" si="109"/>
        <v/>
      </c>
      <c r="BE550" s="7" t="str">
        <f t="shared" si="109"/>
        <v/>
      </c>
    </row>
    <row r="551" spans="1:57" x14ac:dyDescent="0.25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>CONCATENATE(A551,B551,C551,D551,E551,F551,G551,H551,I551,J551,K551,L551,M551,N551,O551,P551,Q551,R551,S551,T551,U551,V551,W551,X551,Y551,Z551,AA551,AB551,AC551,AD551,AE551,AF551,AG551,AH551)</f>
        <v>SIMSIMSIM2200121866144761,875ABREC044761,87536746,87543629,87543630,875762909131ZXRX XLMXXDX RXBXXRX000000AMIL36AMIL 400 QC NACIONAL1544771297,661544,77ATIVO</v>
      </c>
      <c r="AJ551">
        <f>IF(AI551=AI550,1,0)</f>
        <v>1</v>
      </c>
      <c r="AK551" s="47" t="s">
        <v>473</v>
      </c>
      <c r="AM551" s="8">
        <v>548</v>
      </c>
      <c r="AN551" s="8" t="str">
        <f t="shared" si="108"/>
        <v/>
      </c>
      <c r="AO551" s="8" t="str">
        <f t="shared" si="108"/>
        <v/>
      </c>
      <c r="AP551" s="8" t="str">
        <f t="shared" si="108"/>
        <v/>
      </c>
      <c r="AQ551" s="8" t="str">
        <f t="shared" si="108"/>
        <v/>
      </c>
      <c r="AR551" s="8" t="str">
        <f t="shared" si="108"/>
        <v/>
      </c>
      <c r="AS551" s="8" t="str">
        <f t="shared" si="108"/>
        <v/>
      </c>
      <c r="AT551" s="8" t="str">
        <f t="shared" si="108"/>
        <v/>
      </c>
      <c r="AU551" s="8" t="str">
        <f t="shared" si="108"/>
        <v/>
      </c>
      <c r="AV551" s="8" t="str">
        <f t="shared" si="108"/>
        <v/>
      </c>
      <c r="AW551" s="8" t="str">
        <f t="shared" si="108"/>
        <v/>
      </c>
      <c r="AX551" s="8" t="str">
        <f t="shared" si="109"/>
        <v/>
      </c>
      <c r="AY551" s="8" t="str">
        <f t="shared" si="109"/>
        <v/>
      </c>
      <c r="AZ551" s="8" t="str">
        <f t="shared" si="109"/>
        <v/>
      </c>
      <c r="BA551" s="8" t="str">
        <f t="shared" si="109"/>
        <v/>
      </c>
      <c r="BB551" s="8" t="str">
        <f t="shared" si="109"/>
        <v/>
      </c>
      <c r="BC551" s="8" t="str">
        <f t="shared" si="109"/>
        <v/>
      </c>
      <c r="BD551" s="8" t="str">
        <f t="shared" si="109"/>
        <v/>
      </c>
      <c r="BE551" s="8" t="str">
        <f t="shared" si="109"/>
        <v/>
      </c>
    </row>
    <row r="552" spans="1:57" x14ac:dyDescent="0.25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>CONCATENATE(A552,B552,C552,D552,E552,F552,G552,H552,I552,J552,K552,L552,M552,N552,O552,P552,Q552,R552,S552,T552,U552,V552,W552,X552,Y552,Z552,AA552,AB552,AC552,AD552,AE552,AF552,AG552,AH552)</f>
        <v>SIMSIMSIM2200121866144761,875ABREC044761,87536746,87543629,87543630,875762909131ZXRX XLMXXDX RXBXXRX000000AMIL36AMIL 400 QC NACIONAL1544771297,661544,77ATIVO</v>
      </c>
      <c r="AJ552">
        <f>IF(AI552=AI551,1,0)</f>
        <v>1</v>
      </c>
      <c r="AK552" s="47" t="s">
        <v>473</v>
      </c>
      <c r="AM552" s="7">
        <v>549</v>
      </c>
      <c r="AN552" s="7" t="str">
        <f t="shared" si="108"/>
        <v/>
      </c>
      <c r="AO552" s="7" t="str">
        <f t="shared" si="108"/>
        <v/>
      </c>
      <c r="AP552" s="7" t="str">
        <f t="shared" si="108"/>
        <v/>
      </c>
      <c r="AQ552" s="7" t="str">
        <f t="shared" si="108"/>
        <v/>
      </c>
      <c r="AR552" s="7" t="str">
        <f t="shared" si="108"/>
        <v/>
      </c>
      <c r="AS552" s="7" t="str">
        <f t="shared" si="108"/>
        <v/>
      </c>
      <c r="AT552" s="7" t="str">
        <f t="shared" si="108"/>
        <v/>
      </c>
      <c r="AU552" s="7" t="str">
        <f t="shared" si="108"/>
        <v/>
      </c>
      <c r="AV552" s="7" t="str">
        <f t="shared" si="108"/>
        <v/>
      </c>
      <c r="AW552" s="7" t="str">
        <f t="shared" si="108"/>
        <v/>
      </c>
      <c r="AX552" s="7" t="str">
        <f t="shared" si="109"/>
        <v/>
      </c>
      <c r="AY552" s="7" t="str">
        <f t="shared" si="109"/>
        <v/>
      </c>
      <c r="AZ552" s="7" t="str">
        <f t="shared" si="109"/>
        <v/>
      </c>
      <c r="BA552" s="7" t="str">
        <f t="shared" si="109"/>
        <v/>
      </c>
      <c r="BB552" s="7" t="str">
        <f t="shared" si="109"/>
        <v/>
      </c>
      <c r="BC552" s="7" t="str">
        <f t="shared" si="109"/>
        <v/>
      </c>
      <c r="BD552" s="7" t="str">
        <f t="shared" si="109"/>
        <v/>
      </c>
      <c r="BE552" s="7" t="str">
        <f t="shared" si="109"/>
        <v/>
      </c>
    </row>
    <row r="553" spans="1:57" x14ac:dyDescent="0.25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>CONCATENATE(A553,B553,C553,D553,E553,F553,G553,H553,I553,J553,K553,L553,M553,N553,O553,P553,Q553,R553,S553,T553,U553,V553,W553,X553,Y553,Z553,AA553,AB553,AC553,AD553,AE553,AF553,AG553,AH553)</f>
        <v>SIMSIMSIM190121940644761,875FNEL044761,87538153,87543629,87543630,875762958620YXMXN WRXTXNX XNTX DX XBRXU000000AMIL36NEXT PLUS RM RJ48439406,85484,39ATIVO</v>
      </c>
      <c r="AJ553">
        <f>IF(AI553=AI552,1,0)</f>
        <v>0</v>
      </c>
      <c r="AK553" s="47" t="s">
        <v>387</v>
      </c>
      <c r="AM553" s="8">
        <v>550</v>
      </c>
      <c r="AN553" s="8" t="str">
        <f t="shared" si="108"/>
        <v/>
      </c>
      <c r="AO553" s="8" t="str">
        <f t="shared" si="108"/>
        <v/>
      </c>
      <c r="AP553" s="8" t="str">
        <f t="shared" si="108"/>
        <v/>
      </c>
      <c r="AQ553" s="8" t="str">
        <f t="shared" si="108"/>
        <v/>
      </c>
      <c r="AR553" s="8" t="str">
        <f t="shared" si="108"/>
        <v/>
      </c>
      <c r="AS553" s="8" t="str">
        <f t="shared" si="108"/>
        <v/>
      </c>
      <c r="AT553" s="8" t="str">
        <f t="shared" si="108"/>
        <v/>
      </c>
      <c r="AU553" s="8" t="str">
        <f t="shared" si="108"/>
        <v/>
      </c>
      <c r="AV553" s="8" t="str">
        <f t="shared" si="108"/>
        <v/>
      </c>
      <c r="AW553" s="8" t="str">
        <f t="shared" si="108"/>
        <v/>
      </c>
      <c r="AX553" s="8" t="str">
        <f t="shared" si="109"/>
        <v/>
      </c>
      <c r="AY553" s="8" t="str">
        <f t="shared" si="109"/>
        <v/>
      </c>
      <c r="AZ553" s="8" t="str">
        <f t="shared" si="109"/>
        <v/>
      </c>
      <c r="BA553" s="8" t="str">
        <f t="shared" si="109"/>
        <v/>
      </c>
      <c r="BB553" s="8" t="str">
        <f t="shared" si="109"/>
        <v/>
      </c>
      <c r="BC553" s="8" t="str">
        <f t="shared" si="109"/>
        <v/>
      </c>
      <c r="BD553" s="8" t="str">
        <f t="shared" si="109"/>
        <v/>
      </c>
      <c r="BE553" s="8" t="str">
        <f t="shared" si="109"/>
        <v/>
      </c>
    </row>
    <row r="554" spans="1:57" x14ac:dyDescent="0.25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>CONCATENATE(A554,B554,C554,D554,E554,F554,G554,H554,I554,J554,K554,L554,M554,N554,O554,P554,Q554,R554,S554,T554,U554,V554,W554,X554,Y554,Z554,AA554,AB554,AC554,AD554,AE554,AF554,AG554,AH554)</f>
        <v>SIMSIMSIM190121940644761,875FNEL044761,87538153,87543629,87543630,875762958620YXMXN WRXTXNX XNTX DX XBRXU000000AMIL36NEXT PLUS RM RJ48439406,85484,39ATIVO</v>
      </c>
      <c r="AJ554">
        <f>IF(AI554=AI553,1,0)</f>
        <v>1</v>
      </c>
      <c r="AK554" s="47" t="s">
        <v>387</v>
      </c>
      <c r="AM554" s="7">
        <v>551</v>
      </c>
      <c r="AN554" s="7" t="str">
        <f t="shared" ref="AN554:AW563" si="110">IF(AN$3=$D554,$AM554,"")</f>
        <v/>
      </c>
      <c r="AO554" s="7" t="str">
        <f t="shared" si="110"/>
        <v/>
      </c>
      <c r="AP554" s="7" t="str">
        <f t="shared" si="110"/>
        <v/>
      </c>
      <c r="AQ554" s="7" t="str">
        <f t="shared" si="110"/>
        <v/>
      </c>
      <c r="AR554" s="7" t="str">
        <f t="shared" si="110"/>
        <v/>
      </c>
      <c r="AS554" s="7" t="str">
        <f t="shared" si="110"/>
        <v/>
      </c>
      <c r="AT554" s="7" t="str">
        <f t="shared" si="110"/>
        <v/>
      </c>
      <c r="AU554" s="7" t="str">
        <f t="shared" si="110"/>
        <v/>
      </c>
      <c r="AV554" s="7" t="str">
        <f t="shared" si="110"/>
        <v/>
      </c>
      <c r="AW554" s="7" t="str">
        <f t="shared" si="110"/>
        <v/>
      </c>
      <c r="AX554" s="7" t="str">
        <f t="shared" ref="AX554:BE563" si="111">IF(AX$3=$D554,$AM554,"")</f>
        <v/>
      </c>
      <c r="AY554" s="7" t="str">
        <f t="shared" si="111"/>
        <v/>
      </c>
      <c r="AZ554" s="7" t="str">
        <f t="shared" si="111"/>
        <v/>
      </c>
      <c r="BA554" s="7" t="str">
        <f t="shared" si="111"/>
        <v/>
      </c>
      <c r="BB554" s="7" t="str">
        <f t="shared" si="111"/>
        <v/>
      </c>
      <c r="BC554" s="7" t="str">
        <f t="shared" si="111"/>
        <v/>
      </c>
      <c r="BD554" s="7" t="str">
        <f t="shared" si="111"/>
        <v/>
      </c>
      <c r="BE554" s="7" t="str">
        <f t="shared" si="111"/>
        <v/>
      </c>
    </row>
    <row r="555" spans="1:57" x14ac:dyDescent="0.25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>CONCATENATE(A555,B555,C555,D555,E555,F555,G555,H555,I555,J555,K555,L555,M555,N555,O555,P555,Q555,R555,S555,T555,U555,V555,W555,X555,Y555,Z555,AA555,AB555,AC555,AD555,AE555,AF555,AG555,AH555)</f>
        <v>SIMSIMSIM190121940644761,875FNEL044761,87538153,87543629,87543630,875762958620YXMXN WRXTXNX XNTX DX XBRXU000000AMIL36NEXT PLUS RM RJ48439406,85484,39ATIVO</v>
      </c>
      <c r="AJ555">
        <f>IF(AI555=AI554,1,0)</f>
        <v>1</v>
      </c>
      <c r="AK555" s="47" t="s">
        <v>387</v>
      </c>
      <c r="AM555" s="8">
        <v>552</v>
      </c>
      <c r="AN555" s="8" t="str">
        <f t="shared" si="110"/>
        <v/>
      </c>
      <c r="AO555" s="8" t="str">
        <f t="shared" si="110"/>
        <v/>
      </c>
      <c r="AP555" s="8" t="str">
        <f t="shared" si="110"/>
        <v/>
      </c>
      <c r="AQ555" s="8" t="str">
        <f t="shared" si="110"/>
        <v/>
      </c>
      <c r="AR555" s="8" t="str">
        <f t="shared" si="110"/>
        <v/>
      </c>
      <c r="AS555" s="8" t="str">
        <f t="shared" si="110"/>
        <v/>
      </c>
      <c r="AT555" s="8" t="str">
        <f t="shared" si="110"/>
        <v/>
      </c>
      <c r="AU555" s="8" t="str">
        <f t="shared" si="110"/>
        <v/>
      </c>
      <c r="AV555" s="8" t="str">
        <f t="shared" si="110"/>
        <v/>
      </c>
      <c r="AW555" s="8" t="str">
        <f t="shared" si="110"/>
        <v/>
      </c>
      <c r="AX555" s="8" t="str">
        <f t="shared" si="111"/>
        <v/>
      </c>
      <c r="AY555" s="8" t="str">
        <f t="shared" si="111"/>
        <v/>
      </c>
      <c r="AZ555" s="8" t="str">
        <f t="shared" si="111"/>
        <v/>
      </c>
      <c r="BA555" s="8" t="str">
        <f t="shared" si="111"/>
        <v/>
      </c>
      <c r="BB555" s="8" t="str">
        <f t="shared" si="111"/>
        <v/>
      </c>
      <c r="BC555" s="8" t="str">
        <f t="shared" si="111"/>
        <v/>
      </c>
      <c r="BD555" s="8" t="str">
        <f t="shared" si="111"/>
        <v/>
      </c>
      <c r="BE555" s="8" t="str">
        <f t="shared" si="111"/>
        <v/>
      </c>
    </row>
    <row r="556" spans="1:57" x14ac:dyDescent="0.25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>CONCATENATE(A556,B556,C556,D556,E556,F556,G556,H556,I556,J556,K556,L556,M556,N556,O556,P556,Q556,R556,S556,T556,U556,V556,W556,X556,Y556,Z556,AA556,AB556,AC556,AD556,AE556,AF556,AG556,AH556)</f>
        <v>SIMSIMSIM190121939344761,875FNEL044749,87544761,87540549,916666666744749,87544178,87543630,875762959650XNX WXRXLXNX VXXXRX LXPX PXNTX000000AMIL36NEXT PLUS RM RJ48439406,85484,39INATIVO</v>
      </c>
      <c r="AJ556">
        <f>IF(AI556=AI555,1,0)</f>
        <v>0</v>
      </c>
      <c r="AK556" s="47" t="s">
        <v>387</v>
      </c>
      <c r="AM556" s="7">
        <v>553</v>
      </c>
      <c r="AN556" s="7" t="str">
        <f t="shared" si="110"/>
        <v/>
      </c>
      <c r="AO556" s="7" t="str">
        <f t="shared" si="110"/>
        <v/>
      </c>
      <c r="AP556" s="7" t="str">
        <f t="shared" si="110"/>
        <v/>
      </c>
      <c r="AQ556" s="7" t="str">
        <f t="shared" si="110"/>
        <v/>
      </c>
      <c r="AR556" s="7" t="str">
        <f t="shared" si="110"/>
        <v/>
      </c>
      <c r="AS556" s="7" t="str">
        <f t="shared" si="110"/>
        <v/>
      </c>
      <c r="AT556" s="7" t="str">
        <f t="shared" si="110"/>
        <v/>
      </c>
      <c r="AU556" s="7" t="str">
        <f t="shared" si="110"/>
        <v/>
      </c>
      <c r="AV556" s="7" t="str">
        <f t="shared" si="110"/>
        <v/>
      </c>
      <c r="AW556" s="7" t="str">
        <f t="shared" si="110"/>
        <v/>
      </c>
      <c r="AX556" s="7" t="str">
        <f t="shared" si="111"/>
        <v/>
      </c>
      <c r="AY556" s="7" t="str">
        <f t="shared" si="111"/>
        <v/>
      </c>
      <c r="AZ556" s="7" t="str">
        <f t="shared" si="111"/>
        <v/>
      </c>
      <c r="BA556" s="7" t="str">
        <f t="shared" si="111"/>
        <v/>
      </c>
      <c r="BB556" s="7" t="str">
        <f t="shared" si="111"/>
        <v/>
      </c>
      <c r="BC556" s="7" t="str">
        <f t="shared" si="111"/>
        <v/>
      </c>
      <c r="BD556" s="7" t="str">
        <f t="shared" si="111"/>
        <v/>
      </c>
      <c r="BE556" s="7" t="str">
        <f t="shared" si="111"/>
        <v/>
      </c>
    </row>
    <row r="557" spans="1:57" x14ac:dyDescent="0.25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>CONCATENATE(A557,B557,C557,D557,E557,F557,G557,H557,I557,J557,K557,L557,M557,N557,O557,P557,Q557,R557,S557,T557,U557,V557,W557,X557,Y557,Z557,AA557,AB557,AC557,AD557,AE557,AF557,AG557,AH557)</f>
        <v>SIMSIMSIM190121939344761,875FNEL044749,87544761,87540549,916666666744749,87544178,87543630,875762959650XNX WXRXLXNX VXXXRX LXPX PXNTX000000AMIL36NEXT PLUS RM RJ48439406,85484,39INATIVO</v>
      </c>
      <c r="AJ557">
        <f>IF(AI557=AI556,1,0)</f>
        <v>1</v>
      </c>
      <c r="AK557" s="47" t="s">
        <v>387</v>
      </c>
      <c r="AM557" s="8">
        <v>554</v>
      </c>
      <c r="AN557" s="8" t="str">
        <f t="shared" si="110"/>
        <v/>
      </c>
      <c r="AO557" s="8" t="str">
        <f t="shared" si="110"/>
        <v/>
      </c>
      <c r="AP557" s="8" t="str">
        <f t="shared" si="110"/>
        <v/>
      </c>
      <c r="AQ557" s="8" t="str">
        <f t="shared" si="110"/>
        <v/>
      </c>
      <c r="AR557" s="8" t="str">
        <f t="shared" si="110"/>
        <v/>
      </c>
      <c r="AS557" s="8" t="str">
        <f t="shared" si="110"/>
        <v/>
      </c>
      <c r="AT557" s="8" t="str">
        <f t="shared" si="110"/>
        <v/>
      </c>
      <c r="AU557" s="8" t="str">
        <f t="shared" si="110"/>
        <v/>
      </c>
      <c r="AV557" s="8" t="str">
        <f t="shared" si="110"/>
        <v/>
      </c>
      <c r="AW557" s="8" t="str">
        <f t="shared" si="110"/>
        <v/>
      </c>
      <c r="AX557" s="8" t="str">
        <f t="shared" si="111"/>
        <v/>
      </c>
      <c r="AY557" s="8" t="str">
        <f t="shared" si="111"/>
        <v/>
      </c>
      <c r="AZ557" s="8" t="str">
        <f t="shared" si="111"/>
        <v/>
      </c>
      <c r="BA557" s="8" t="str">
        <f t="shared" si="111"/>
        <v/>
      </c>
      <c r="BB557" s="8" t="str">
        <f t="shared" si="111"/>
        <v/>
      </c>
      <c r="BC557" s="8" t="str">
        <f t="shared" si="111"/>
        <v/>
      </c>
      <c r="BD557" s="8" t="str">
        <f t="shared" si="111"/>
        <v/>
      </c>
      <c r="BE557" s="8" t="str">
        <f t="shared" si="111"/>
        <v/>
      </c>
    </row>
    <row r="558" spans="1:57" x14ac:dyDescent="0.25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>CONCATENATE(A558,B558,C558,D558,E558,F558,G558,H558,I558,J558,K558,L558,M558,N558,O558,P558,Q558,R558,S558,T558,U558,V558,W558,X558,Y558,Z558,AA558,AB558,AC558,AD558,AE558,AF558,AG558,AH558)</f>
        <v>SIMSIMSIM190121939344761,875FNEL044749,87544761,87540549,916666666744749,87544178,87543630,875762959650XNX WXRXLXNX VXXXRX LXPX PXNTX000000AMIL36NEXT PLUS RM RJ48439406,85484,39INATIVO</v>
      </c>
      <c r="AJ558">
        <f>IF(AI558=AI557,1,0)</f>
        <v>1</v>
      </c>
      <c r="AK558" s="47" t="s">
        <v>387</v>
      </c>
      <c r="AM558" s="7">
        <v>555</v>
      </c>
      <c r="AN558" s="7" t="str">
        <f t="shared" si="110"/>
        <v/>
      </c>
      <c r="AO558" s="7" t="str">
        <f t="shared" si="110"/>
        <v/>
      </c>
      <c r="AP558" s="7" t="str">
        <f t="shared" si="110"/>
        <v/>
      </c>
      <c r="AQ558" s="7" t="str">
        <f t="shared" si="110"/>
        <v/>
      </c>
      <c r="AR558" s="7" t="str">
        <f t="shared" si="110"/>
        <v/>
      </c>
      <c r="AS558" s="7" t="str">
        <f t="shared" si="110"/>
        <v/>
      </c>
      <c r="AT558" s="7" t="str">
        <f t="shared" si="110"/>
        <v/>
      </c>
      <c r="AU558" s="7" t="str">
        <f t="shared" si="110"/>
        <v/>
      </c>
      <c r="AV558" s="7" t="str">
        <f t="shared" si="110"/>
        <v/>
      </c>
      <c r="AW558" s="7" t="str">
        <f t="shared" si="110"/>
        <v/>
      </c>
      <c r="AX558" s="7" t="str">
        <f t="shared" si="111"/>
        <v/>
      </c>
      <c r="AY558" s="7" t="str">
        <f t="shared" si="111"/>
        <v/>
      </c>
      <c r="AZ558" s="7" t="str">
        <f t="shared" si="111"/>
        <v/>
      </c>
      <c r="BA558" s="7" t="str">
        <f t="shared" si="111"/>
        <v/>
      </c>
      <c r="BB558" s="7" t="str">
        <f t="shared" si="111"/>
        <v/>
      </c>
      <c r="BC558" s="7" t="str">
        <f t="shared" si="111"/>
        <v/>
      </c>
      <c r="BD558" s="7" t="str">
        <f t="shared" si="111"/>
        <v/>
      </c>
      <c r="BE558" s="7" t="str">
        <f t="shared" si="111"/>
        <v/>
      </c>
    </row>
    <row r="559" spans="1:57" x14ac:dyDescent="0.25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>CONCATENATE(A559,B559,C559,D559,E559,F559,G559,H559,I559,J559,K559,L559,M559,N559,O559,P559,Q559,R559,S559,T559,U559,V559,W559,X559,Y559,Z559,AA559,AB559,AC559,AD559,AE559,AF559,AG559,AH559)</f>
        <v>SIMSIMSIM190121855144761,875FNEL044755,87544761,87542691,916666666744755,87544755,87543630,875762962730VXNXWXU WXRNXXRX DX XLXVXXRX000000AMIL36AMIL 700 QP NACIONAL192971620,951929,7INATIVO</v>
      </c>
      <c r="AJ559">
        <f>IF(AI559=AI558,1,0)</f>
        <v>0</v>
      </c>
      <c r="AK559" s="47" t="s">
        <v>387</v>
      </c>
      <c r="AM559" s="8">
        <v>556</v>
      </c>
      <c r="AN559" s="8" t="str">
        <f t="shared" si="110"/>
        <v/>
      </c>
      <c r="AO559" s="8" t="str">
        <f t="shared" si="110"/>
        <v/>
      </c>
      <c r="AP559" s="8" t="str">
        <f t="shared" si="110"/>
        <v/>
      </c>
      <c r="AQ559" s="8" t="str">
        <f t="shared" si="110"/>
        <v/>
      </c>
      <c r="AR559" s="8" t="str">
        <f t="shared" si="110"/>
        <v/>
      </c>
      <c r="AS559" s="8" t="str">
        <f t="shared" si="110"/>
        <v/>
      </c>
      <c r="AT559" s="8" t="str">
        <f t="shared" si="110"/>
        <v/>
      </c>
      <c r="AU559" s="8" t="str">
        <f t="shared" si="110"/>
        <v/>
      </c>
      <c r="AV559" s="8" t="str">
        <f t="shared" si="110"/>
        <v/>
      </c>
      <c r="AW559" s="8" t="str">
        <f t="shared" si="110"/>
        <v/>
      </c>
      <c r="AX559" s="8" t="str">
        <f t="shared" si="111"/>
        <v/>
      </c>
      <c r="AY559" s="8" t="str">
        <f t="shared" si="111"/>
        <v/>
      </c>
      <c r="AZ559" s="8" t="str">
        <f t="shared" si="111"/>
        <v/>
      </c>
      <c r="BA559" s="8" t="str">
        <f t="shared" si="111"/>
        <v/>
      </c>
      <c r="BB559" s="8" t="str">
        <f t="shared" si="111"/>
        <v/>
      </c>
      <c r="BC559" s="8" t="str">
        <f t="shared" si="111"/>
        <v/>
      </c>
      <c r="BD559" s="8" t="str">
        <f t="shared" si="111"/>
        <v/>
      </c>
      <c r="BE559" s="8" t="str">
        <f t="shared" si="111"/>
        <v/>
      </c>
    </row>
    <row r="560" spans="1:57" x14ac:dyDescent="0.25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>CONCATENATE(A560,B560,C560,D560,E560,F560,G560,H560,I560,J560,K560,L560,M560,N560,O560,P560,Q560,R560,S560,T560,U560,V560,W560,X560,Y560,Z560,AA560,AB560,AC560,AD560,AE560,AF560,AG560,AH560)</f>
        <v>SIMSIMSIM190121855144761,875FNEL044755,87544761,87542691,916666666744755,87544755,87543630,875762962730VXNXWXU WXRNXXRX DX XLXVXXRX000000AMIL36AMIL 700 QP NACIONAL192971620,951929,7INATIVO</v>
      </c>
      <c r="AJ560">
        <f>IF(AI560=AI559,1,0)</f>
        <v>1</v>
      </c>
      <c r="AK560" s="47" t="s">
        <v>387</v>
      </c>
      <c r="AM560" s="7">
        <v>557</v>
      </c>
      <c r="AN560" s="7" t="str">
        <f t="shared" si="110"/>
        <v/>
      </c>
      <c r="AO560" s="7" t="str">
        <f t="shared" si="110"/>
        <v/>
      </c>
      <c r="AP560" s="7" t="str">
        <f t="shared" si="110"/>
        <v/>
      </c>
      <c r="AQ560" s="7" t="str">
        <f t="shared" si="110"/>
        <v/>
      </c>
      <c r="AR560" s="7" t="str">
        <f t="shared" si="110"/>
        <v/>
      </c>
      <c r="AS560" s="7" t="str">
        <f t="shared" si="110"/>
        <v/>
      </c>
      <c r="AT560" s="7" t="str">
        <f t="shared" si="110"/>
        <v/>
      </c>
      <c r="AU560" s="7" t="str">
        <f t="shared" si="110"/>
        <v/>
      </c>
      <c r="AV560" s="7" t="str">
        <f t="shared" si="110"/>
        <v/>
      </c>
      <c r="AW560" s="7" t="str">
        <f t="shared" si="110"/>
        <v/>
      </c>
      <c r="AX560" s="7" t="str">
        <f t="shared" si="111"/>
        <v/>
      </c>
      <c r="AY560" s="7" t="str">
        <f t="shared" si="111"/>
        <v/>
      </c>
      <c r="AZ560" s="7" t="str">
        <f t="shared" si="111"/>
        <v/>
      </c>
      <c r="BA560" s="7" t="str">
        <f t="shared" si="111"/>
        <v/>
      </c>
      <c r="BB560" s="7" t="str">
        <f t="shared" si="111"/>
        <v/>
      </c>
      <c r="BC560" s="7" t="str">
        <f t="shared" si="111"/>
        <v/>
      </c>
      <c r="BD560" s="7" t="str">
        <f t="shared" si="111"/>
        <v/>
      </c>
      <c r="BE560" s="7" t="str">
        <f t="shared" si="111"/>
        <v/>
      </c>
    </row>
    <row r="561" spans="1:57" x14ac:dyDescent="0.25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>CONCATENATE(A561,B561,C561,D561,E561,F561,G561,H561,I561,J561,K561,L561,M561,N561,O561,P561,Q561,R561,S561,T561,U561,V561,W561,X561,Y561,Z561,AA561,AB561,AC561,AD561,AE561,AF561,AG561,AH561)</f>
        <v>SIMSIMSIM190121855144761,875FNEL044755,87544761,87542691,916666666744755,87544755,87543630,875762962730VXNXWXU WXRNXXRX DX XLXVXXRX000000AMIL36AMIL 700 QP NACIONAL192971620,951929,7INATIVO</v>
      </c>
      <c r="AJ561">
        <f>IF(AI561=AI560,1,0)</f>
        <v>1</v>
      </c>
      <c r="AK561" s="47" t="s">
        <v>387</v>
      </c>
      <c r="AM561" s="8">
        <v>558</v>
      </c>
      <c r="AN561" s="8" t="str">
        <f t="shared" si="110"/>
        <v/>
      </c>
      <c r="AO561" s="8" t="str">
        <f t="shared" si="110"/>
        <v/>
      </c>
      <c r="AP561" s="8" t="str">
        <f t="shared" si="110"/>
        <v/>
      </c>
      <c r="AQ561" s="8" t="str">
        <f t="shared" si="110"/>
        <v/>
      </c>
      <c r="AR561" s="8" t="str">
        <f t="shared" si="110"/>
        <v/>
      </c>
      <c r="AS561" s="8" t="str">
        <f t="shared" si="110"/>
        <v/>
      </c>
      <c r="AT561" s="8" t="str">
        <f t="shared" si="110"/>
        <v/>
      </c>
      <c r="AU561" s="8" t="str">
        <f t="shared" si="110"/>
        <v/>
      </c>
      <c r="AV561" s="8" t="str">
        <f t="shared" si="110"/>
        <v/>
      </c>
      <c r="AW561" s="8" t="str">
        <f t="shared" si="110"/>
        <v/>
      </c>
      <c r="AX561" s="8" t="str">
        <f t="shared" si="111"/>
        <v/>
      </c>
      <c r="AY561" s="8" t="str">
        <f t="shared" si="111"/>
        <v/>
      </c>
      <c r="AZ561" s="8" t="str">
        <f t="shared" si="111"/>
        <v/>
      </c>
      <c r="BA561" s="8" t="str">
        <f t="shared" si="111"/>
        <v/>
      </c>
      <c r="BB561" s="8" t="str">
        <f t="shared" si="111"/>
        <v/>
      </c>
      <c r="BC561" s="8" t="str">
        <f t="shared" si="111"/>
        <v/>
      </c>
      <c r="BD561" s="8" t="str">
        <f t="shared" si="111"/>
        <v/>
      </c>
      <c r="BE561" s="8" t="str">
        <f t="shared" si="111"/>
        <v/>
      </c>
    </row>
    <row r="562" spans="1:57" x14ac:dyDescent="0.25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>CONCATENATE(A562,B562,C562,D562,E562,F562,G562,H562,I562,J562,K562,L562,M562,N562,O562,P562,Q562,R562,S562,T562,U562,V562,W562,X562,Y562,Z562,AA562,AB562,AC562,AD562,AE562,AF562,AG562,AH562)</f>
        <v>SIMSIMSIM190121855044761,875FNEL044755,87544761,87541238,916666666744755,87543811,87543630,875762965500VXWXNZX WXRNXXRX DX XLXVXXRX000000AMIL36AMIL 700 QP NACIONAL192971620,951929,7INATIVO</v>
      </c>
      <c r="AJ562">
        <f>IF(AI562=AI561,1,0)</f>
        <v>0</v>
      </c>
      <c r="AK562" s="47" t="s">
        <v>387</v>
      </c>
      <c r="AM562" s="7">
        <v>559</v>
      </c>
      <c r="AN562" s="7" t="str">
        <f t="shared" si="110"/>
        <v/>
      </c>
      <c r="AO562" s="7" t="str">
        <f t="shared" si="110"/>
        <v/>
      </c>
      <c r="AP562" s="7" t="str">
        <f t="shared" si="110"/>
        <v/>
      </c>
      <c r="AQ562" s="7" t="str">
        <f t="shared" si="110"/>
        <v/>
      </c>
      <c r="AR562" s="7" t="str">
        <f t="shared" si="110"/>
        <v/>
      </c>
      <c r="AS562" s="7" t="str">
        <f t="shared" si="110"/>
        <v/>
      </c>
      <c r="AT562" s="7" t="str">
        <f t="shared" si="110"/>
        <v/>
      </c>
      <c r="AU562" s="7" t="str">
        <f t="shared" si="110"/>
        <v/>
      </c>
      <c r="AV562" s="7" t="str">
        <f t="shared" si="110"/>
        <v/>
      </c>
      <c r="AW562" s="7" t="str">
        <f t="shared" si="110"/>
        <v/>
      </c>
      <c r="AX562" s="7" t="str">
        <f t="shared" si="111"/>
        <v/>
      </c>
      <c r="AY562" s="7" t="str">
        <f t="shared" si="111"/>
        <v/>
      </c>
      <c r="AZ562" s="7" t="str">
        <f t="shared" si="111"/>
        <v/>
      </c>
      <c r="BA562" s="7" t="str">
        <f t="shared" si="111"/>
        <v/>
      </c>
      <c r="BB562" s="7" t="str">
        <f t="shared" si="111"/>
        <v/>
      </c>
      <c r="BC562" s="7" t="str">
        <f t="shared" si="111"/>
        <v/>
      </c>
      <c r="BD562" s="7" t="str">
        <f t="shared" si="111"/>
        <v/>
      </c>
      <c r="BE562" s="7" t="str">
        <f t="shared" si="111"/>
        <v/>
      </c>
    </row>
    <row r="563" spans="1:57" x14ac:dyDescent="0.25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>CONCATENATE(A563,B563,C563,D563,E563,F563,G563,H563,I563,J563,K563,L563,M563,N563,O563,P563,Q563,R563,S563,T563,U563,V563,W563,X563,Y563,Z563,AA563,AB563,AC563,AD563,AE563,AF563,AG563,AH563)</f>
        <v>SIMSIMSIM190121855044761,875FNEL044755,87544761,87541238,916666666744755,87543811,87543630,875762965500VXWXNZX WXRNXXRX DX XLXVXXRX000000AMIL36AMIL 700 QP NACIONAL192971620,951929,7INATIVO</v>
      </c>
      <c r="AJ563">
        <f>IF(AI563=AI562,1,0)</f>
        <v>1</v>
      </c>
      <c r="AK563" s="47" t="s">
        <v>387</v>
      </c>
      <c r="AM563" s="8">
        <v>560</v>
      </c>
      <c r="AN563" s="8" t="str">
        <f t="shared" si="110"/>
        <v/>
      </c>
      <c r="AO563" s="8" t="str">
        <f t="shared" si="110"/>
        <v/>
      </c>
      <c r="AP563" s="8" t="str">
        <f t="shared" si="110"/>
        <v/>
      </c>
      <c r="AQ563" s="8" t="str">
        <f t="shared" si="110"/>
        <v/>
      </c>
      <c r="AR563" s="8" t="str">
        <f t="shared" si="110"/>
        <v/>
      </c>
      <c r="AS563" s="8" t="str">
        <f t="shared" si="110"/>
        <v/>
      </c>
      <c r="AT563" s="8" t="str">
        <f t="shared" si="110"/>
        <v/>
      </c>
      <c r="AU563" s="8" t="str">
        <f t="shared" si="110"/>
        <v/>
      </c>
      <c r="AV563" s="8" t="str">
        <f t="shared" si="110"/>
        <v/>
      </c>
      <c r="AW563" s="8" t="str">
        <f t="shared" si="110"/>
        <v/>
      </c>
      <c r="AX563" s="8" t="str">
        <f t="shared" si="111"/>
        <v/>
      </c>
      <c r="AY563" s="8" t="str">
        <f t="shared" si="111"/>
        <v/>
      </c>
      <c r="AZ563" s="8" t="str">
        <f t="shared" si="111"/>
        <v/>
      </c>
      <c r="BA563" s="8" t="str">
        <f t="shared" si="111"/>
        <v/>
      </c>
      <c r="BB563" s="8" t="str">
        <f t="shared" si="111"/>
        <v/>
      </c>
      <c r="BC563" s="8" t="str">
        <f t="shared" si="111"/>
        <v/>
      </c>
      <c r="BD563" s="8" t="str">
        <f t="shared" si="111"/>
        <v/>
      </c>
      <c r="BE563" s="8" t="str">
        <f t="shared" si="111"/>
        <v/>
      </c>
    </row>
    <row r="564" spans="1:57" x14ac:dyDescent="0.25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>CONCATENATE(A564,B564,C564,D564,E564,F564,G564,H564,I564,J564,K564,L564,M564,N564,O564,P564,Q564,R564,S564,T564,U564,V564,W564,X564,Y564,Z564,AA564,AB564,AC564,AD564,AE564,AF564,AG564,AH564)</f>
        <v>SIMSIMSIM190121855044761,875FNEL044755,87544761,87541238,916666666744755,87543811,87543630,875762965500VXWXNZX WXRNXXRX DX XLXVXXRX000000AMIL36AMIL 700 QP NACIONAL192971620,951929,7INATIVO</v>
      </c>
      <c r="AJ564">
        <f>IF(AI564=AI563,1,0)</f>
        <v>1</v>
      </c>
      <c r="AK564" s="47" t="s">
        <v>387</v>
      </c>
      <c r="AM564" s="7">
        <v>561</v>
      </c>
      <c r="AN564" s="7" t="str">
        <f t="shared" ref="AN564:AW573" si="112">IF(AN$3=$D564,$AM564,"")</f>
        <v/>
      </c>
      <c r="AO564" s="7" t="str">
        <f t="shared" si="112"/>
        <v/>
      </c>
      <c r="AP564" s="7" t="str">
        <f t="shared" si="112"/>
        <v/>
      </c>
      <c r="AQ564" s="7" t="str">
        <f t="shared" si="112"/>
        <v/>
      </c>
      <c r="AR564" s="7" t="str">
        <f t="shared" si="112"/>
        <v/>
      </c>
      <c r="AS564" s="7" t="str">
        <f t="shared" si="112"/>
        <v/>
      </c>
      <c r="AT564" s="7" t="str">
        <f t="shared" si="112"/>
        <v/>
      </c>
      <c r="AU564" s="7" t="str">
        <f t="shared" si="112"/>
        <v/>
      </c>
      <c r="AV564" s="7" t="str">
        <f t="shared" si="112"/>
        <v/>
      </c>
      <c r="AW564" s="7" t="str">
        <f t="shared" si="112"/>
        <v/>
      </c>
      <c r="AX564" s="7" t="str">
        <f t="shared" ref="AX564:BE573" si="113">IF(AX$3=$D564,$AM564,"")</f>
        <v/>
      </c>
      <c r="AY564" s="7" t="str">
        <f t="shared" si="113"/>
        <v/>
      </c>
      <c r="AZ564" s="7" t="str">
        <f t="shared" si="113"/>
        <v/>
      </c>
      <c r="BA564" s="7" t="str">
        <f t="shared" si="113"/>
        <v/>
      </c>
      <c r="BB564" s="7" t="str">
        <f t="shared" si="113"/>
        <v/>
      </c>
      <c r="BC564" s="7" t="str">
        <f t="shared" si="113"/>
        <v/>
      </c>
      <c r="BD564" s="7" t="str">
        <f t="shared" si="113"/>
        <v/>
      </c>
      <c r="BE564" s="7" t="str">
        <f t="shared" si="113"/>
        <v/>
      </c>
    </row>
    <row r="565" spans="1:57" x14ac:dyDescent="0.25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>CONCATENATE(A565,B565,C565,D565,E565,F565,G565,H565,I565,J565,K565,L565,M565,N565,O565,P565,Q565,R565,S565,T565,U565,V565,W565,X565,Y565,Z565,AA565,AB565,AC565,AD565,AE565,AF565,AG565,AH565)</f>
        <v>SIMSIMSIM190121942544761,875FNEL044761,87542153,87543629,87543630,875762965650XNZX GXBRXXL XLVX VXXNX000000AMIL36AMIL 400 QC NACIONAL1235861038,111235,86ATIVO</v>
      </c>
      <c r="AJ565">
        <f>IF(AI565=AI564,1,0)</f>
        <v>0</v>
      </c>
      <c r="AK565" s="47" t="s">
        <v>387</v>
      </c>
      <c r="AM565" s="8">
        <v>562</v>
      </c>
      <c r="AN565" s="8" t="str">
        <f t="shared" si="112"/>
        <v/>
      </c>
      <c r="AO565" s="8" t="str">
        <f t="shared" si="112"/>
        <v/>
      </c>
      <c r="AP565" s="8" t="str">
        <f t="shared" si="112"/>
        <v/>
      </c>
      <c r="AQ565" s="8" t="str">
        <f t="shared" si="112"/>
        <v/>
      </c>
      <c r="AR565" s="8" t="str">
        <f t="shared" si="112"/>
        <v/>
      </c>
      <c r="AS565" s="8" t="str">
        <f t="shared" si="112"/>
        <v/>
      </c>
      <c r="AT565" s="8" t="str">
        <f t="shared" si="112"/>
        <v/>
      </c>
      <c r="AU565" s="8" t="str">
        <f t="shared" si="112"/>
        <v/>
      </c>
      <c r="AV565" s="8" t="str">
        <f t="shared" si="112"/>
        <v/>
      </c>
      <c r="AW565" s="8" t="str">
        <f t="shared" si="112"/>
        <v/>
      </c>
      <c r="AX565" s="8" t="str">
        <f t="shared" si="113"/>
        <v/>
      </c>
      <c r="AY565" s="8" t="str">
        <f t="shared" si="113"/>
        <v/>
      </c>
      <c r="AZ565" s="8" t="str">
        <f t="shared" si="113"/>
        <v/>
      </c>
      <c r="BA565" s="8" t="str">
        <f t="shared" si="113"/>
        <v/>
      </c>
      <c r="BB565" s="8" t="str">
        <f t="shared" si="113"/>
        <v/>
      </c>
      <c r="BC565" s="8" t="str">
        <f t="shared" si="113"/>
        <v/>
      </c>
      <c r="BD565" s="8" t="str">
        <f t="shared" si="113"/>
        <v/>
      </c>
      <c r="BE565" s="8" t="str">
        <f t="shared" si="113"/>
        <v/>
      </c>
    </row>
    <row r="566" spans="1:57" x14ac:dyDescent="0.25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>CONCATENATE(A566,B566,C566,D566,E566,F566,G566,H566,I566,J566,K566,L566,M566,N566,O566,P566,Q566,R566,S566,T566,U566,V566,W566,X566,Y566,Z566,AA566,AB566,AC566,AD566,AE566,AF566,AG566,AH566)</f>
        <v>SIMSIMSIM190121942544761,875FNEL044761,87542153,87543629,87543630,875762965650XNZX GXBRXXL XLVX VXXNX000000AMIL36AMIL 400 QC NACIONAL1235861038,111235,86ATIVO</v>
      </c>
      <c r="AJ566">
        <f>IF(AI566=AI565,1,0)</f>
        <v>1</v>
      </c>
      <c r="AK566" s="47" t="s">
        <v>387</v>
      </c>
      <c r="AM566" s="7">
        <v>563</v>
      </c>
      <c r="AN566" s="7" t="str">
        <f t="shared" si="112"/>
        <v/>
      </c>
      <c r="AO566" s="7" t="str">
        <f t="shared" si="112"/>
        <v/>
      </c>
      <c r="AP566" s="7" t="str">
        <f t="shared" si="112"/>
        <v/>
      </c>
      <c r="AQ566" s="7" t="str">
        <f t="shared" si="112"/>
        <v/>
      </c>
      <c r="AR566" s="7" t="str">
        <f t="shared" si="112"/>
        <v/>
      </c>
      <c r="AS566" s="7" t="str">
        <f t="shared" si="112"/>
        <v/>
      </c>
      <c r="AT566" s="7" t="str">
        <f t="shared" si="112"/>
        <v/>
      </c>
      <c r="AU566" s="7" t="str">
        <f t="shared" si="112"/>
        <v/>
      </c>
      <c r="AV566" s="7" t="str">
        <f t="shared" si="112"/>
        <v/>
      </c>
      <c r="AW566" s="7" t="str">
        <f t="shared" si="112"/>
        <v/>
      </c>
      <c r="AX566" s="7" t="str">
        <f t="shared" si="113"/>
        <v/>
      </c>
      <c r="AY566" s="7" t="str">
        <f t="shared" si="113"/>
        <v/>
      </c>
      <c r="AZ566" s="7" t="str">
        <f t="shared" si="113"/>
        <v/>
      </c>
      <c r="BA566" s="7" t="str">
        <f t="shared" si="113"/>
        <v/>
      </c>
      <c r="BB566" s="7" t="str">
        <f t="shared" si="113"/>
        <v/>
      </c>
      <c r="BC566" s="7" t="str">
        <f t="shared" si="113"/>
        <v/>
      </c>
      <c r="BD566" s="7" t="str">
        <f t="shared" si="113"/>
        <v/>
      </c>
      <c r="BE566" s="7" t="str">
        <f t="shared" si="113"/>
        <v/>
      </c>
    </row>
    <row r="567" spans="1:57" x14ac:dyDescent="0.25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>CONCATENATE(A567,B567,C567,D567,E567,F567,G567,H567,I567,J567,K567,L567,M567,N567,O567,P567,Q567,R567,S567,T567,U567,V567,W567,X567,Y567,Z567,AA567,AB567,AC567,AD567,AE567,AF567,AG567,AH567)</f>
        <v>SIMSIMSIM190121942544761,875FNEL044761,87542153,87543629,87543630,875762965650XNZX GXBRXXL XLVX VXXNX000000AMIL36AMIL 400 QC NACIONAL1235861038,111235,86ATIVO</v>
      </c>
      <c r="AJ567">
        <f>IF(AI567=AI566,1,0)</f>
        <v>1</v>
      </c>
      <c r="AK567" s="47" t="s">
        <v>387</v>
      </c>
      <c r="AM567" s="8">
        <v>564</v>
      </c>
      <c r="AN567" s="8" t="str">
        <f t="shared" si="112"/>
        <v/>
      </c>
      <c r="AO567" s="8" t="str">
        <f t="shared" si="112"/>
        <v/>
      </c>
      <c r="AP567" s="8" t="str">
        <f t="shared" si="112"/>
        <v/>
      </c>
      <c r="AQ567" s="8" t="str">
        <f t="shared" si="112"/>
        <v/>
      </c>
      <c r="AR567" s="8" t="str">
        <f t="shared" si="112"/>
        <v/>
      </c>
      <c r="AS567" s="8" t="str">
        <f t="shared" si="112"/>
        <v/>
      </c>
      <c r="AT567" s="8" t="str">
        <f t="shared" si="112"/>
        <v/>
      </c>
      <c r="AU567" s="8" t="str">
        <f t="shared" si="112"/>
        <v/>
      </c>
      <c r="AV567" s="8" t="str">
        <f t="shared" si="112"/>
        <v/>
      </c>
      <c r="AW567" s="8" t="str">
        <f t="shared" si="112"/>
        <v/>
      </c>
      <c r="AX567" s="8" t="str">
        <f t="shared" si="113"/>
        <v/>
      </c>
      <c r="AY567" s="8" t="str">
        <f t="shared" si="113"/>
        <v/>
      </c>
      <c r="AZ567" s="8" t="str">
        <f t="shared" si="113"/>
        <v/>
      </c>
      <c r="BA567" s="8" t="str">
        <f t="shared" si="113"/>
        <v/>
      </c>
      <c r="BB567" s="8" t="str">
        <f t="shared" si="113"/>
        <v/>
      </c>
      <c r="BC567" s="8" t="str">
        <f t="shared" si="113"/>
        <v/>
      </c>
      <c r="BD567" s="8" t="str">
        <f t="shared" si="113"/>
        <v/>
      </c>
      <c r="BE567" s="8" t="str">
        <f t="shared" si="113"/>
        <v/>
      </c>
    </row>
    <row r="568" spans="1:57" x14ac:dyDescent="0.25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>CONCATENATE(A568,B568,C568,D568,E568,F568,G568,H568,I568,J568,K568,L568,M568,N568,O568,P568,Q568,R568,S568,T568,U568,V568,W568,X568,Y568,Z568,AA568,AB568,AC568,AD568,AE568,AF568,AG568,AH568)</f>
        <v>SIMSIMSIM2780122324344761,875SINDSIME -SINDICATO DOS EMPREENDEDORES INDIVIDUAIS044761,87535526,87544755,87544755,87543660,875764531970VXWTXR FXGUXXRXX TRXWWXLX000000AMIL35AMIL 400 QC NACIONAL1615821341,091615,82SUSPENSÃO</v>
      </c>
      <c r="AJ568">
        <f>IF(AI568=AI567,1,0)</f>
        <v>0</v>
      </c>
      <c r="AK568" s="47" t="s">
        <v>396</v>
      </c>
      <c r="AM568" s="7">
        <v>565</v>
      </c>
      <c r="AN568" s="7" t="str">
        <f t="shared" si="112"/>
        <v/>
      </c>
      <c r="AO568" s="7" t="str">
        <f t="shared" si="112"/>
        <v/>
      </c>
      <c r="AP568" s="7" t="str">
        <f t="shared" si="112"/>
        <v/>
      </c>
      <c r="AQ568" s="7" t="str">
        <f t="shared" si="112"/>
        <v/>
      </c>
      <c r="AR568" s="7" t="str">
        <f t="shared" si="112"/>
        <v/>
      </c>
      <c r="AS568" s="7" t="str">
        <f t="shared" si="112"/>
        <v/>
      </c>
      <c r="AT568" s="7" t="str">
        <f t="shared" si="112"/>
        <v/>
      </c>
      <c r="AU568" s="7" t="str">
        <f t="shared" si="112"/>
        <v/>
      </c>
      <c r="AV568" s="7" t="str">
        <f t="shared" si="112"/>
        <v/>
      </c>
      <c r="AW568" s="7" t="str">
        <f t="shared" si="112"/>
        <v/>
      </c>
      <c r="AX568" s="7" t="str">
        <f t="shared" si="113"/>
        <v/>
      </c>
      <c r="AY568" s="7" t="str">
        <f t="shared" si="113"/>
        <v/>
      </c>
      <c r="AZ568" s="7" t="str">
        <f t="shared" si="113"/>
        <v/>
      </c>
      <c r="BA568" s="7" t="str">
        <f t="shared" si="113"/>
        <v/>
      </c>
      <c r="BB568" s="7" t="str">
        <f t="shared" si="113"/>
        <v/>
      </c>
      <c r="BC568" s="7" t="str">
        <f t="shared" si="113"/>
        <v/>
      </c>
      <c r="BD568" s="7" t="str">
        <f t="shared" si="113"/>
        <v/>
      </c>
      <c r="BE568" s="7" t="str">
        <f t="shared" si="113"/>
        <v/>
      </c>
    </row>
    <row r="569" spans="1:57" x14ac:dyDescent="0.25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>CONCATENATE(A569,B569,C569,D569,E569,F569,G569,H569,I569,J569,K569,L569,M569,N569,O569,P569,Q569,R569,S569,T569,U569,V569,W569,X569,Y569,Z569,AA569,AB569,AC569,AD569,AE569,AF569,AG569,AH569)</f>
        <v>SIMSIMSIM2780122324344761,875SINDSIME -SINDICATO DOS EMPREENDEDORES INDIVIDUAIS044761,87535526,87544755,87544755,87543660,875764531970VXWTXR FXGUXXRXX TRXWWXLX000000AMIL35AMIL 400 QC NACIONAL1615821341,091615,82SUSPENSÃO</v>
      </c>
      <c r="AJ569">
        <f>IF(AI569=AI568,1,0)</f>
        <v>1</v>
      </c>
      <c r="AK569" s="47" t="s">
        <v>396</v>
      </c>
      <c r="AM569" s="8">
        <v>566</v>
      </c>
      <c r="AN569" s="8" t="str">
        <f t="shared" si="112"/>
        <v/>
      </c>
      <c r="AO569" s="8" t="str">
        <f t="shared" si="112"/>
        <v/>
      </c>
      <c r="AP569" s="8" t="str">
        <f t="shared" si="112"/>
        <v/>
      </c>
      <c r="AQ569" s="8" t="str">
        <f t="shared" si="112"/>
        <v/>
      </c>
      <c r="AR569" s="8" t="str">
        <f t="shared" si="112"/>
        <v/>
      </c>
      <c r="AS569" s="8" t="str">
        <f t="shared" si="112"/>
        <v/>
      </c>
      <c r="AT569" s="8" t="str">
        <f t="shared" si="112"/>
        <v/>
      </c>
      <c r="AU569" s="8" t="str">
        <f t="shared" si="112"/>
        <v/>
      </c>
      <c r="AV569" s="8" t="str">
        <f t="shared" si="112"/>
        <v/>
      </c>
      <c r="AW569" s="8" t="str">
        <f t="shared" si="112"/>
        <v/>
      </c>
      <c r="AX569" s="8" t="str">
        <f t="shared" si="113"/>
        <v/>
      </c>
      <c r="AY569" s="8" t="str">
        <f t="shared" si="113"/>
        <v/>
      </c>
      <c r="AZ569" s="8" t="str">
        <f t="shared" si="113"/>
        <v/>
      </c>
      <c r="BA569" s="8" t="str">
        <f t="shared" si="113"/>
        <v/>
      </c>
      <c r="BB569" s="8" t="str">
        <f t="shared" si="113"/>
        <v/>
      </c>
      <c r="BC569" s="8" t="str">
        <f t="shared" si="113"/>
        <v/>
      </c>
      <c r="BD569" s="8" t="str">
        <f t="shared" si="113"/>
        <v/>
      </c>
      <c r="BE569" s="8" t="str">
        <f t="shared" si="113"/>
        <v/>
      </c>
    </row>
    <row r="570" spans="1:57" x14ac:dyDescent="0.25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>CONCATENATE(A570,B570,C570,D570,E570,F570,G570,H570,I570,J570,K570,L570,M570,N570,O570,P570,Q570,R570,S570,T570,U570,V570,W570,X570,Y570,Z570,AA570,AB570,AC570,AD570,AE570,AF570,AG570,AH570)</f>
        <v>SIMSIMSIM2780122324344761,875SINDSIME -SINDICATO DOS EMPREENDEDORES INDIVIDUAIS044761,87535526,87544755,87544755,87543660,875764531970VXWTXR FXGUXXRXX TRXWWXLX000000AMIL35AMIL 400 QC NACIONAL1615821341,091615,82SUSPENSÃO</v>
      </c>
      <c r="AJ570">
        <f>IF(AI570=AI569,1,0)</f>
        <v>1</v>
      </c>
      <c r="AK570" s="47" t="s">
        <v>396</v>
      </c>
      <c r="AM570" s="7">
        <v>567</v>
      </c>
      <c r="AN570" s="7" t="str">
        <f t="shared" si="112"/>
        <v/>
      </c>
      <c r="AO570" s="7" t="str">
        <f t="shared" si="112"/>
        <v/>
      </c>
      <c r="AP570" s="7" t="str">
        <f t="shared" si="112"/>
        <v/>
      </c>
      <c r="AQ570" s="7" t="str">
        <f t="shared" si="112"/>
        <v/>
      </c>
      <c r="AR570" s="7" t="str">
        <f t="shared" si="112"/>
        <v/>
      </c>
      <c r="AS570" s="7" t="str">
        <f t="shared" si="112"/>
        <v/>
      </c>
      <c r="AT570" s="7" t="str">
        <f t="shared" si="112"/>
        <v/>
      </c>
      <c r="AU570" s="7" t="str">
        <f t="shared" si="112"/>
        <v/>
      </c>
      <c r="AV570" s="7" t="str">
        <f t="shared" si="112"/>
        <v/>
      </c>
      <c r="AW570" s="7" t="str">
        <f t="shared" si="112"/>
        <v/>
      </c>
      <c r="AX570" s="7" t="str">
        <f t="shared" si="113"/>
        <v/>
      </c>
      <c r="AY570" s="7" t="str">
        <f t="shared" si="113"/>
        <v/>
      </c>
      <c r="AZ570" s="7" t="str">
        <f t="shared" si="113"/>
        <v/>
      </c>
      <c r="BA570" s="7" t="str">
        <f t="shared" si="113"/>
        <v/>
      </c>
      <c r="BB570" s="7" t="str">
        <f t="shared" si="113"/>
        <v/>
      </c>
      <c r="BC570" s="7" t="str">
        <f t="shared" si="113"/>
        <v/>
      </c>
      <c r="BD570" s="7" t="str">
        <f t="shared" si="113"/>
        <v/>
      </c>
      <c r="BE570" s="7" t="str">
        <f t="shared" si="113"/>
        <v/>
      </c>
    </row>
    <row r="571" spans="1:57" x14ac:dyDescent="0.25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>CONCATENATE(A571,B571,C571,D571,E571,F571,G571,H571,I571,J571,K571,L571,M571,N571,O571,P571,Q571,R571,S571,T571,U571,V571,W571,X571,Y571,Z571,AA571,AB571,AC571,AD571,AE571,AF571,AG571,AH571)</f>
        <v>SIMSIMSIM2780122324344761,875SINDSIME -SINDICATO DOS EMPREENDEDORES INDIVIDUAIS144761,87524965,87544755,87543660,875764531980XNX PXULX RXDRXGUX DX WXTX FXGUXXRXX000000AMIL35AMIL 400 QC NACIONAL352832928,493528,3SUSPENSÃO</v>
      </c>
      <c r="AJ571">
        <f>IF(AI571=AI570,1,0)</f>
        <v>0</v>
      </c>
      <c r="AK571" s="47" t="s">
        <v>396</v>
      </c>
      <c r="AM571" s="8">
        <v>568</v>
      </c>
      <c r="AN571" s="8" t="str">
        <f t="shared" si="112"/>
        <v/>
      </c>
      <c r="AO571" s="8" t="str">
        <f t="shared" si="112"/>
        <v/>
      </c>
      <c r="AP571" s="8" t="str">
        <f t="shared" si="112"/>
        <v/>
      </c>
      <c r="AQ571" s="8" t="str">
        <f t="shared" si="112"/>
        <v/>
      </c>
      <c r="AR571" s="8" t="str">
        <f t="shared" si="112"/>
        <v/>
      </c>
      <c r="AS571" s="8" t="str">
        <f t="shared" si="112"/>
        <v/>
      </c>
      <c r="AT571" s="8" t="str">
        <f t="shared" si="112"/>
        <v/>
      </c>
      <c r="AU571" s="8" t="str">
        <f t="shared" si="112"/>
        <v/>
      </c>
      <c r="AV571" s="8" t="str">
        <f t="shared" si="112"/>
        <v/>
      </c>
      <c r="AW571" s="8" t="str">
        <f t="shared" si="112"/>
        <v/>
      </c>
      <c r="AX571" s="8" t="str">
        <f t="shared" si="113"/>
        <v/>
      </c>
      <c r="AY571" s="8" t="str">
        <f t="shared" si="113"/>
        <v/>
      </c>
      <c r="AZ571" s="8" t="str">
        <f t="shared" si="113"/>
        <v/>
      </c>
      <c r="BA571" s="8" t="str">
        <f t="shared" si="113"/>
        <v/>
      </c>
      <c r="BB571" s="8" t="str">
        <f t="shared" si="113"/>
        <v/>
      </c>
      <c r="BC571" s="8" t="str">
        <f t="shared" si="113"/>
        <v/>
      </c>
      <c r="BD571" s="8" t="str">
        <f t="shared" si="113"/>
        <v/>
      </c>
      <c r="BE571" s="8" t="str">
        <f t="shared" si="113"/>
        <v/>
      </c>
    </row>
    <row r="572" spans="1:57" x14ac:dyDescent="0.25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>CONCATENATE(A572,B572,C572,D572,E572,F572,G572,H572,I572,J572,K572,L572,M572,N572,O572,P572,Q572,R572,S572,T572,U572,V572,W572,X572,Y572,Z572,AA572,AB572,AC572,AD572,AE572,AF572,AG572,AH572)</f>
        <v>SIMSIMSIM2780122324344761,875SINDSIME -SINDICATO DOS EMPREENDEDORES INDIVIDUAIS144761,87524965,87544755,87543660,875764531980XNX PXULX RXDRXGUX DX WXTX FXGUXXRXX000000AMIL35AMIL 400 QC NACIONAL352832928,493528,3SUSPENSÃO</v>
      </c>
      <c r="AJ572">
        <f>IF(AI572=AI571,1,0)</f>
        <v>1</v>
      </c>
      <c r="AK572" s="47" t="s">
        <v>396</v>
      </c>
      <c r="AM572" s="7">
        <v>569</v>
      </c>
      <c r="AN572" s="7" t="str">
        <f t="shared" si="112"/>
        <v/>
      </c>
      <c r="AO572" s="7" t="str">
        <f t="shared" si="112"/>
        <v/>
      </c>
      <c r="AP572" s="7" t="str">
        <f t="shared" si="112"/>
        <v/>
      </c>
      <c r="AQ572" s="7" t="str">
        <f t="shared" si="112"/>
        <v/>
      </c>
      <c r="AR572" s="7" t="str">
        <f t="shared" si="112"/>
        <v/>
      </c>
      <c r="AS572" s="7" t="str">
        <f t="shared" si="112"/>
        <v/>
      </c>
      <c r="AT572" s="7" t="str">
        <f t="shared" si="112"/>
        <v/>
      </c>
      <c r="AU572" s="7" t="str">
        <f t="shared" si="112"/>
        <v/>
      </c>
      <c r="AV572" s="7" t="str">
        <f t="shared" si="112"/>
        <v/>
      </c>
      <c r="AW572" s="7" t="str">
        <f t="shared" si="112"/>
        <v/>
      </c>
      <c r="AX572" s="7" t="str">
        <f t="shared" si="113"/>
        <v/>
      </c>
      <c r="AY572" s="7" t="str">
        <f t="shared" si="113"/>
        <v/>
      </c>
      <c r="AZ572" s="7" t="str">
        <f t="shared" si="113"/>
        <v/>
      </c>
      <c r="BA572" s="7" t="str">
        <f t="shared" si="113"/>
        <v/>
      </c>
      <c r="BB572" s="7" t="str">
        <f t="shared" si="113"/>
        <v/>
      </c>
      <c r="BC572" s="7" t="str">
        <f t="shared" si="113"/>
        <v/>
      </c>
      <c r="BD572" s="7" t="str">
        <f t="shared" si="113"/>
        <v/>
      </c>
      <c r="BE572" s="7" t="str">
        <f t="shared" si="113"/>
        <v/>
      </c>
    </row>
    <row r="573" spans="1:57" x14ac:dyDescent="0.25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>CONCATENATE(A573,B573,C573,D573,E573,F573,G573,H573,I573,J573,K573,L573,M573,N573,O573,P573,Q573,R573,S573,T573,U573,V573,W573,X573,Y573,Z573,AA573,AB573,AC573,AD573,AE573,AF573,AG573,AH573)</f>
        <v>SIMSIMSIM2780122324344761,875SINDSIME -SINDICATO DOS EMPREENDEDORES INDIVIDUAIS144761,87524965,87544755,87543660,875764531980XNX PXULX RXDRXGUX DX WXTX FXGUXXRXX000000AMIL35AMIL 400 QC NACIONAL352832928,493528,3SUSPENSÃO</v>
      </c>
      <c r="AJ573">
        <f>IF(AI573=AI572,1,0)</f>
        <v>1</v>
      </c>
      <c r="AK573" s="47" t="s">
        <v>396</v>
      </c>
      <c r="AM573" s="8">
        <v>570</v>
      </c>
      <c r="AN573" s="8" t="str">
        <f t="shared" si="112"/>
        <v/>
      </c>
      <c r="AO573" s="8" t="str">
        <f t="shared" si="112"/>
        <v/>
      </c>
      <c r="AP573" s="8" t="str">
        <f t="shared" si="112"/>
        <v/>
      </c>
      <c r="AQ573" s="8" t="str">
        <f t="shared" si="112"/>
        <v/>
      </c>
      <c r="AR573" s="8" t="str">
        <f t="shared" si="112"/>
        <v/>
      </c>
      <c r="AS573" s="8" t="str">
        <f t="shared" si="112"/>
        <v/>
      </c>
      <c r="AT573" s="8" t="str">
        <f t="shared" si="112"/>
        <v/>
      </c>
      <c r="AU573" s="8" t="str">
        <f t="shared" si="112"/>
        <v/>
      </c>
      <c r="AV573" s="8" t="str">
        <f t="shared" si="112"/>
        <v/>
      </c>
      <c r="AW573" s="8" t="str">
        <f t="shared" si="112"/>
        <v/>
      </c>
      <c r="AX573" s="8" t="str">
        <f t="shared" si="113"/>
        <v/>
      </c>
      <c r="AY573" s="8" t="str">
        <f t="shared" si="113"/>
        <v/>
      </c>
      <c r="AZ573" s="8" t="str">
        <f t="shared" si="113"/>
        <v/>
      </c>
      <c r="BA573" s="8" t="str">
        <f t="shared" si="113"/>
        <v/>
      </c>
      <c r="BB573" s="8" t="str">
        <f t="shared" si="113"/>
        <v/>
      </c>
      <c r="BC573" s="8" t="str">
        <f t="shared" si="113"/>
        <v/>
      </c>
      <c r="BD573" s="8" t="str">
        <f t="shared" si="113"/>
        <v/>
      </c>
      <c r="BE573" s="8" t="str">
        <f t="shared" si="113"/>
        <v/>
      </c>
    </row>
    <row r="574" spans="1:57" x14ac:dyDescent="0.25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>CONCATENATE(A574,B574,C574,D574,E574,F574,G574,H574,I574,J574,K574,L574,M574,N574,O574,P574,Q574,R574,S574,T574,U574,V574,W574,X574,Y574,Z574,AA574,AB574,AC574,AD574,AE574,AF574,AG574,AH574)</f>
        <v>SIMNÃONÃO570122340444761,875ANMEP044663,87544761,87530808,87544689,87543660,875764531990WRXTXXNX VXXNNX RXBXXRX000000AMIL35AMIL 400 QP NACIONAL1586851332,961586,85INATIVO</v>
      </c>
      <c r="AJ574">
        <f>IF(AI574=AI573,1,0)</f>
        <v>0</v>
      </c>
      <c r="AK574" s="47" t="s">
        <v>392</v>
      </c>
      <c r="AM574" s="7">
        <v>571</v>
      </c>
      <c r="AN574" s="7" t="str">
        <f t="shared" ref="AN574:AW583" si="114">IF(AN$3=$D574,$AM574,"")</f>
        <v/>
      </c>
      <c r="AO574" s="7" t="str">
        <f t="shared" si="114"/>
        <v/>
      </c>
      <c r="AP574" s="7" t="str">
        <f t="shared" si="114"/>
        <v/>
      </c>
      <c r="AQ574" s="7" t="str">
        <f t="shared" si="114"/>
        <v/>
      </c>
      <c r="AR574" s="7" t="str">
        <f t="shared" si="114"/>
        <v/>
      </c>
      <c r="AS574" s="7" t="str">
        <f t="shared" si="114"/>
        <v/>
      </c>
      <c r="AT574" s="7" t="str">
        <f t="shared" si="114"/>
        <v/>
      </c>
      <c r="AU574" s="7" t="str">
        <f t="shared" si="114"/>
        <v/>
      </c>
      <c r="AV574" s="7" t="str">
        <f t="shared" si="114"/>
        <v/>
      </c>
      <c r="AW574" s="7" t="str">
        <f t="shared" si="114"/>
        <v/>
      </c>
      <c r="AX574" s="7" t="str">
        <f t="shared" ref="AX574:BE583" si="115">IF(AX$3=$D574,$AM574,"")</f>
        <v/>
      </c>
      <c r="AY574" s="7" t="str">
        <f t="shared" si="115"/>
        <v/>
      </c>
      <c r="AZ574" s="7" t="str">
        <f t="shared" si="115"/>
        <v/>
      </c>
      <c r="BA574" s="7" t="str">
        <f t="shared" si="115"/>
        <v/>
      </c>
      <c r="BB574" s="7" t="str">
        <f t="shared" si="115"/>
        <v/>
      </c>
      <c r="BC574" s="7" t="str">
        <f t="shared" si="115"/>
        <v/>
      </c>
      <c r="BD574" s="7" t="str">
        <f t="shared" si="115"/>
        <v/>
      </c>
      <c r="BE574" s="7" t="str">
        <f t="shared" si="115"/>
        <v/>
      </c>
    </row>
    <row r="575" spans="1:57" x14ac:dyDescent="0.25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>CONCATENATE(A575,B575,C575,D575,E575,F575,G575,H575,I575,J575,K575,L575,M575,N575,O575,P575,Q575,R575,S575,T575,U575,V575,W575,X575,Y575,Z575,AA575,AB575,AC575,AD575,AE575,AF575,AG575,AH575)</f>
        <v>SIMNÃONÃO570122340444761,875ANMEP044663,87544761,87530808,87544689,87543660,875764531990WRXTXXNX VXXNNX RXBXXRX000000AMIL35AMIL 400 QP NACIONAL1586851332,961586,85INATIVO</v>
      </c>
      <c r="AJ575">
        <f>IF(AI575=AI574,1,0)</f>
        <v>1</v>
      </c>
      <c r="AK575" s="47" t="s">
        <v>392</v>
      </c>
      <c r="AM575" s="8">
        <v>572</v>
      </c>
      <c r="AN575" s="8" t="str">
        <f t="shared" si="114"/>
        <v/>
      </c>
      <c r="AO575" s="8" t="str">
        <f t="shared" si="114"/>
        <v/>
      </c>
      <c r="AP575" s="8" t="str">
        <f t="shared" si="114"/>
        <v/>
      </c>
      <c r="AQ575" s="8" t="str">
        <f t="shared" si="114"/>
        <v/>
      </c>
      <c r="AR575" s="8" t="str">
        <f t="shared" si="114"/>
        <v/>
      </c>
      <c r="AS575" s="8" t="str">
        <f t="shared" si="114"/>
        <v/>
      </c>
      <c r="AT575" s="8" t="str">
        <f t="shared" si="114"/>
        <v/>
      </c>
      <c r="AU575" s="8" t="str">
        <f t="shared" si="114"/>
        <v/>
      </c>
      <c r="AV575" s="8" t="str">
        <f t="shared" si="114"/>
        <v/>
      </c>
      <c r="AW575" s="8" t="str">
        <f t="shared" si="114"/>
        <v/>
      </c>
      <c r="AX575" s="8" t="str">
        <f t="shared" si="115"/>
        <v/>
      </c>
      <c r="AY575" s="8" t="str">
        <f t="shared" si="115"/>
        <v/>
      </c>
      <c r="AZ575" s="8" t="str">
        <f t="shared" si="115"/>
        <v/>
      </c>
      <c r="BA575" s="8" t="str">
        <f t="shared" si="115"/>
        <v/>
      </c>
      <c r="BB575" s="8" t="str">
        <f t="shared" si="115"/>
        <v/>
      </c>
      <c r="BC575" s="8" t="str">
        <f t="shared" si="115"/>
        <v/>
      </c>
      <c r="BD575" s="8" t="str">
        <f t="shared" si="115"/>
        <v/>
      </c>
      <c r="BE575" s="8" t="str">
        <f t="shared" si="115"/>
        <v/>
      </c>
    </row>
    <row r="576" spans="1:57" x14ac:dyDescent="0.25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>CONCATENATE(A576,B576,C576,D576,E576,F576,G576,H576,I576,J576,K576,L576,M576,N576,O576,P576,Q576,R576,S576,T576,U576,V576,W576,X576,Y576,Z576,AA576,AB576,AC576,AD576,AE576,AF576,AG576,AH576)</f>
        <v>SIMNÃONÃO570122340444761,875ANMEP044663,87544761,87530808,87544689,87543660,875764531990WRXTXXNX VXXNNX RXBXXRX000000AMIL35AMIL 400 QP NACIONAL1586851332,961586,85INATIVO</v>
      </c>
      <c r="AJ576">
        <f>IF(AI576=AI575,1,0)</f>
        <v>1</v>
      </c>
      <c r="AK576" s="47" t="s">
        <v>392</v>
      </c>
      <c r="AM576" s="7">
        <v>573</v>
      </c>
      <c r="AN576" s="7" t="str">
        <f t="shared" si="114"/>
        <v/>
      </c>
      <c r="AO576" s="7" t="str">
        <f t="shared" si="114"/>
        <v/>
      </c>
      <c r="AP576" s="7" t="str">
        <f t="shared" si="114"/>
        <v/>
      </c>
      <c r="AQ576" s="7" t="str">
        <f t="shared" si="114"/>
        <v/>
      </c>
      <c r="AR576" s="7" t="str">
        <f t="shared" si="114"/>
        <v/>
      </c>
      <c r="AS576" s="7" t="str">
        <f t="shared" si="114"/>
        <v/>
      </c>
      <c r="AT576" s="7" t="str">
        <f t="shared" si="114"/>
        <v/>
      </c>
      <c r="AU576" s="7" t="str">
        <f t="shared" si="114"/>
        <v/>
      </c>
      <c r="AV576" s="7" t="str">
        <f t="shared" si="114"/>
        <v/>
      </c>
      <c r="AW576" s="7" t="str">
        <f t="shared" si="114"/>
        <v/>
      </c>
      <c r="AX576" s="7" t="str">
        <f t="shared" si="115"/>
        <v/>
      </c>
      <c r="AY576" s="7" t="str">
        <f t="shared" si="115"/>
        <v/>
      </c>
      <c r="AZ576" s="7" t="str">
        <f t="shared" si="115"/>
        <v/>
      </c>
      <c r="BA576" s="7" t="str">
        <f t="shared" si="115"/>
        <v/>
      </c>
      <c r="BB576" s="7" t="str">
        <f t="shared" si="115"/>
        <v/>
      </c>
      <c r="BC576" s="7" t="str">
        <f t="shared" si="115"/>
        <v/>
      </c>
      <c r="BD576" s="7" t="str">
        <f t="shared" si="115"/>
        <v/>
      </c>
      <c r="BE576" s="7" t="str">
        <f t="shared" si="115"/>
        <v/>
      </c>
    </row>
    <row r="577" spans="1:57" x14ac:dyDescent="0.25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>CONCATENATE(A577,B577,C577,D577,E577,F577,G577,H577,I577,J577,K577,L577,M577,N577,O577,P577,Q577,R577,S577,T577,U577,V577,W577,X577,Y577,Z577,AA577,AB577,AC577,AD577,AE577,AF577,AG577,AH577)</f>
        <v>SIMSIMSIM190122356244761,875FNEL044761,87533079,87544319,87544299,87543660,875764574040MXRWX XNTXNXX XLMXXDX DX JXU XLXVXXRX000000AMIL35AMIL 400 QC NACIONAL2124111784,232124,11ATIVO</v>
      </c>
      <c r="AJ577">
        <f>IF(AI577=AI576,1,0)</f>
        <v>0</v>
      </c>
      <c r="AK577" s="47" t="s">
        <v>387</v>
      </c>
      <c r="AM577" s="8">
        <v>574</v>
      </c>
      <c r="AN577" s="8" t="str">
        <f t="shared" si="114"/>
        <v/>
      </c>
      <c r="AO577" s="8" t="str">
        <f t="shared" si="114"/>
        <v/>
      </c>
      <c r="AP577" s="8" t="str">
        <f t="shared" si="114"/>
        <v/>
      </c>
      <c r="AQ577" s="8" t="str">
        <f t="shared" si="114"/>
        <v/>
      </c>
      <c r="AR577" s="8" t="str">
        <f t="shared" si="114"/>
        <v/>
      </c>
      <c r="AS577" s="8" t="str">
        <f t="shared" si="114"/>
        <v/>
      </c>
      <c r="AT577" s="8" t="str">
        <f t="shared" si="114"/>
        <v/>
      </c>
      <c r="AU577" s="8" t="str">
        <f t="shared" si="114"/>
        <v/>
      </c>
      <c r="AV577" s="8" t="str">
        <f t="shared" si="114"/>
        <v/>
      </c>
      <c r="AW577" s="8" t="str">
        <f t="shared" si="114"/>
        <v/>
      </c>
      <c r="AX577" s="8" t="str">
        <f t="shared" si="115"/>
        <v/>
      </c>
      <c r="AY577" s="8" t="str">
        <f t="shared" si="115"/>
        <v/>
      </c>
      <c r="AZ577" s="8" t="str">
        <f t="shared" si="115"/>
        <v/>
      </c>
      <c r="BA577" s="8" t="str">
        <f t="shared" si="115"/>
        <v/>
      </c>
      <c r="BB577" s="8" t="str">
        <f t="shared" si="115"/>
        <v/>
      </c>
      <c r="BC577" s="8" t="str">
        <f t="shared" si="115"/>
        <v/>
      </c>
      <c r="BD577" s="8" t="str">
        <f t="shared" si="115"/>
        <v/>
      </c>
      <c r="BE577" s="8" t="str">
        <f t="shared" si="115"/>
        <v/>
      </c>
    </row>
    <row r="578" spans="1:57" x14ac:dyDescent="0.25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>CONCATENATE(A578,B578,C578,D578,E578,F578,G578,H578,I578,J578,K578,L578,M578,N578,O578,P578,Q578,R578,S578,T578,U578,V578,W578,X578,Y578,Z578,AA578,AB578,AC578,AD578,AE578,AF578,AG578,AH578)</f>
        <v>SIMSIMSIM190122356244761,875FNEL044761,87533079,87544319,87544299,87543660,875764574040MXRWX XNTXNXX XLMXXDX DX JXU XLXVXXRX000000AMIL35AMIL 400 QC NACIONAL2124111784,232124,11ATIVO</v>
      </c>
      <c r="AJ578">
        <f>IF(AI578=AI577,1,0)</f>
        <v>1</v>
      </c>
      <c r="AK578" s="47" t="s">
        <v>387</v>
      </c>
      <c r="AM578" s="7">
        <v>575</v>
      </c>
      <c r="AN578" s="7" t="str">
        <f t="shared" si="114"/>
        <v/>
      </c>
      <c r="AO578" s="7" t="str">
        <f t="shared" si="114"/>
        <v/>
      </c>
      <c r="AP578" s="7" t="str">
        <f t="shared" si="114"/>
        <v/>
      </c>
      <c r="AQ578" s="7" t="str">
        <f t="shared" si="114"/>
        <v/>
      </c>
      <c r="AR578" s="7" t="str">
        <f t="shared" si="114"/>
        <v/>
      </c>
      <c r="AS578" s="7" t="str">
        <f t="shared" si="114"/>
        <v/>
      </c>
      <c r="AT578" s="7" t="str">
        <f t="shared" si="114"/>
        <v/>
      </c>
      <c r="AU578" s="7" t="str">
        <f t="shared" si="114"/>
        <v/>
      </c>
      <c r="AV578" s="7" t="str">
        <f t="shared" si="114"/>
        <v/>
      </c>
      <c r="AW578" s="7" t="str">
        <f t="shared" si="114"/>
        <v/>
      </c>
      <c r="AX578" s="7" t="str">
        <f t="shared" si="115"/>
        <v/>
      </c>
      <c r="AY578" s="7" t="str">
        <f t="shared" si="115"/>
        <v/>
      </c>
      <c r="AZ578" s="7" t="str">
        <f t="shared" si="115"/>
        <v/>
      </c>
      <c r="BA578" s="7" t="str">
        <f t="shared" si="115"/>
        <v/>
      </c>
      <c r="BB578" s="7" t="str">
        <f t="shared" si="115"/>
        <v/>
      </c>
      <c r="BC578" s="7" t="str">
        <f t="shared" si="115"/>
        <v/>
      </c>
      <c r="BD578" s="7" t="str">
        <f t="shared" si="115"/>
        <v/>
      </c>
      <c r="BE578" s="7" t="str">
        <f t="shared" si="115"/>
        <v/>
      </c>
    </row>
    <row r="579" spans="1:57" x14ac:dyDescent="0.25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>CONCATENATE(A579,B579,C579,D579,E579,F579,G579,H579,I579,J579,K579,L579,M579,N579,O579,P579,Q579,R579,S579,T579,U579,V579,W579,X579,Y579,Z579,AA579,AB579,AC579,AD579,AE579,AF579,AG579,AH579)</f>
        <v>SIMSIMSIM190122356244761,875FNEL044761,87533079,87544319,87544299,87543660,875764574040MXRWX XNTXNXX XLMXXDX DX JXU XLXVXXRX000000AMIL35AMIL 400 QC NACIONAL2124111784,232124,11ATIVO</v>
      </c>
      <c r="AJ579">
        <f>IF(AI579=AI578,1,0)</f>
        <v>1</v>
      </c>
      <c r="AK579" s="47" t="s">
        <v>387</v>
      </c>
      <c r="AM579" s="8">
        <v>576</v>
      </c>
      <c r="AN579" s="8" t="str">
        <f t="shared" si="114"/>
        <v/>
      </c>
      <c r="AO579" s="8" t="str">
        <f t="shared" si="114"/>
        <v/>
      </c>
      <c r="AP579" s="8" t="str">
        <f t="shared" si="114"/>
        <v/>
      </c>
      <c r="AQ579" s="8" t="str">
        <f t="shared" si="114"/>
        <v/>
      </c>
      <c r="AR579" s="8" t="str">
        <f t="shared" si="114"/>
        <v/>
      </c>
      <c r="AS579" s="8" t="str">
        <f t="shared" si="114"/>
        <v/>
      </c>
      <c r="AT579" s="8" t="str">
        <f t="shared" si="114"/>
        <v/>
      </c>
      <c r="AU579" s="8" t="str">
        <f t="shared" si="114"/>
        <v/>
      </c>
      <c r="AV579" s="8" t="str">
        <f t="shared" si="114"/>
        <v/>
      </c>
      <c r="AW579" s="8" t="str">
        <f t="shared" si="114"/>
        <v/>
      </c>
      <c r="AX579" s="8" t="str">
        <f t="shared" si="115"/>
        <v/>
      </c>
      <c r="AY579" s="8" t="str">
        <f t="shared" si="115"/>
        <v/>
      </c>
      <c r="AZ579" s="8" t="str">
        <f t="shared" si="115"/>
        <v/>
      </c>
      <c r="BA579" s="8" t="str">
        <f t="shared" si="115"/>
        <v/>
      </c>
      <c r="BB579" s="8" t="str">
        <f t="shared" si="115"/>
        <v/>
      </c>
      <c r="BC579" s="8" t="str">
        <f t="shared" si="115"/>
        <v/>
      </c>
      <c r="BD579" s="8" t="str">
        <f t="shared" si="115"/>
        <v/>
      </c>
      <c r="BE579" s="8" t="str">
        <f t="shared" si="115"/>
        <v/>
      </c>
    </row>
    <row r="580" spans="1:57" x14ac:dyDescent="0.25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>CONCATENATE(A580,B580,C580,D580,E580,F580,G580,H580,I580,J580,K580,L580,M580,N580,O580,P580,Q580,R580,S580,T580,U580,V580,W580,X580,Y580,Z580,AA580,AB580,AC580,AD580,AE580,AF580,AG580,AH580)</f>
        <v>SIMSIMSIM2650122335544761,875ASCOSERVI044741,87544761,87535842,87544741,87543660,875764696860VXNXX DX XNTX XLXVXXRX000000AMIL35NEXT MUNICIPAL SÃO PAULO49503415,83495,03INATIVO</v>
      </c>
      <c r="AJ580">
        <f>IF(AI580=AI579,1,0)</f>
        <v>0</v>
      </c>
      <c r="AK580" s="47" t="s">
        <v>575</v>
      </c>
      <c r="AM580" s="7">
        <v>577</v>
      </c>
      <c r="AN580" s="7" t="str">
        <f t="shared" si="114"/>
        <v/>
      </c>
      <c r="AO580" s="7" t="str">
        <f t="shared" si="114"/>
        <v/>
      </c>
      <c r="AP580" s="7" t="str">
        <f t="shared" si="114"/>
        <v/>
      </c>
      <c r="AQ580" s="7" t="str">
        <f t="shared" si="114"/>
        <v/>
      </c>
      <c r="AR580" s="7" t="str">
        <f t="shared" si="114"/>
        <v/>
      </c>
      <c r="AS580" s="7" t="str">
        <f t="shared" si="114"/>
        <v/>
      </c>
      <c r="AT580" s="7" t="str">
        <f t="shared" si="114"/>
        <v/>
      </c>
      <c r="AU580" s="7" t="str">
        <f t="shared" si="114"/>
        <v/>
      </c>
      <c r="AV580" s="7" t="str">
        <f t="shared" si="114"/>
        <v/>
      </c>
      <c r="AW580" s="7" t="str">
        <f t="shared" si="114"/>
        <v/>
      </c>
      <c r="AX580" s="7" t="str">
        <f t="shared" si="115"/>
        <v/>
      </c>
      <c r="AY580" s="7" t="str">
        <f t="shared" si="115"/>
        <v/>
      </c>
      <c r="AZ580" s="7" t="str">
        <f t="shared" si="115"/>
        <v/>
      </c>
      <c r="BA580" s="7" t="str">
        <f t="shared" si="115"/>
        <v/>
      </c>
      <c r="BB580" s="7" t="str">
        <f t="shared" si="115"/>
        <v/>
      </c>
      <c r="BC580" s="7" t="str">
        <f t="shared" si="115"/>
        <v/>
      </c>
      <c r="BD580" s="7" t="str">
        <f t="shared" si="115"/>
        <v/>
      </c>
      <c r="BE580" s="7" t="str">
        <f t="shared" si="115"/>
        <v/>
      </c>
    </row>
    <row r="581" spans="1:57" x14ac:dyDescent="0.25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>CONCATENATE(A581,B581,C581,D581,E581,F581,G581,H581,I581,J581,K581,L581,M581,N581,O581,P581,Q581,R581,S581,T581,U581,V581,W581,X581,Y581,Z581,AA581,AB581,AC581,AD581,AE581,AF581,AG581,AH581)</f>
        <v>SIMSIMSIM2650122335544761,875ASCOSERVI044741,87544761,87535842,87544741,87543660,875764696860VXNXX DX XNTX XLXVXXRX000000AMIL35NEXT MUNICIPAL SÃO PAULO49503415,83495,03INATIVO</v>
      </c>
      <c r="AJ581">
        <f>IF(AI581=AI580,1,0)</f>
        <v>1</v>
      </c>
      <c r="AK581" s="47" t="s">
        <v>575</v>
      </c>
      <c r="AM581" s="8">
        <v>578</v>
      </c>
      <c r="AN581" s="8" t="str">
        <f t="shared" si="114"/>
        <v/>
      </c>
      <c r="AO581" s="8" t="str">
        <f t="shared" si="114"/>
        <v/>
      </c>
      <c r="AP581" s="8" t="str">
        <f t="shared" si="114"/>
        <v/>
      </c>
      <c r="AQ581" s="8" t="str">
        <f t="shared" si="114"/>
        <v/>
      </c>
      <c r="AR581" s="8" t="str">
        <f t="shared" si="114"/>
        <v/>
      </c>
      <c r="AS581" s="8" t="str">
        <f t="shared" si="114"/>
        <v/>
      </c>
      <c r="AT581" s="8" t="str">
        <f t="shared" si="114"/>
        <v/>
      </c>
      <c r="AU581" s="8" t="str">
        <f t="shared" si="114"/>
        <v/>
      </c>
      <c r="AV581" s="8" t="str">
        <f t="shared" si="114"/>
        <v/>
      </c>
      <c r="AW581" s="8" t="str">
        <f t="shared" si="114"/>
        <v/>
      </c>
      <c r="AX581" s="8" t="str">
        <f t="shared" si="115"/>
        <v/>
      </c>
      <c r="AY581" s="8" t="str">
        <f t="shared" si="115"/>
        <v/>
      </c>
      <c r="AZ581" s="8" t="str">
        <f t="shared" si="115"/>
        <v/>
      </c>
      <c r="BA581" s="8" t="str">
        <f t="shared" si="115"/>
        <v/>
      </c>
      <c r="BB581" s="8" t="str">
        <f t="shared" si="115"/>
        <v/>
      </c>
      <c r="BC581" s="8" t="str">
        <f t="shared" si="115"/>
        <v/>
      </c>
      <c r="BD581" s="8" t="str">
        <f t="shared" si="115"/>
        <v/>
      </c>
      <c r="BE581" s="8" t="str">
        <f t="shared" si="115"/>
        <v/>
      </c>
    </row>
    <row r="582" spans="1:57" x14ac:dyDescent="0.25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>CONCATENATE(A582,B582,C582,D582,E582,F582,G582,H582,I582,J582,K582,L582,M582,N582,O582,P582,Q582,R582,S582,T582,U582,V582,W582,X582,Y582,Z582,AA582,AB582,AC582,AD582,AE582,AF582,AG582,AH582)</f>
        <v>SIMSIMSIM2650122335544761,875ASCOSERVI044741,87544761,87535842,87544741,87543660,875764696860VXNXX DX XNTX XLXVXXRX000000AMIL35NEXT MUNICIPAL SÃO PAULO49503415,83495,03INATIVO</v>
      </c>
      <c r="AJ582">
        <f>IF(AI582=AI581,1,0)</f>
        <v>1</v>
      </c>
      <c r="AK582" s="47" t="s">
        <v>575</v>
      </c>
      <c r="AM582" s="7">
        <v>579</v>
      </c>
      <c r="AN582" s="7" t="str">
        <f t="shared" si="114"/>
        <v/>
      </c>
      <c r="AO582" s="7" t="str">
        <f t="shared" si="114"/>
        <v/>
      </c>
      <c r="AP582" s="7" t="str">
        <f t="shared" si="114"/>
        <v/>
      </c>
      <c r="AQ582" s="7" t="str">
        <f t="shared" si="114"/>
        <v/>
      </c>
      <c r="AR582" s="7" t="str">
        <f t="shared" si="114"/>
        <v/>
      </c>
      <c r="AS582" s="7" t="str">
        <f t="shared" si="114"/>
        <v/>
      </c>
      <c r="AT582" s="7" t="str">
        <f t="shared" si="114"/>
        <v/>
      </c>
      <c r="AU582" s="7" t="str">
        <f t="shared" si="114"/>
        <v/>
      </c>
      <c r="AV582" s="7" t="str">
        <f t="shared" si="114"/>
        <v/>
      </c>
      <c r="AW582" s="7" t="str">
        <f t="shared" si="114"/>
        <v/>
      </c>
      <c r="AX582" s="7" t="str">
        <f t="shared" si="115"/>
        <v/>
      </c>
      <c r="AY582" s="7" t="str">
        <f t="shared" si="115"/>
        <v/>
      </c>
      <c r="AZ582" s="7" t="str">
        <f t="shared" si="115"/>
        <v/>
      </c>
      <c r="BA582" s="7" t="str">
        <f t="shared" si="115"/>
        <v/>
      </c>
      <c r="BB582" s="7" t="str">
        <f t="shared" si="115"/>
        <v/>
      </c>
      <c r="BC582" s="7" t="str">
        <f t="shared" si="115"/>
        <v/>
      </c>
      <c r="BD582" s="7" t="str">
        <f t="shared" si="115"/>
        <v/>
      </c>
      <c r="BE582" s="7" t="str">
        <f t="shared" si="115"/>
        <v/>
      </c>
    </row>
    <row r="583" spans="1:57" x14ac:dyDescent="0.25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>CONCATENATE(A583,B583,C583,D583,E583,F583,G583,H583,I583,J583,K583,L583,M583,N583,O583,P583,Q583,R583,S583,T583,U583,V583,W583,X583,Y583,Z583,AA583,AB583,AC583,AD583,AE583,AF583,AG583,AH583)</f>
        <v>SIMSIMSIM190122290544761,875FNEL044761,87539614,87543657,87543660,875764697570MXRXX FXRNXNDX XRXUJX XLXVXXRX DX MXLX000000AMIL35AMIL 500 QP NACIONAL1532821287,561532,82ATIVO</v>
      </c>
      <c r="AJ583">
        <f>IF(AI583=AI582,1,0)</f>
        <v>0</v>
      </c>
      <c r="AK583" s="47" t="s">
        <v>387</v>
      </c>
      <c r="AM583" s="8">
        <v>580</v>
      </c>
      <c r="AN583" s="8" t="str">
        <f t="shared" si="114"/>
        <v/>
      </c>
      <c r="AO583" s="8" t="str">
        <f t="shared" si="114"/>
        <v/>
      </c>
      <c r="AP583" s="8" t="str">
        <f t="shared" si="114"/>
        <v/>
      </c>
      <c r="AQ583" s="8" t="str">
        <f t="shared" si="114"/>
        <v/>
      </c>
      <c r="AR583" s="8" t="str">
        <f t="shared" si="114"/>
        <v/>
      </c>
      <c r="AS583" s="8" t="str">
        <f t="shared" si="114"/>
        <v/>
      </c>
      <c r="AT583" s="8" t="str">
        <f t="shared" si="114"/>
        <v/>
      </c>
      <c r="AU583" s="8" t="str">
        <f t="shared" si="114"/>
        <v/>
      </c>
      <c r="AV583" s="8" t="str">
        <f t="shared" si="114"/>
        <v/>
      </c>
      <c r="AW583" s="8" t="str">
        <f t="shared" si="114"/>
        <v/>
      </c>
      <c r="AX583" s="8" t="str">
        <f t="shared" si="115"/>
        <v/>
      </c>
      <c r="AY583" s="8" t="str">
        <f t="shared" si="115"/>
        <v/>
      </c>
      <c r="AZ583" s="8" t="str">
        <f t="shared" si="115"/>
        <v/>
      </c>
      <c r="BA583" s="8" t="str">
        <f t="shared" si="115"/>
        <v/>
      </c>
      <c r="BB583" s="8" t="str">
        <f t="shared" si="115"/>
        <v/>
      </c>
      <c r="BC583" s="8" t="str">
        <f t="shared" si="115"/>
        <v/>
      </c>
      <c r="BD583" s="8" t="str">
        <f t="shared" si="115"/>
        <v/>
      </c>
      <c r="BE583" s="8" t="str">
        <f t="shared" si="115"/>
        <v/>
      </c>
    </row>
    <row r="584" spans="1:57" x14ac:dyDescent="0.25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>CONCATENATE(A584,B584,C584,D584,E584,F584,G584,H584,I584,J584,K584,L584,M584,N584,O584,P584,Q584,R584,S584,T584,U584,V584,W584,X584,Y584,Z584,AA584,AB584,AC584,AD584,AE584,AF584,AG584,AH584)</f>
        <v>SIMSIMSIM190122290544761,875FNEL044761,87539614,87543657,87543660,875764697570MXRXX FXRNXNDX XRXUJX XLXVXXRX DX MXLX000000AMIL35AMIL 500 QP NACIONAL1532821287,561532,82ATIVO</v>
      </c>
      <c r="AJ584">
        <f>IF(AI584=AI583,1,0)</f>
        <v>1</v>
      </c>
      <c r="AK584" s="47" t="s">
        <v>387</v>
      </c>
      <c r="AM584" s="7">
        <v>581</v>
      </c>
      <c r="AN584" s="7" t="str">
        <f t="shared" ref="AN584:AW593" si="116">IF(AN$3=$D584,$AM584,"")</f>
        <v/>
      </c>
      <c r="AO584" s="7" t="str">
        <f t="shared" si="116"/>
        <v/>
      </c>
      <c r="AP584" s="7" t="str">
        <f t="shared" si="116"/>
        <v/>
      </c>
      <c r="AQ584" s="7" t="str">
        <f t="shared" si="116"/>
        <v/>
      </c>
      <c r="AR584" s="7" t="str">
        <f t="shared" si="116"/>
        <v/>
      </c>
      <c r="AS584" s="7" t="str">
        <f t="shared" si="116"/>
        <v/>
      </c>
      <c r="AT584" s="7" t="str">
        <f t="shared" si="116"/>
        <v/>
      </c>
      <c r="AU584" s="7" t="str">
        <f t="shared" si="116"/>
        <v/>
      </c>
      <c r="AV584" s="7" t="str">
        <f t="shared" si="116"/>
        <v/>
      </c>
      <c r="AW584" s="7" t="str">
        <f t="shared" si="116"/>
        <v/>
      </c>
      <c r="AX584" s="7" t="str">
        <f t="shared" ref="AX584:BE593" si="117">IF(AX$3=$D584,$AM584,"")</f>
        <v/>
      </c>
      <c r="AY584" s="7" t="str">
        <f t="shared" si="117"/>
        <v/>
      </c>
      <c r="AZ584" s="7" t="str">
        <f t="shared" si="117"/>
        <v/>
      </c>
      <c r="BA584" s="7" t="str">
        <f t="shared" si="117"/>
        <v/>
      </c>
      <c r="BB584" s="7" t="str">
        <f t="shared" si="117"/>
        <v/>
      </c>
      <c r="BC584" s="7" t="str">
        <f t="shared" si="117"/>
        <v/>
      </c>
      <c r="BD584" s="7" t="str">
        <f t="shared" si="117"/>
        <v/>
      </c>
      <c r="BE584" s="7" t="str">
        <f t="shared" si="117"/>
        <v/>
      </c>
    </row>
    <row r="585" spans="1:57" x14ac:dyDescent="0.25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>CONCATENATE(A585,B585,C585,D585,E585,F585,G585,H585,I585,J585,K585,L585,M585,N585,O585,P585,Q585,R585,S585,T585,U585,V585,W585,X585,Y585,Z585,AA585,AB585,AC585,AD585,AE585,AF585,AG585,AH585)</f>
        <v>SIMSIMSIM190122290544761,875FNEL044761,87539614,87543657,87543660,875764697570MXRXX FXRNXNDX XRXUJX XLXVXXRX DX MXLX000000AMIL35AMIL 500 QP NACIONAL1532821287,561532,82ATIVO</v>
      </c>
      <c r="AJ585">
        <f>IF(AI585=AI584,1,0)</f>
        <v>1</v>
      </c>
      <c r="AK585" s="47" t="s">
        <v>387</v>
      </c>
      <c r="AM585" s="8">
        <v>582</v>
      </c>
      <c r="AN585" s="8" t="str">
        <f t="shared" si="116"/>
        <v/>
      </c>
      <c r="AO585" s="8" t="str">
        <f t="shared" si="116"/>
        <v/>
      </c>
      <c r="AP585" s="8" t="str">
        <f t="shared" si="116"/>
        <v/>
      </c>
      <c r="AQ585" s="8" t="str">
        <f t="shared" si="116"/>
        <v/>
      </c>
      <c r="AR585" s="8" t="str">
        <f t="shared" si="116"/>
        <v/>
      </c>
      <c r="AS585" s="8" t="str">
        <f t="shared" si="116"/>
        <v/>
      </c>
      <c r="AT585" s="8" t="str">
        <f t="shared" si="116"/>
        <v/>
      </c>
      <c r="AU585" s="8" t="str">
        <f t="shared" si="116"/>
        <v/>
      </c>
      <c r="AV585" s="8" t="str">
        <f t="shared" si="116"/>
        <v/>
      </c>
      <c r="AW585" s="8" t="str">
        <f t="shared" si="116"/>
        <v/>
      </c>
      <c r="AX585" s="8" t="str">
        <f t="shared" si="117"/>
        <v/>
      </c>
      <c r="AY585" s="8" t="str">
        <f t="shared" si="117"/>
        <v/>
      </c>
      <c r="AZ585" s="8" t="str">
        <f t="shared" si="117"/>
        <v/>
      </c>
      <c r="BA585" s="8" t="str">
        <f t="shared" si="117"/>
        <v/>
      </c>
      <c r="BB585" s="8" t="str">
        <f t="shared" si="117"/>
        <v/>
      </c>
      <c r="BC585" s="8" t="str">
        <f t="shared" si="117"/>
        <v/>
      </c>
      <c r="BD585" s="8" t="str">
        <f t="shared" si="117"/>
        <v/>
      </c>
      <c r="BE585" s="8" t="str">
        <f t="shared" si="117"/>
        <v/>
      </c>
    </row>
    <row r="586" spans="1:57" x14ac:dyDescent="0.25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>CONCATENATE(A586,B586,C586,D586,E586,F586,G586,H586,I586,J586,K586,L586,M586,N586,O586,P586,Q586,R586,S586,T586,U586,V586,W586,X586,Y586,Z586,AA586,AB586,AC586,AD586,AE586,AF586,AG586,AH586)</f>
        <v>SIMSIMSIM2320122340644761,875SEEB - BA044761,87533045,87543657,87543660,875764697850LXRX XLVX DX NXWXMXNTX000000AMIL35AMIL 500 QP NACIONAL2204431829,662204,43ATIVO</v>
      </c>
      <c r="AJ586">
        <f>IF(AI586=AI585,1,0)</f>
        <v>0</v>
      </c>
      <c r="AK586" s="47" t="s">
        <v>499</v>
      </c>
      <c r="AM586" s="7">
        <v>583</v>
      </c>
      <c r="AN586" s="7" t="str">
        <f t="shared" si="116"/>
        <v/>
      </c>
      <c r="AO586" s="7" t="str">
        <f t="shared" si="116"/>
        <v/>
      </c>
      <c r="AP586" s="7" t="str">
        <f t="shared" si="116"/>
        <v/>
      </c>
      <c r="AQ586" s="7" t="str">
        <f t="shared" si="116"/>
        <v/>
      </c>
      <c r="AR586" s="7" t="str">
        <f t="shared" si="116"/>
        <v/>
      </c>
      <c r="AS586" s="7" t="str">
        <f t="shared" si="116"/>
        <v/>
      </c>
      <c r="AT586" s="7" t="str">
        <f t="shared" si="116"/>
        <v/>
      </c>
      <c r="AU586" s="7" t="str">
        <f t="shared" si="116"/>
        <v/>
      </c>
      <c r="AV586" s="7" t="str">
        <f t="shared" si="116"/>
        <v/>
      </c>
      <c r="AW586" s="7" t="str">
        <f t="shared" si="116"/>
        <v/>
      </c>
      <c r="AX586" s="7" t="str">
        <f t="shared" si="117"/>
        <v/>
      </c>
      <c r="AY586" s="7" t="str">
        <f t="shared" si="117"/>
        <v/>
      </c>
      <c r="AZ586" s="7" t="str">
        <f t="shared" si="117"/>
        <v/>
      </c>
      <c r="BA586" s="7" t="str">
        <f t="shared" si="117"/>
        <v/>
      </c>
      <c r="BB586" s="7" t="str">
        <f t="shared" si="117"/>
        <v/>
      </c>
      <c r="BC586" s="7" t="str">
        <f t="shared" si="117"/>
        <v/>
      </c>
      <c r="BD586" s="7" t="str">
        <f t="shared" si="117"/>
        <v/>
      </c>
      <c r="BE586" s="7" t="str">
        <f t="shared" si="117"/>
        <v/>
      </c>
    </row>
    <row r="587" spans="1:57" x14ac:dyDescent="0.25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>CONCATENATE(A587,B587,C587,D587,E587,F587,G587,H587,I587,J587,K587,L587,M587,N587,O587,P587,Q587,R587,S587,T587,U587,V587,W587,X587,Y587,Z587,AA587,AB587,AC587,AD587,AE587,AF587,AG587,AH587)</f>
        <v>SIMSIMSIM2320122340644761,875SEEB - BA044761,87533045,87543657,87543660,875764697850LXRX XLVX DX NXWXMXNTX000000AMIL35AMIL 500 QP NACIONAL2204431829,662204,43ATIVO</v>
      </c>
      <c r="AJ587">
        <f>IF(AI587=AI586,1,0)</f>
        <v>1</v>
      </c>
      <c r="AK587" s="47" t="s">
        <v>499</v>
      </c>
      <c r="AM587" s="8">
        <v>584</v>
      </c>
      <c r="AN587" s="8" t="str">
        <f t="shared" si="116"/>
        <v/>
      </c>
      <c r="AO587" s="8" t="str">
        <f t="shared" si="116"/>
        <v/>
      </c>
      <c r="AP587" s="8" t="str">
        <f t="shared" si="116"/>
        <v/>
      </c>
      <c r="AQ587" s="8" t="str">
        <f t="shared" si="116"/>
        <v/>
      </c>
      <c r="AR587" s="8" t="str">
        <f t="shared" si="116"/>
        <v/>
      </c>
      <c r="AS587" s="8" t="str">
        <f t="shared" si="116"/>
        <v/>
      </c>
      <c r="AT587" s="8" t="str">
        <f t="shared" si="116"/>
        <v/>
      </c>
      <c r="AU587" s="8" t="str">
        <f t="shared" si="116"/>
        <v/>
      </c>
      <c r="AV587" s="8" t="str">
        <f t="shared" si="116"/>
        <v/>
      </c>
      <c r="AW587" s="8" t="str">
        <f t="shared" si="116"/>
        <v/>
      </c>
      <c r="AX587" s="8" t="str">
        <f t="shared" si="117"/>
        <v/>
      </c>
      <c r="AY587" s="8" t="str">
        <f t="shared" si="117"/>
        <v/>
      </c>
      <c r="AZ587" s="8" t="str">
        <f t="shared" si="117"/>
        <v/>
      </c>
      <c r="BA587" s="8" t="str">
        <f t="shared" si="117"/>
        <v/>
      </c>
      <c r="BB587" s="8" t="str">
        <f t="shared" si="117"/>
        <v/>
      </c>
      <c r="BC587" s="8" t="str">
        <f t="shared" si="117"/>
        <v/>
      </c>
      <c r="BD587" s="8" t="str">
        <f t="shared" si="117"/>
        <v/>
      </c>
      <c r="BE587" s="8" t="str">
        <f t="shared" si="117"/>
        <v/>
      </c>
    </row>
    <row r="588" spans="1:57" x14ac:dyDescent="0.25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>CONCATENATE(A588,B588,C588,D588,E588,F588,G588,H588,I588,J588,K588,L588,M588,N588,O588,P588,Q588,R588,S588,T588,U588,V588,W588,X588,Y588,Z588,AA588,AB588,AC588,AD588,AE588,AF588,AG588,AH588)</f>
        <v>SIMSIMSIM2320122340644761,875SEEB - BA044761,87533045,87543657,87543660,875764697850LXRX XLVX DX NXWXMXNTX000000AMIL35AMIL 500 QP NACIONAL2204431829,662204,43ATIVO</v>
      </c>
      <c r="AJ588">
        <f>IF(AI588=AI587,1,0)</f>
        <v>1</v>
      </c>
      <c r="AK588" s="47" t="s">
        <v>499</v>
      </c>
      <c r="AM588" s="7">
        <v>585</v>
      </c>
      <c r="AN588" s="7" t="str">
        <f t="shared" si="116"/>
        <v/>
      </c>
      <c r="AO588" s="7" t="str">
        <f t="shared" si="116"/>
        <v/>
      </c>
      <c r="AP588" s="7" t="str">
        <f t="shared" si="116"/>
        <v/>
      </c>
      <c r="AQ588" s="7" t="str">
        <f t="shared" si="116"/>
        <v/>
      </c>
      <c r="AR588" s="7" t="str">
        <f t="shared" si="116"/>
        <v/>
      </c>
      <c r="AS588" s="7" t="str">
        <f t="shared" si="116"/>
        <v/>
      </c>
      <c r="AT588" s="7" t="str">
        <f t="shared" si="116"/>
        <v/>
      </c>
      <c r="AU588" s="7" t="str">
        <f t="shared" si="116"/>
        <v/>
      </c>
      <c r="AV588" s="7" t="str">
        <f t="shared" si="116"/>
        <v/>
      </c>
      <c r="AW588" s="7" t="str">
        <f t="shared" si="116"/>
        <v/>
      </c>
      <c r="AX588" s="7" t="str">
        <f t="shared" si="117"/>
        <v/>
      </c>
      <c r="AY588" s="7" t="str">
        <f t="shared" si="117"/>
        <v/>
      </c>
      <c r="AZ588" s="7" t="str">
        <f t="shared" si="117"/>
        <v/>
      </c>
      <c r="BA588" s="7" t="str">
        <f t="shared" si="117"/>
        <v/>
      </c>
      <c r="BB588" s="7" t="str">
        <f t="shared" si="117"/>
        <v/>
      </c>
      <c r="BC588" s="7" t="str">
        <f t="shared" si="117"/>
        <v/>
      </c>
      <c r="BD588" s="7" t="str">
        <f t="shared" si="117"/>
        <v/>
      </c>
      <c r="BE588" s="7" t="str">
        <f t="shared" si="117"/>
        <v/>
      </c>
    </row>
    <row r="589" spans="1:57" x14ac:dyDescent="0.25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>CONCATENATE(A589,B589,C589,D589,E589,F589,G589,H589,I589,J589,K589,L589,M589,N589,O589,P589,Q589,R589,S589,T589,U589,V589,W589,X589,Y589,Z589,AA589,AB589,AC589,AD589,AE589,AF589,AG589,AH589)</f>
        <v>SIMSIMSIM570122356344761,875ANMEP044761,87528572,87543660,87543660,875764698080XLXX VXXXRX DX XUZX RXBXXRX000000AMIL35AMIL 400 QC NACIONAL3066642575,993066,64ATIVO</v>
      </c>
      <c r="AJ589">
        <f>IF(AI589=AI588,1,0)</f>
        <v>0</v>
      </c>
      <c r="AK589" s="47" t="s">
        <v>392</v>
      </c>
      <c r="AM589" s="8">
        <v>586</v>
      </c>
      <c r="AN589" s="8" t="str">
        <f t="shared" si="116"/>
        <v/>
      </c>
      <c r="AO589" s="8" t="str">
        <f t="shared" si="116"/>
        <v/>
      </c>
      <c r="AP589" s="8" t="str">
        <f t="shared" si="116"/>
        <v/>
      </c>
      <c r="AQ589" s="8" t="str">
        <f t="shared" si="116"/>
        <v/>
      </c>
      <c r="AR589" s="8" t="str">
        <f t="shared" si="116"/>
        <v/>
      </c>
      <c r="AS589" s="8" t="str">
        <f t="shared" si="116"/>
        <v/>
      </c>
      <c r="AT589" s="8" t="str">
        <f t="shared" si="116"/>
        <v/>
      </c>
      <c r="AU589" s="8" t="str">
        <f t="shared" si="116"/>
        <v/>
      </c>
      <c r="AV589" s="8" t="str">
        <f t="shared" si="116"/>
        <v/>
      </c>
      <c r="AW589" s="8" t="str">
        <f t="shared" si="116"/>
        <v/>
      </c>
      <c r="AX589" s="8" t="str">
        <f t="shared" si="117"/>
        <v/>
      </c>
      <c r="AY589" s="8" t="str">
        <f t="shared" si="117"/>
        <v/>
      </c>
      <c r="AZ589" s="8" t="str">
        <f t="shared" si="117"/>
        <v/>
      </c>
      <c r="BA589" s="8" t="str">
        <f t="shared" si="117"/>
        <v/>
      </c>
      <c r="BB589" s="8" t="str">
        <f t="shared" si="117"/>
        <v/>
      </c>
      <c r="BC589" s="8" t="str">
        <f t="shared" si="117"/>
        <v/>
      </c>
      <c r="BD589" s="8" t="str">
        <f t="shared" si="117"/>
        <v/>
      </c>
      <c r="BE589" s="8" t="str">
        <f t="shared" si="117"/>
        <v/>
      </c>
    </row>
    <row r="590" spans="1:57" x14ac:dyDescent="0.25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>CONCATENATE(A590,B590,C590,D590,E590,F590,G590,H590,I590,J590,K590,L590,M590,N590,O590,P590,Q590,R590,S590,T590,U590,V590,W590,X590,Y590,Z590,AA590,AB590,AC590,AD590,AE590,AF590,AG590,AH590)</f>
        <v>SIMSIMSIM570122356344761,875ANMEP044761,87528572,87543660,87543660,875764698080XLXX VXXXRX DX XUZX RXBXXRX000000AMIL35AMIL 400 QC NACIONAL3066642575,993066,64ATIVO</v>
      </c>
      <c r="AJ590">
        <f>IF(AI590=AI589,1,0)</f>
        <v>1</v>
      </c>
      <c r="AK590" s="47" t="s">
        <v>392</v>
      </c>
      <c r="AM590" s="7">
        <v>587</v>
      </c>
      <c r="AN590" s="7" t="str">
        <f t="shared" si="116"/>
        <v/>
      </c>
      <c r="AO590" s="7" t="str">
        <f t="shared" si="116"/>
        <v/>
      </c>
      <c r="AP590" s="7" t="str">
        <f t="shared" si="116"/>
        <v/>
      </c>
      <c r="AQ590" s="7" t="str">
        <f t="shared" si="116"/>
        <v/>
      </c>
      <c r="AR590" s="7" t="str">
        <f t="shared" si="116"/>
        <v/>
      </c>
      <c r="AS590" s="7" t="str">
        <f t="shared" si="116"/>
        <v/>
      </c>
      <c r="AT590" s="7" t="str">
        <f t="shared" si="116"/>
        <v/>
      </c>
      <c r="AU590" s="7" t="str">
        <f t="shared" si="116"/>
        <v/>
      </c>
      <c r="AV590" s="7" t="str">
        <f t="shared" si="116"/>
        <v/>
      </c>
      <c r="AW590" s="7" t="str">
        <f t="shared" si="116"/>
        <v/>
      </c>
      <c r="AX590" s="7" t="str">
        <f t="shared" si="117"/>
        <v/>
      </c>
      <c r="AY590" s="7" t="str">
        <f t="shared" si="117"/>
        <v/>
      </c>
      <c r="AZ590" s="7" t="str">
        <f t="shared" si="117"/>
        <v/>
      </c>
      <c r="BA590" s="7" t="str">
        <f t="shared" si="117"/>
        <v/>
      </c>
      <c r="BB590" s="7" t="str">
        <f t="shared" si="117"/>
        <v/>
      </c>
      <c r="BC590" s="7" t="str">
        <f t="shared" si="117"/>
        <v/>
      </c>
      <c r="BD590" s="7" t="str">
        <f t="shared" si="117"/>
        <v/>
      </c>
      <c r="BE590" s="7" t="str">
        <f t="shared" si="117"/>
        <v/>
      </c>
    </row>
    <row r="591" spans="1:57" x14ac:dyDescent="0.25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>CONCATENATE(A591,B591,C591,D591,E591,F591,G591,H591,I591,J591,K591,L591,M591,N591,O591,P591,Q591,R591,S591,T591,U591,V591,W591,X591,Y591,Z591,AA591,AB591,AC591,AD591,AE591,AF591,AG591,AH591)</f>
        <v>SIMSIMSIM570122356344761,875ANMEP044761,87528572,87543660,87543660,875764698080XLXX VXXXRX DX XUZX RXBXXRX000000AMIL35AMIL 400 QC NACIONAL3066642575,993066,64ATIVO</v>
      </c>
      <c r="AJ591">
        <f>IF(AI591=AI590,1,0)</f>
        <v>1</v>
      </c>
      <c r="AK591" s="47" t="s">
        <v>392</v>
      </c>
      <c r="AM591" s="8">
        <v>588</v>
      </c>
      <c r="AN591" s="8" t="str">
        <f t="shared" si="116"/>
        <v/>
      </c>
      <c r="AO591" s="8" t="str">
        <f t="shared" si="116"/>
        <v/>
      </c>
      <c r="AP591" s="8" t="str">
        <f t="shared" si="116"/>
        <v/>
      </c>
      <c r="AQ591" s="8" t="str">
        <f t="shared" si="116"/>
        <v/>
      </c>
      <c r="AR591" s="8" t="str">
        <f t="shared" si="116"/>
        <v/>
      </c>
      <c r="AS591" s="8" t="str">
        <f t="shared" si="116"/>
        <v/>
      </c>
      <c r="AT591" s="8" t="str">
        <f t="shared" si="116"/>
        <v/>
      </c>
      <c r="AU591" s="8" t="str">
        <f t="shared" si="116"/>
        <v/>
      </c>
      <c r="AV591" s="8" t="str">
        <f t="shared" si="116"/>
        <v/>
      </c>
      <c r="AW591" s="8" t="str">
        <f t="shared" si="116"/>
        <v/>
      </c>
      <c r="AX591" s="8" t="str">
        <f t="shared" si="117"/>
        <v/>
      </c>
      <c r="AY591" s="8" t="str">
        <f t="shared" si="117"/>
        <v/>
      </c>
      <c r="AZ591" s="8" t="str">
        <f t="shared" si="117"/>
        <v/>
      </c>
      <c r="BA591" s="8" t="str">
        <f t="shared" si="117"/>
        <v/>
      </c>
      <c r="BB591" s="8" t="str">
        <f t="shared" si="117"/>
        <v/>
      </c>
      <c r="BC591" s="8" t="str">
        <f t="shared" si="117"/>
        <v/>
      </c>
      <c r="BD591" s="8" t="str">
        <f t="shared" si="117"/>
        <v/>
      </c>
      <c r="BE591" s="8" t="str">
        <f t="shared" si="117"/>
        <v/>
      </c>
    </row>
    <row r="592" spans="1:57" x14ac:dyDescent="0.25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>CONCATENATE(A592,B592,C592,D592,E592,F592,G592,H592,I592,J592,K592,L592,M592,N592,O592,P592,Q592,R592,S592,T592,U592,V592,W592,X592,Y592,Z592,AA592,AB592,AC592,AD592,AE592,AF592,AG592,AH592)</f>
        <v>SIMSIMSIM190122285144761,875FNEL044761,87541975,916666666743660,87543660,875764698090PXDRX XLVX LXRX NXBRXGX000000AMIL35AMIL 400 QC NACIONAL1235861038,111235,86ATIVO</v>
      </c>
      <c r="AJ592">
        <f>IF(AI592=AI591,1,0)</f>
        <v>0</v>
      </c>
      <c r="AK592" s="47" t="s">
        <v>387</v>
      </c>
      <c r="AM592" s="7">
        <v>589</v>
      </c>
      <c r="AN592" s="7" t="str">
        <f t="shared" si="116"/>
        <v/>
      </c>
      <c r="AO592" s="7" t="str">
        <f t="shared" si="116"/>
        <v/>
      </c>
      <c r="AP592" s="7" t="str">
        <f t="shared" si="116"/>
        <v/>
      </c>
      <c r="AQ592" s="7" t="str">
        <f t="shared" si="116"/>
        <v/>
      </c>
      <c r="AR592" s="7" t="str">
        <f t="shared" si="116"/>
        <v/>
      </c>
      <c r="AS592" s="7" t="str">
        <f t="shared" si="116"/>
        <v/>
      </c>
      <c r="AT592" s="7" t="str">
        <f t="shared" si="116"/>
        <v/>
      </c>
      <c r="AU592" s="7" t="str">
        <f t="shared" si="116"/>
        <v/>
      </c>
      <c r="AV592" s="7" t="str">
        <f t="shared" si="116"/>
        <v/>
      </c>
      <c r="AW592" s="7" t="str">
        <f t="shared" si="116"/>
        <v/>
      </c>
      <c r="AX592" s="7" t="str">
        <f t="shared" si="117"/>
        <v/>
      </c>
      <c r="AY592" s="7" t="str">
        <f t="shared" si="117"/>
        <v/>
      </c>
      <c r="AZ592" s="7" t="str">
        <f t="shared" si="117"/>
        <v/>
      </c>
      <c r="BA592" s="7" t="str">
        <f t="shared" si="117"/>
        <v/>
      </c>
      <c r="BB592" s="7" t="str">
        <f t="shared" si="117"/>
        <v/>
      </c>
      <c r="BC592" s="7" t="str">
        <f t="shared" si="117"/>
        <v/>
      </c>
      <c r="BD592" s="7" t="str">
        <f t="shared" si="117"/>
        <v/>
      </c>
      <c r="BE592" s="7" t="str">
        <f t="shared" si="117"/>
        <v/>
      </c>
    </row>
    <row r="593" spans="1:57" x14ac:dyDescent="0.25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>CONCATENATE(A593,B593,C593,D593,E593,F593,G593,H593,I593,J593,K593,L593,M593,N593,O593,P593,Q593,R593,S593,T593,U593,V593,W593,X593,Y593,Z593,AA593,AB593,AC593,AD593,AE593,AF593,AG593,AH593)</f>
        <v>SIMSIMSIM190122285144761,875FNEL044761,87541975,916666666743660,87543660,875764698090PXDRX XLVX LXRX NXBRXGX000000AMIL35AMIL 400 QC NACIONAL1235861038,111235,86ATIVO</v>
      </c>
      <c r="AJ593">
        <f>IF(AI593=AI592,1,0)</f>
        <v>1</v>
      </c>
      <c r="AK593" s="47" t="s">
        <v>387</v>
      </c>
      <c r="AM593" s="8">
        <v>590</v>
      </c>
      <c r="AN593" s="8" t="str">
        <f t="shared" si="116"/>
        <v/>
      </c>
      <c r="AO593" s="8" t="str">
        <f t="shared" si="116"/>
        <v/>
      </c>
      <c r="AP593" s="8" t="str">
        <f t="shared" si="116"/>
        <v/>
      </c>
      <c r="AQ593" s="8" t="str">
        <f t="shared" si="116"/>
        <v/>
      </c>
      <c r="AR593" s="8" t="str">
        <f t="shared" si="116"/>
        <v/>
      </c>
      <c r="AS593" s="8" t="str">
        <f t="shared" si="116"/>
        <v/>
      </c>
      <c r="AT593" s="8" t="str">
        <f t="shared" si="116"/>
        <v/>
      </c>
      <c r="AU593" s="8" t="str">
        <f t="shared" si="116"/>
        <v/>
      </c>
      <c r="AV593" s="8" t="str">
        <f t="shared" si="116"/>
        <v/>
      </c>
      <c r="AW593" s="8" t="str">
        <f t="shared" si="116"/>
        <v/>
      </c>
      <c r="AX593" s="8" t="str">
        <f t="shared" si="117"/>
        <v/>
      </c>
      <c r="AY593" s="8" t="str">
        <f t="shared" si="117"/>
        <v/>
      </c>
      <c r="AZ593" s="8" t="str">
        <f t="shared" si="117"/>
        <v/>
      </c>
      <c r="BA593" s="8" t="str">
        <f t="shared" si="117"/>
        <v/>
      </c>
      <c r="BB593" s="8" t="str">
        <f t="shared" si="117"/>
        <v/>
      </c>
      <c r="BC593" s="8" t="str">
        <f t="shared" si="117"/>
        <v/>
      </c>
      <c r="BD593" s="8" t="str">
        <f t="shared" si="117"/>
        <v/>
      </c>
      <c r="BE593" s="8" t="str">
        <f t="shared" si="117"/>
        <v/>
      </c>
    </row>
    <row r="594" spans="1:57" x14ac:dyDescent="0.25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>CONCATENATE(A594,B594,C594,D594,E594,F594,G594,H594,I594,J594,K594,L594,M594,N594,O594,P594,Q594,R594,S594,T594,U594,V594,W594,X594,Y594,Z594,AA594,AB594,AC594,AD594,AE594,AF594,AG594,AH594)</f>
        <v>SIMSIMSIM190122285144761,875FNEL044761,87541975,916666666743660,87543660,875764698090PXDRX XLVX LXRX NXBRXGX000000AMIL35AMIL 400 QC NACIONAL1235861038,111235,86ATIVO</v>
      </c>
      <c r="AJ594">
        <f>IF(AI594=AI593,1,0)</f>
        <v>1</v>
      </c>
      <c r="AK594" s="47" t="s">
        <v>387</v>
      </c>
      <c r="AM594" s="7">
        <v>591</v>
      </c>
      <c r="AN594" s="7" t="str">
        <f t="shared" ref="AN594:AW603" si="118">IF(AN$3=$D594,$AM594,"")</f>
        <v/>
      </c>
      <c r="AO594" s="7" t="str">
        <f t="shared" si="118"/>
        <v/>
      </c>
      <c r="AP594" s="7" t="str">
        <f t="shared" si="118"/>
        <v/>
      </c>
      <c r="AQ594" s="7" t="str">
        <f t="shared" si="118"/>
        <v/>
      </c>
      <c r="AR594" s="7" t="str">
        <f t="shared" si="118"/>
        <v/>
      </c>
      <c r="AS594" s="7" t="str">
        <f t="shared" si="118"/>
        <v/>
      </c>
      <c r="AT594" s="7" t="str">
        <f t="shared" si="118"/>
        <v/>
      </c>
      <c r="AU594" s="7" t="str">
        <f t="shared" si="118"/>
        <v/>
      </c>
      <c r="AV594" s="7" t="str">
        <f t="shared" si="118"/>
        <v/>
      </c>
      <c r="AW594" s="7" t="str">
        <f t="shared" si="118"/>
        <v/>
      </c>
      <c r="AX594" s="7" t="str">
        <f t="shared" ref="AX594:BE603" si="119">IF(AX$3=$D594,$AM594,"")</f>
        <v/>
      </c>
      <c r="AY594" s="7" t="str">
        <f t="shared" si="119"/>
        <v/>
      </c>
      <c r="AZ594" s="7" t="str">
        <f t="shared" si="119"/>
        <v/>
      </c>
      <c r="BA594" s="7" t="str">
        <f t="shared" si="119"/>
        <v/>
      </c>
      <c r="BB594" s="7" t="str">
        <f t="shared" si="119"/>
        <v/>
      </c>
      <c r="BC594" s="7" t="str">
        <f t="shared" si="119"/>
        <v/>
      </c>
      <c r="BD594" s="7" t="str">
        <f t="shared" si="119"/>
        <v/>
      </c>
      <c r="BE594" s="7" t="str">
        <f t="shared" si="119"/>
        <v/>
      </c>
    </row>
    <row r="595" spans="1:57" x14ac:dyDescent="0.25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>CONCATENATE(A595,B595,C595,D595,E595,F595,G595,H595,I595,J595,K595,L595,M595,N595,O595,P595,Q595,R595,S595,T595,U595,V595,W595,X595,Y595,Z595,AA595,AB595,AC595,AD595,AE595,AF595,AG595,AH595)</f>
        <v>SIMSIMSIM2780121393444761,875SINDSIME -SINDICATO DOS EMPREENDEDORES INDIVIDUAIS144761,87540333,87543661,87543660,875764756120BXRNXRDX FXGUXRXDX MXRTXN XLMXXDX000000AMIL37AMIL 400 QC NACIONAL103411858,321034,11ATIVO</v>
      </c>
      <c r="AJ595">
        <f>IF(AI595=AI594,1,0)</f>
        <v>0</v>
      </c>
      <c r="AK595" s="47" t="s">
        <v>396</v>
      </c>
      <c r="AM595" s="8">
        <v>592</v>
      </c>
      <c r="AN595" s="8" t="str">
        <f t="shared" si="118"/>
        <v/>
      </c>
      <c r="AO595" s="8" t="str">
        <f t="shared" si="118"/>
        <v/>
      </c>
      <c r="AP595" s="8" t="str">
        <f t="shared" si="118"/>
        <v/>
      </c>
      <c r="AQ595" s="8" t="str">
        <f t="shared" si="118"/>
        <v/>
      </c>
      <c r="AR595" s="8" t="str">
        <f t="shared" si="118"/>
        <v/>
      </c>
      <c r="AS595" s="8" t="str">
        <f t="shared" si="118"/>
        <v/>
      </c>
      <c r="AT595" s="8" t="str">
        <f t="shared" si="118"/>
        <v/>
      </c>
      <c r="AU595" s="8" t="str">
        <f t="shared" si="118"/>
        <v/>
      </c>
      <c r="AV595" s="8" t="str">
        <f t="shared" si="118"/>
        <v/>
      </c>
      <c r="AW595" s="8" t="str">
        <f t="shared" si="118"/>
        <v/>
      </c>
      <c r="AX595" s="8" t="str">
        <f t="shared" si="119"/>
        <v/>
      </c>
      <c r="AY595" s="8" t="str">
        <f t="shared" si="119"/>
        <v/>
      </c>
      <c r="AZ595" s="8" t="str">
        <f t="shared" si="119"/>
        <v/>
      </c>
      <c r="BA595" s="8" t="str">
        <f t="shared" si="119"/>
        <v/>
      </c>
      <c r="BB595" s="8" t="str">
        <f t="shared" si="119"/>
        <v/>
      </c>
      <c r="BC595" s="8" t="str">
        <f t="shared" si="119"/>
        <v/>
      </c>
      <c r="BD595" s="8" t="str">
        <f t="shared" si="119"/>
        <v/>
      </c>
      <c r="BE595" s="8" t="str">
        <f t="shared" si="119"/>
        <v/>
      </c>
    </row>
    <row r="596" spans="1:57" x14ac:dyDescent="0.25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>CONCATENATE(A596,B596,C596,D596,E596,F596,G596,H596,I596,J596,K596,L596,M596,N596,O596,P596,Q596,R596,S596,T596,U596,V596,W596,X596,Y596,Z596,AA596,AB596,AC596,AD596,AE596,AF596,AG596,AH596)</f>
        <v>SIMSIMSIM2780121393444761,875SINDSIME -SINDICATO DOS EMPREENDEDORES INDIVIDUAIS144761,87540333,87543661,87543660,875764756120BXRNXRDX FXGUXRXDX MXRTXN XLMXXDX000000AMIL37AMIL 400 QC NACIONAL103411858,321034,11ATIVO</v>
      </c>
      <c r="AJ596">
        <f>IF(AI596=AI595,1,0)</f>
        <v>1</v>
      </c>
      <c r="AK596" s="47" t="s">
        <v>396</v>
      </c>
      <c r="AM596" s="7">
        <v>593</v>
      </c>
      <c r="AN596" s="7" t="str">
        <f t="shared" si="118"/>
        <v/>
      </c>
      <c r="AO596" s="7" t="str">
        <f t="shared" si="118"/>
        <v/>
      </c>
      <c r="AP596" s="7" t="str">
        <f t="shared" si="118"/>
        <v/>
      </c>
      <c r="AQ596" s="7" t="str">
        <f t="shared" si="118"/>
        <v/>
      </c>
      <c r="AR596" s="7" t="str">
        <f t="shared" si="118"/>
        <v/>
      </c>
      <c r="AS596" s="7" t="str">
        <f t="shared" si="118"/>
        <v/>
      </c>
      <c r="AT596" s="7" t="str">
        <f t="shared" si="118"/>
        <v/>
      </c>
      <c r="AU596" s="7" t="str">
        <f t="shared" si="118"/>
        <v/>
      </c>
      <c r="AV596" s="7" t="str">
        <f t="shared" si="118"/>
        <v/>
      </c>
      <c r="AW596" s="7" t="str">
        <f t="shared" si="118"/>
        <v/>
      </c>
      <c r="AX596" s="7" t="str">
        <f t="shared" si="119"/>
        <v/>
      </c>
      <c r="AY596" s="7" t="str">
        <f t="shared" si="119"/>
        <v/>
      </c>
      <c r="AZ596" s="7" t="str">
        <f t="shared" si="119"/>
        <v/>
      </c>
      <c r="BA596" s="7" t="str">
        <f t="shared" si="119"/>
        <v/>
      </c>
      <c r="BB596" s="7" t="str">
        <f t="shared" si="119"/>
        <v/>
      </c>
      <c r="BC596" s="7" t="str">
        <f t="shared" si="119"/>
        <v/>
      </c>
      <c r="BD596" s="7" t="str">
        <f t="shared" si="119"/>
        <v/>
      </c>
      <c r="BE596" s="7" t="str">
        <f t="shared" si="119"/>
        <v/>
      </c>
    </row>
    <row r="597" spans="1:57" x14ac:dyDescent="0.25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>CONCATENATE(A597,B597,C597,D597,E597,F597,G597,H597,I597,J597,K597,L597,M597,N597,O597,P597,Q597,R597,S597,T597,U597,V597,W597,X597,Y597,Z597,AA597,AB597,AC597,AD597,AE597,AF597,AG597,AH597)</f>
        <v>SIMSIMSIM2780121393444761,875SINDSIME -SINDICATO DOS EMPREENDEDORES INDIVIDUAIS144761,87540333,87543661,87543660,875764756120BXRNXRDX FXGUXRXDX MXRTXN XLMXXDX000000AMIL37AMIL 400 QC NACIONAL103411858,321034,11ATIVO</v>
      </c>
      <c r="AJ597">
        <f>IF(AI597=AI596,1,0)</f>
        <v>1</v>
      </c>
      <c r="AK597" s="47" t="s">
        <v>396</v>
      </c>
      <c r="AM597" s="8">
        <v>594</v>
      </c>
      <c r="AN597" s="8" t="str">
        <f t="shared" si="118"/>
        <v/>
      </c>
      <c r="AO597" s="8" t="str">
        <f t="shared" si="118"/>
        <v/>
      </c>
      <c r="AP597" s="8" t="str">
        <f t="shared" si="118"/>
        <v/>
      </c>
      <c r="AQ597" s="8" t="str">
        <f t="shared" si="118"/>
        <v/>
      </c>
      <c r="AR597" s="8" t="str">
        <f t="shared" si="118"/>
        <v/>
      </c>
      <c r="AS597" s="8" t="str">
        <f t="shared" si="118"/>
        <v/>
      </c>
      <c r="AT597" s="8" t="str">
        <f t="shared" si="118"/>
        <v/>
      </c>
      <c r="AU597" s="8" t="str">
        <f t="shared" si="118"/>
        <v/>
      </c>
      <c r="AV597" s="8" t="str">
        <f t="shared" si="118"/>
        <v/>
      </c>
      <c r="AW597" s="8" t="str">
        <f t="shared" si="118"/>
        <v/>
      </c>
      <c r="AX597" s="8" t="str">
        <f t="shared" si="119"/>
        <v/>
      </c>
      <c r="AY597" s="8" t="str">
        <f t="shared" si="119"/>
        <v/>
      </c>
      <c r="AZ597" s="8" t="str">
        <f t="shared" si="119"/>
        <v/>
      </c>
      <c r="BA597" s="8" t="str">
        <f t="shared" si="119"/>
        <v/>
      </c>
      <c r="BB597" s="8" t="str">
        <f t="shared" si="119"/>
        <v/>
      </c>
      <c r="BC597" s="8" t="str">
        <f t="shared" si="119"/>
        <v/>
      </c>
      <c r="BD597" s="8" t="str">
        <f t="shared" si="119"/>
        <v/>
      </c>
      <c r="BE597" s="8" t="str">
        <f t="shared" si="119"/>
        <v/>
      </c>
    </row>
    <row r="598" spans="1:57" x14ac:dyDescent="0.25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>CONCATENATE(A598,B598,C598,D598,E598,F598,G598,H598,I598,J598,K598,L598,M598,N598,O598,P598,Q598,R598,S598,T598,U598,V598,W598,X598,Y598,Z598,AA598,AB598,AC598,AD598,AE598,AF598,AG598,AH598)</f>
        <v>SIMSIMSIM190122373944761,875FNEL044755,87544761,87542733,916666666744755,87543660,875764777220NXWXLX XMXX XUZX000000AMIL35AMIL 400 QC NACIONAL1235861038,111235,86INATIVO</v>
      </c>
      <c r="AJ598">
        <f>IF(AI598=AI597,1,0)</f>
        <v>0</v>
      </c>
      <c r="AK598" s="47" t="s">
        <v>387</v>
      </c>
      <c r="AM598" s="7">
        <v>595</v>
      </c>
      <c r="AN598" s="7" t="str">
        <f t="shared" si="118"/>
        <v/>
      </c>
      <c r="AO598" s="7" t="str">
        <f t="shared" si="118"/>
        <v/>
      </c>
      <c r="AP598" s="7" t="str">
        <f t="shared" si="118"/>
        <v/>
      </c>
      <c r="AQ598" s="7" t="str">
        <f t="shared" si="118"/>
        <v/>
      </c>
      <c r="AR598" s="7" t="str">
        <f t="shared" si="118"/>
        <v/>
      </c>
      <c r="AS598" s="7" t="str">
        <f t="shared" si="118"/>
        <v/>
      </c>
      <c r="AT598" s="7" t="str">
        <f t="shared" si="118"/>
        <v/>
      </c>
      <c r="AU598" s="7" t="str">
        <f t="shared" si="118"/>
        <v/>
      </c>
      <c r="AV598" s="7" t="str">
        <f t="shared" si="118"/>
        <v/>
      </c>
      <c r="AW598" s="7" t="str">
        <f t="shared" si="118"/>
        <v/>
      </c>
      <c r="AX598" s="7" t="str">
        <f t="shared" si="119"/>
        <v/>
      </c>
      <c r="AY598" s="7" t="str">
        <f t="shared" si="119"/>
        <v/>
      </c>
      <c r="AZ598" s="7" t="str">
        <f t="shared" si="119"/>
        <v/>
      </c>
      <c r="BA598" s="7" t="str">
        <f t="shared" si="119"/>
        <v/>
      </c>
      <c r="BB598" s="7" t="str">
        <f t="shared" si="119"/>
        <v/>
      </c>
      <c r="BC598" s="7" t="str">
        <f t="shared" si="119"/>
        <v/>
      </c>
      <c r="BD598" s="7" t="str">
        <f t="shared" si="119"/>
        <v/>
      </c>
      <c r="BE598" s="7" t="str">
        <f t="shared" si="119"/>
        <v/>
      </c>
    </row>
    <row r="599" spans="1:57" x14ac:dyDescent="0.25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>CONCATENATE(A599,B599,C599,D599,E599,F599,G599,H599,I599,J599,K599,L599,M599,N599,O599,P599,Q599,R599,S599,T599,U599,V599,W599,X599,Y599,Z599,AA599,AB599,AC599,AD599,AE599,AF599,AG599,AH599)</f>
        <v>SIMSIMSIM190122373944761,875FNEL044755,87544761,87542733,916666666744755,87543660,875764777220NXWXLX XMXX XUZX000000AMIL35AMIL 400 QC NACIONAL1235861038,111235,86INATIVO</v>
      </c>
      <c r="AJ599">
        <f>IF(AI599=AI598,1,0)</f>
        <v>1</v>
      </c>
      <c r="AK599" s="47" t="s">
        <v>387</v>
      </c>
      <c r="AM599" s="8">
        <v>596</v>
      </c>
      <c r="AN599" s="8" t="str">
        <f t="shared" si="118"/>
        <v/>
      </c>
      <c r="AO599" s="8" t="str">
        <f t="shared" si="118"/>
        <v/>
      </c>
      <c r="AP599" s="8" t="str">
        <f t="shared" si="118"/>
        <v/>
      </c>
      <c r="AQ599" s="8" t="str">
        <f t="shared" si="118"/>
        <v/>
      </c>
      <c r="AR599" s="8" t="str">
        <f t="shared" si="118"/>
        <v/>
      </c>
      <c r="AS599" s="8" t="str">
        <f t="shared" si="118"/>
        <v/>
      </c>
      <c r="AT599" s="8" t="str">
        <f t="shared" si="118"/>
        <v/>
      </c>
      <c r="AU599" s="8" t="str">
        <f t="shared" si="118"/>
        <v/>
      </c>
      <c r="AV599" s="8" t="str">
        <f t="shared" si="118"/>
        <v/>
      </c>
      <c r="AW599" s="8" t="str">
        <f t="shared" si="118"/>
        <v/>
      </c>
      <c r="AX599" s="8" t="str">
        <f t="shared" si="119"/>
        <v/>
      </c>
      <c r="AY599" s="8" t="str">
        <f t="shared" si="119"/>
        <v/>
      </c>
      <c r="AZ599" s="8" t="str">
        <f t="shared" si="119"/>
        <v/>
      </c>
      <c r="BA599" s="8" t="str">
        <f t="shared" si="119"/>
        <v/>
      </c>
      <c r="BB599" s="8" t="str">
        <f t="shared" si="119"/>
        <v/>
      </c>
      <c r="BC599" s="8" t="str">
        <f t="shared" si="119"/>
        <v/>
      </c>
      <c r="BD599" s="8" t="str">
        <f t="shared" si="119"/>
        <v/>
      </c>
      <c r="BE599" s="8" t="str">
        <f t="shared" si="119"/>
        <v/>
      </c>
    </row>
    <row r="600" spans="1:57" x14ac:dyDescent="0.25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>CONCATENATE(A600,B600,C600,D600,E600,F600,G600,H600,I600,J600,K600,L600,M600,N600,O600,P600,Q600,R600,S600,T600,U600,V600,W600,X600,Y600,Z600,AA600,AB600,AC600,AD600,AE600,AF600,AG600,AH600)</f>
        <v>SIMSIMSIM190122373944761,875FNEL044755,87544761,87542733,916666666744755,87543660,875764777220NXWXLX XMXX XUZX000000AMIL35AMIL 400 QC NACIONAL1235861038,111235,86INATIVO</v>
      </c>
      <c r="AJ600">
        <f>IF(AI600=AI599,1,0)</f>
        <v>1</v>
      </c>
      <c r="AK600" s="47" t="s">
        <v>387</v>
      </c>
      <c r="AM600" s="7">
        <v>597</v>
      </c>
      <c r="AN600" s="7" t="str">
        <f t="shared" si="118"/>
        <v/>
      </c>
      <c r="AO600" s="7" t="str">
        <f t="shared" si="118"/>
        <v/>
      </c>
      <c r="AP600" s="7" t="str">
        <f t="shared" si="118"/>
        <v/>
      </c>
      <c r="AQ600" s="7" t="str">
        <f t="shared" si="118"/>
        <v/>
      </c>
      <c r="AR600" s="7" t="str">
        <f t="shared" si="118"/>
        <v/>
      </c>
      <c r="AS600" s="7" t="str">
        <f t="shared" si="118"/>
        <v/>
      </c>
      <c r="AT600" s="7" t="str">
        <f t="shared" si="118"/>
        <v/>
      </c>
      <c r="AU600" s="7" t="str">
        <f t="shared" si="118"/>
        <v/>
      </c>
      <c r="AV600" s="7" t="str">
        <f t="shared" si="118"/>
        <v/>
      </c>
      <c r="AW600" s="7" t="str">
        <f t="shared" si="118"/>
        <v/>
      </c>
      <c r="AX600" s="7" t="str">
        <f t="shared" si="119"/>
        <v/>
      </c>
      <c r="AY600" s="7" t="str">
        <f t="shared" si="119"/>
        <v/>
      </c>
      <c r="AZ600" s="7" t="str">
        <f t="shared" si="119"/>
        <v/>
      </c>
      <c r="BA600" s="7" t="str">
        <f t="shared" si="119"/>
        <v/>
      </c>
      <c r="BB600" s="7" t="str">
        <f t="shared" si="119"/>
        <v/>
      </c>
      <c r="BC600" s="7" t="str">
        <f t="shared" si="119"/>
        <v/>
      </c>
      <c r="BD600" s="7" t="str">
        <f t="shared" si="119"/>
        <v/>
      </c>
      <c r="BE600" s="7" t="str">
        <f t="shared" si="119"/>
        <v/>
      </c>
    </row>
    <row r="601" spans="1:57" x14ac:dyDescent="0.25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>CONCATENATE(A601,B601,C601,D601,E601,F601,G601,H601,I601,J601,K601,L601,M601,N601,O601,P601,Q601,R601,S601,T601,U601,V601,W601,X601,Y601,Z601,AA601,AB601,AC601,AD601,AE601,AF601,AG601,AH601)</f>
        <v>SIMSIMSIM2240124663344761,875CRA - BA044755,87544761,87530118,87544755,87543691,875766622470XNX WXRXLXNX FXNXWX XNTXNX000000AMIL34AMIL 400 QC NACIONAL2052811703,842052,81INATIVO</v>
      </c>
      <c r="AJ601">
        <f>IF(AI601=AI600,1,0)</f>
        <v>0</v>
      </c>
      <c r="AK601" s="47" t="s">
        <v>535</v>
      </c>
      <c r="AM601" s="8">
        <v>598</v>
      </c>
      <c r="AN601" s="8" t="str">
        <f t="shared" si="118"/>
        <v/>
      </c>
      <c r="AO601" s="8" t="str">
        <f t="shared" si="118"/>
        <v/>
      </c>
      <c r="AP601" s="8" t="str">
        <f t="shared" si="118"/>
        <v/>
      </c>
      <c r="AQ601" s="8" t="str">
        <f t="shared" si="118"/>
        <v/>
      </c>
      <c r="AR601" s="8" t="str">
        <f t="shared" si="118"/>
        <v/>
      </c>
      <c r="AS601" s="8" t="str">
        <f t="shared" si="118"/>
        <v/>
      </c>
      <c r="AT601" s="8" t="str">
        <f t="shared" si="118"/>
        <v/>
      </c>
      <c r="AU601" s="8" t="str">
        <f t="shared" si="118"/>
        <v/>
      </c>
      <c r="AV601" s="8" t="str">
        <f t="shared" si="118"/>
        <v/>
      </c>
      <c r="AW601" s="8" t="str">
        <f t="shared" si="118"/>
        <v/>
      </c>
      <c r="AX601" s="8" t="str">
        <f t="shared" si="119"/>
        <v/>
      </c>
      <c r="AY601" s="8" t="str">
        <f t="shared" si="119"/>
        <v/>
      </c>
      <c r="AZ601" s="8" t="str">
        <f t="shared" si="119"/>
        <v/>
      </c>
      <c r="BA601" s="8" t="str">
        <f t="shared" si="119"/>
        <v/>
      </c>
      <c r="BB601" s="8" t="str">
        <f t="shared" si="119"/>
        <v/>
      </c>
      <c r="BC601" s="8" t="str">
        <f t="shared" si="119"/>
        <v/>
      </c>
      <c r="BD601" s="8" t="str">
        <f t="shared" si="119"/>
        <v/>
      </c>
      <c r="BE601" s="8" t="str">
        <f t="shared" si="119"/>
        <v/>
      </c>
    </row>
    <row r="602" spans="1:57" x14ac:dyDescent="0.25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>CONCATENATE(A602,B602,C602,D602,E602,F602,G602,H602,I602,J602,K602,L602,M602,N602,O602,P602,Q602,R602,S602,T602,U602,V602,W602,X602,Y602,Z602,AA602,AB602,AC602,AD602,AE602,AF602,AG602,AH602)</f>
        <v>SIMSIMSIM2240124663344761,875CRA - BA044755,87544761,87530118,87544755,87543691,875766622470XNX WXRXLXNX FXNXWX XNTXNX000000AMIL34AMIL 400 QC NACIONAL2052811703,842052,81INATIVO</v>
      </c>
      <c r="AJ602">
        <f>IF(AI602=AI601,1,0)</f>
        <v>1</v>
      </c>
      <c r="AK602" s="47" t="s">
        <v>535</v>
      </c>
      <c r="AM602" s="7">
        <v>599</v>
      </c>
      <c r="AN602" s="7" t="str">
        <f t="shared" si="118"/>
        <v/>
      </c>
      <c r="AO602" s="7" t="str">
        <f t="shared" si="118"/>
        <v/>
      </c>
      <c r="AP602" s="7" t="str">
        <f t="shared" si="118"/>
        <v/>
      </c>
      <c r="AQ602" s="7" t="str">
        <f t="shared" si="118"/>
        <v/>
      </c>
      <c r="AR602" s="7" t="str">
        <f t="shared" si="118"/>
        <v/>
      </c>
      <c r="AS602" s="7" t="str">
        <f t="shared" si="118"/>
        <v/>
      </c>
      <c r="AT602" s="7" t="str">
        <f t="shared" si="118"/>
        <v/>
      </c>
      <c r="AU602" s="7" t="str">
        <f t="shared" si="118"/>
        <v/>
      </c>
      <c r="AV602" s="7" t="str">
        <f t="shared" si="118"/>
        <v/>
      </c>
      <c r="AW602" s="7" t="str">
        <f t="shared" si="118"/>
        <v/>
      </c>
      <c r="AX602" s="7" t="str">
        <f t="shared" si="119"/>
        <v/>
      </c>
      <c r="AY602" s="7" t="str">
        <f t="shared" si="119"/>
        <v/>
      </c>
      <c r="AZ602" s="7" t="str">
        <f t="shared" si="119"/>
        <v/>
      </c>
      <c r="BA602" s="7" t="str">
        <f t="shared" si="119"/>
        <v/>
      </c>
      <c r="BB602" s="7" t="str">
        <f t="shared" si="119"/>
        <v/>
      </c>
      <c r="BC602" s="7" t="str">
        <f t="shared" si="119"/>
        <v/>
      </c>
      <c r="BD602" s="7" t="str">
        <f t="shared" si="119"/>
        <v/>
      </c>
      <c r="BE602" s="7" t="str">
        <f t="shared" si="119"/>
        <v/>
      </c>
    </row>
    <row r="603" spans="1:57" x14ac:dyDescent="0.25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>CONCATENATE(A603,B603,C603,D603,E603,F603,G603,H603,I603,J603,K603,L603,M603,N603,O603,P603,Q603,R603,S603,T603,U603,V603,W603,X603,Y603,Z603,AA603,AB603,AC603,AD603,AE603,AF603,AG603,AH603)</f>
        <v>SIMSIMSIM2240124663344761,875CRA - BA044755,87544761,87530118,87544755,87543691,875766622470XNX WXRXLXNX FXNXWX XNTXNX000000AMIL34AMIL 400 QC NACIONAL2052811703,842052,81INATIVO</v>
      </c>
      <c r="AJ603">
        <f>IF(AI603=AI602,1,0)</f>
        <v>1</v>
      </c>
      <c r="AK603" s="47" t="s">
        <v>535</v>
      </c>
      <c r="AM603" s="8">
        <v>600</v>
      </c>
      <c r="AN603" s="8" t="str">
        <f t="shared" si="118"/>
        <v/>
      </c>
      <c r="AO603" s="8" t="str">
        <f t="shared" si="118"/>
        <v/>
      </c>
      <c r="AP603" s="8" t="str">
        <f t="shared" si="118"/>
        <v/>
      </c>
      <c r="AQ603" s="8" t="str">
        <f t="shared" si="118"/>
        <v/>
      </c>
      <c r="AR603" s="8" t="str">
        <f t="shared" si="118"/>
        <v/>
      </c>
      <c r="AS603" s="8" t="str">
        <f t="shared" si="118"/>
        <v/>
      </c>
      <c r="AT603" s="8" t="str">
        <f t="shared" si="118"/>
        <v/>
      </c>
      <c r="AU603" s="8" t="str">
        <f t="shared" si="118"/>
        <v/>
      </c>
      <c r="AV603" s="8" t="str">
        <f t="shared" si="118"/>
        <v/>
      </c>
      <c r="AW603" s="8" t="str">
        <f t="shared" si="118"/>
        <v/>
      </c>
      <c r="AX603" s="8" t="str">
        <f t="shared" si="119"/>
        <v/>
      </c>
      <c r="AY603" s="8" t="str">
        <f t="shared" si="119"/>
        <v/>
      </c>
      <c r="AZ603" s="8" t="str">
        <f t="shared" si="119"/>
        <v/>
      </c>
      <c r="BA603" s="8" t="str">
        <f t="shared" si="119"/>
        <v/>
      </c>
      <c r="BB603" s="8" t="str">
        <f t="shared" si="119"/>
        <v/>
      </c>
      <c r="BC603" s="8" t="str">
        <f t="shared" si="119"/>
        <v/>
      </c>
      <c r="BD603" s="8" t="str">
        <f t="shared" si="119"/>
        <v/>
      </c>
      <c r="BE603" s="8" t="str">
        <f t="shared" si="119"/>
        <v/>
      </c>
    </row>
    <row r="604" spans="1:57" x14ac:dyDescent="0.25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>CONCATENATE(A604,B604,C604,D604,E604,F604,G604,H604,I604,J604,K604,L604,M604,N604,O604,P604,Q604,R604,S604,T604,U604,V604,W604,X604,Y604,Z604,AA604,AB604,AC604,AD604,AE604,AF604,AG604,AH604)</f>
        <v>SIMSIMSIM2780124663744761,875SINDSIME -SINDICATO DOS EMPREENDEDORES INDIVIDUAIS044747,87544761,87526726,87544747,87543691,875766622480MXGDX XNTXNX LXMX000000AMIL34AMIL 400 QC NACIONAL COPART2399371991,462399,37INATIVO</v>
      </c>
      <c r="AJ604">
        <f>IF(AI604=AI603,1,0)</f>
        <v>0</v>
      </c>
      <c r="AK604" s="47" t="s">
        <v>396</v>
      </c>
      <c r="AM604" s="7">
        <v>601</v>
      </c>
      <c r="AN604" s="7" t="str">
        <f t="shared" ref="AN604:AW613" si="120">IF(AN$3=$D604,$AM604,"")</f>
        <v/>
      </c>
      <c r="AO604" s="7" t="str">
        <f t="shared" si="120"/>
        <v/>
      </c>
      <c r="AP604" s="7" t="str">
        <f t="shared" si="120"/>
        <v/>
      </c>
      <c r="AQ604" s="7" t="str">
        <f t="shared" si="120"/>
        <v/>
      </c>
      <c r="AR604" s="7" t="str">
        <f t="shared" si="120"/>
        <v/>
      </c>
      <c r="AS604" s="7" t="str">
        <f t="shared" si="120"/>
        <v/>
      </c>
      <c r="AT604" s="7" t="str">
        <f t="shared" si="120"/>
        <v/>
      </c>
      <c r="AU604" s="7" t="str">
        <f t="shared" si="120"/>
        <v/>
      </c>
      <c r="AV604" s="7" t="str">
        <f t="shared" si="120"/>
        <v/>
      </c>
      <c r="AW604" s="7" t="str">
        <f t="shared" si="120"/>
        <v/>
      </c>
      <c r="AX604" s="7" t="str">
        <f t="shared" ref="AX604:BE613" si="121">IF(AX$3=$D604,$AM604,"")</f>
        <v/>
      </c>
      <c r="AY604" s="7" t="str">
        <f t="shared" si="121"/>
        <v/>
      </c>
      <c r="AZ604" s="7" t="str">
        <f t="shared" si="121"/>
        <v/>
      </c>
      <c r="BA604" s="7" t="str">
        <f t="shared" si="121"/>
        <v/>
      </c>
      <c r="BB604" s="7" t="str">
        <f t="shared" si="121"/>
        <v/>
      </c>
      <c r="BC604" s="7" t="str">
        <f t="shared" si="121"/>
        <v/>
      </c>
      <c r="BD604" s="7" t="str">
        <f t="shared" si="121"/>
        <v/>
      </c>
      <c r="BE604" s="7" t="str">
        <f t="shared" si="121"/>
        <v/>
      </c>
    </row>
    <row r="605" spans="1:57" x14ac:dyDescent="0.25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>CONCATENATE(A605,B605,C605,D605,E605,F605,G605,H605,I605,J605,K605,L605,M605,N605,O605,P605,Q605,R605,S605,T605,U605,V605,W605,X605,Y605,Z605,AA605,AB605,AC605,AD605,AE605,AF605,AG605,AH605)</f>
        <v>SIMSIMSIM2780124663744761,875SINDSIME -SINDICATO DOS EMPREENDEDORES INDIVIDUAIS044747,87544761,87526726,87544747,87543691,875766622480MXGDX XNTXNX LXMX000000AMIL34AMIL 400 QC NACIONAL COPART2399371991,462399,37INATIVO</v>
      </c>
      <c r="AJ605">
        <f>IF(AI605=AI604,1,0)</f>
        <v>1</v>
      </c>
      <c r="AK605" s="47" t="s">
        <v>396</v>
      </c>
      <c r="AM605" s="8">
        <v>602</v>
      </c>
      <c r="AN605" s="8" t="str">
        <f t="shared" si="120"/>
        <v/>
      </c>
      <c r="AO605" s="8" t="str">
        <f t="shared" si="120"/>
        <v/>
      </c>
      <c r="AP605" s="8" t="str">
        <f t="shared" si="120"/>
        <v/>
      </c>
      <c r="AQ605" s="8" t="str">
        <f t="shared" si="120"/>
        <v/>
      </c>
      <c r="AR605" s="8" t="str">
        <f t="shared" si="120"/>
        <v/>
      </c>
      <c r="AS605" s="8" t="str">
        <f t="shared" si="120"/>
        <v/>
      </c>
      <c r="AT605" s="8" t="str">
        <f t="shared" si="120"/>
        <v/>
      </c>
      <c r="AU605" s="8" t="str">
        <f t="shared" si="120"/>
        <v/>
      </c>
      <c r="AV605" s="8" t="str">
        <f t="shared" si="120"/>
        <v/>
      </c>
      <c r="AW605" s="8" t="str">
        <f t="shared" si="120"/>
        <v/>
      </c>
      <c r="AX605" s="8" t="str">
        <f t="shared" si="121"/>
        <v/>
      </c>
      <c r="AY605" s="8" t="str">
        <f t="shared" si="121"/>
        <v/>
      </c>
      <c r="AZ605" s="8" t="str">
        <f t="shared" si="121"/>
        <v/>
      </c>
      <c r="BA605" s="8" t="str">
        <f t="shared" si="121"/>
        <v/>
      </c>
      <c r="BB605" s="8" t="str">
        <f t="shared" si="121"/>
        <v/>
      </c>
      <c r="BC605" s="8" t="str">
        <f t="shared" si="121"/>
        <v/>
      </c>
      <c r="BD605" s="8" t="str">
        <f t="shared" si="121"/>
        <v/>
      </c>
      <c r="BE605" s="8" t="str">
        <f t="shared" si="121"/>
        <v/>
      </c>
    </row>
    <row r="606" spans="1:57" x14ac:dyDescent="0.25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>CONCATENATE(A606,B606,C606,D606,E606,F606,G606,H606,I606,J606,K606,L606,M606,N606,O606,P606,Q606,R606,S606,T606,U606,V606,W606,X606,Y606,Z606,AA606,AB606,AC606,AD606,AE606,AF606,AG606,AH606)</f>
        <v>SIMSIMSIM2780124663744761,875SINDSIME -SINDICATO DOS EMPREENDEDORES INDIVIDUAIS044747,87544761,87526726,87544747,87543691,875766622480MXGDX XNTXNX LXMX000000AMIL34AMIL 400 QC NACIONAL COPART2399371991,462399,37INATIVO</v>
      </c>
      <c r="AJ606">
        <f>IF(AI606=AI605,1,0)</f>
        <v>1</v>
      </c>
      <c r="AK606" s="47" t="s">
        <v>396</v>
      </c>
      <c r="AM606" s="7">
        <v>603</v>
      </c>
      <c r="AN606" s="7" t="str">
        <f t="shared" si="120"/>
        <v/>
      </c>
      <c r="AO606" s="7" t="str">
        <f t="shared" si="120"/>
        <v/>
      </c>
      <c r="AP606" s="7" t="str">
        <f t="shared" si="120"/>
        <v/>
      </c>
      <c r="AQ606" s="7" t="str">
        <f t="shared" si="120"/>
        <v/>
      </c>
      <c r="AR606" s="7" t="str">
        <f t="shared" si="120"/>
        <v/>
      </c>
      <c r="AS606" s="7" t="str">
        <f t="shared" si="120"/>
        <v/>
      </c>
      <c r="AT606" s="7" t="str">
        <f t="shared" si="120"/>
        <v/>
      </c>
      <c r="AU606" s="7" t="str">
        <f t="shared" si="120"/>
        <v/>
      </c>
      <c r="AV606" s="7" t="str">
        <f t="shared" si="120"/>
        <v/>
      </c>
      <c r="AW606" s="7" t="str">
        <f t="shared" si="120"/>
        <v/>
      </c>
      <c r="AX606" s="7" t="str">
        <f t="shared" si="121"/>
        <v/>
      </c>
      <c r="AY606" s="7" t="str">
        <f t="shared" si="121"/>
        <v/>
      </c>
      <c r="AZ606" s="7" t="str">
        <f t="shared" si="121"/>
        <v/>
      </c>
      <c r="BA606" s="7" t="str">
        <f t="shared" si="121"/>
        <v/>
      </c>
      <c r="BB606" s="7" t="str">
        <f t="shared" si="121"/>
        <v/>
      </c>
      <c r="BC606" s="7" t="str">
        <f t="shared" si="121"/>
        <v/>
      </c>
      <c r="BD606" s="7" t="str">
        <f t="shared" si="121"/>
        <v/>
      </c>
      <c r="BE606" s="7" t="str">
        <f t="shared" si="121"/>
        <v/>
      </c>
    </row>
    <row r="607" spans="1:57" x14ac:dyDescent="0.25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>CONCATENATE(A607,B607,C607,D607,E607,F607,G607,H607,I607,J607,K607,L607,M607,N607,O607,P607,Q607,R607,S607,T607,U607,V607,W607,X607,Y607,Z607,AA607,AB607,AC607,AD607,AE607,AF607,AG607,AH607)</f>
        <v>SIMSIMSIM2200124688844761,875ABREC044761,87530381,87544556,87544543,87543691,875766622531WXRLX DX VXLLX WXBRXL DX XUZX XNTX000000AMIL34AMIL 400 QC NACIONAL2453352060,812453,35ATIVO</v>
      </c>
      <c r="AJ607">
        <f>IF(AI607=AI606,1,0)</f>
        <v>0</v>
      </c>
      <c r="AK607" s="47" t="s">
        <v>473</v>
      </c>
      <c r="AM607" s="8">
        <v>604</v>
      </c>
      <c r="AN607" s="8" t="str">
        <f t="shared" si="120"/>
        <v/>
      </c>
      <c r="AO607" s="8" t="str">
        <f t="shared" si="120"/>
        <v/>
      </c>
      <c r="AP607" s="8" t="str">
        <f t="shared" si="120"/>
        <v/>
      </c>
      <c r="AQ607" s="8" t="str">
        <f t="shared" si="120"/>
        <v/>
      </c>
      <c r="AR607" s="8" t="str">
        <f t="shared" si="120"/>
        <v/>
      </c>
      <c r="AS607" s="8" t="str">
        <f t="shared" si="120"/>
        <v/>
      </c>
      <c r="AT607" s="8" t="str">
        <f t="shared" si="120"/>
        <v/>
      </c>
      <c r="AU607" s="8" t="str">
        <f t="shared" si="120"/>
        <v/>
      </c>
      <c r="AV607" s="8" t="str">
        <f t="shared" si="120"/>
        <v/>
      </c>
      <c r="AW607" s="8" t="str">
        <f t="shared" si="120"/>
        <v/>
      </c>
      <c r="AX607" s="8" t="str">
        <f t="shared" si="121"/>
        <v/>
      </c>
      <c r="AY607" s="8" t="str">
        <f t="shared" si="121"/>
        <v/>
      </c>
      <c r="AZ607" s="8" t="str">
        <f t="shared" si="121"/>
        <v/>
      </c>
      <c r="BA607" s="8" t="str">
        <f t="shared" si="121"/>
        <v/>
      </c>
      <c r="BB607" s="8" t="str">
        <f t="shared" si="121"/>
        <v/>
      </c>
      <c r="BC607" s="8" t="str">
        <f t="shared" si="121"/>
        <v/>
      </c>
      <c r="BD607" s="8" t="str">
        <f t="shared" si="121"/>
        <v/>
      </c>
      <c r="BE607" s="8" t="str">
        <f t="shared" si="121"/>
        <v/>
      </c>
    </row>
    <row r="608" spans="1:57" x14ac:dyDescent="0.25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>CONCATENATE(A608,B608,C608,D608,E608,F608,G608,H608,I608,J608,K608,L608,M608,N608,O608,P608,Q608,R608,S608,T608,U608,V608,W608,X608,Y608,Z608,AA608,AB608,AC608,AD608,AE608,AF608,AG608,AH608)</f>
        <v>SIMSIMSIM2200124688844761,875ABREC044761,87530381,87544556,87544543,87543691,875766622531WXRLX DX VXLLX WXBRXL DX XUZX XNTX000000AMIL34AMIL 400 QC NACIONAL2453352060,812453,35ATIVO</v>
      </c>
      <c r="AJ608">
        <f>IF(AI608=AI607,1,0)</f>
        <v>1</v>
      </c>
      <c r="AK608" s="47" t="s">
        <v>473</v>
      </c>
      <c r="AM608" s="7">
        <v>605</v>
      </c>
      <c r="AN608" s="7" t="str">
        <f t="shared" si="120"/>
        <v/>
      </c>
      <c r="AO608" s="7" t="str">
        <f t="shared" si="120"/>
        <v/>
      </c>
      <c r="AP608" s="7" t="str">
        <f t="shared" si="120"/>
        <v/>
      </c>
      <c r="AQ608" s="7" t="str">
        <f t="shared" si="120"/>
        <v/>
      </c>
      <c r="AR608" s="7" t="str">
        <f t="shared" si="120"/>
        <v/>
      </c>
      <c r="AS608" s="7" t="str">
        <f t="shared" si="120"/>
        <v/>
      </c>
      <c r="AT608" s="7" t="str">
        <f t="shared" si="120"/>
        <v/>
      </c>
      <c r="AU608" s="7" t="str">
        <f t="shared" si="120"/>
        <v/>
      </c>
      <c r="AV608" s="7" t="str">
        <f t="shared" si="120"/>
        <v/>
      </c>
      <c r="AW608" s="7" t="str">
        <f t="shared" si="120"/>
        <v/>
      </c>
      <c r="AX608" s="7" t="str">
        <f t="shared" si="121"/>
        <v/>
      </c>
      <c r="AY608" s="7" t="str">
        <f t="shared" si="121"/>
        <v/>
      </c>
      <c r="AZ608" s="7" t="str">
        <f t="shared" si="121"/>
        <v/>
      </c>
      <c r="BA608" s="7" t="str">
        <f t="shared" si="121"/>
        <v/>
      </c>
      <c r="BB608" s="7" t="str">
        <f t="shared" si="121"/>
        <v/>
      </c>
      <c r="BC608" s="7" t="str">
        <f t="shared" si="121"/>
        <v/>
      </c>
      <c r="BD608" s="7" t="str">
        <f t="shared" si="121"/>
        <v/>
      </c>
      <c r="BE608" s="7" t="str">
        <f t="shared" si="121"/>
        <v/>
      </c>
    </row>
    <row r="609" spans="1:57" x14ac:dyDescent="0.25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>CONCATENATE(A609,B609,C609,D609,E609,F609,G609,H609,I609,J609,K609,L609,M609,N609,O609,P609,Q609,R609,S609,T609,U609,V609,W609,X609,Y609,Z609,AA609,AB609,AC609,AD609,AE609,AF609,AG609,AH609)</f>
        <v>SIMSIMSIM2200124688844761,875ABREC044761,87530381,87544556,87544543,87543691,875766622531WXRLX DX VXLLX WXBRXL DX XUZX XNTX000000AMIL34AMIL 400 QC NACIONAL2453352060,812453,35ATIVO</v>
      </c>
      <c r="AJ609">
        <f>IF(AI609=AI608,1,0)</f>
        <v>1</v>
      </c>
      <c r="AK609" s="47" t="s">
        <v>473</v>
      </c>
      <c r="AM609" s="8">
        <v>606</v>
      </c>
      <c r="AN609" s="8" t="str">
        <f t="shared" si="120"/>
        <v/>
      </c>
      <c r="AO609" s="8" t="str">
        <f t="shared" si="120"/>
        <v/>
      </c>
      <c r="AP609" s="8" t="str">
        <f t="shared" si="120"/>
        <v/>
      </c>
      <c r="AQ609" s="8" t="str">
        <f t="shared" si="120"/>
        <v/>
      </c>
      <c r="AR609" s="8" t="str">
        <f t="shared" si="120"/>
        <v/>
      </c>
      <c r="AS609" s="8" t="str">
        <f t="shared" si="120"/>
        <v/>
      </c>
      <c r="AT609" s="8" t="str">
        <f t="shared" si="120"/>
        <v/>
      </c>
      <c r="AU609" s="8" t="str">
        <f t="shared" si="120"/>
        <v/>
      </c>
      <c r="AV609" s="8" t="str">
        <f t="shared" si="120"/>
        <v/>
      </c>
      <c r="AW609" s="8" t="str">
        <f t="shared" si="120"/>
        <v/>
      </c>
      <c r="AX609" s="8" t="str">
        <f t="shared" si="121"/>
        <v/>
      </c>
      <c r="AY609" s="8" t="str">
        <f t="shared" si="121"/>
        <v/>
      </c>
      <c r="AZ609" s="8" t="str">
        <f t="shared" si="121"/>
        <v/>
      </c>
      <c r="BA609" s="8" t="str">
        <f t="shared" si="121"/>
        <v/>
      </c>
      <c r="BB609" s="8" t="str">
        <f t="shared" si="121"/>
        <v/>
      </c>
      <c r="BC609" s="8" t="str">
        <f t="shared" si="121"/>
        <v/>
      </c>
      <c r="BD609" s="8" t="str">
        <f t="shared" si="121"/>
        <v/>
      </c>
      <c r="BE609" s="8" t="str">
        <f t="shared" si="121"/>
        <v/>
      </c>
    </row>
    <row r="610" spans="1:57" x14ac:dyDescent="0.25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>CONCATENATE(A610,B610,C610,D610,E610,F610,G610,H610,I610,J610,K610,L610,M610,N610,O610,P610,Q610,R610,S610,T610,U610,V610,W610,X610,Y610,Z610,AA610,AB610,AC610,AD610,AE610,AF610,AG610,AH610)</f>
        <v>SIMSIMSIM2340124695444761,875SINDIFARMA - BA044761,87530453,87543691,87543691,875766622580LUWXXNX XNTX XLVX000000AMIL34AMIL 400 QC NACIONAL2052811703,842052,81ATIVO</v>
      </c>
      <c r="AJ610">
        <f>IF(AI610=AI609,1,0)</f>
        <v>0</v>
      </c>
      <c r="AK610" s="47" t="s">
        <v>766</v>
      </c>
      <c r="AM610" s="7">
        <v>607</v>
      </c>
      <c r="AN610" s="7" t="str">
        <f t="shared" si="120"/>
        <v/>
      </c>
      <c r="AO610" s="7" t="str">
        <f t="shared" si="120"/>
        <v/>
      </c>
      <c r="AP610" s="7" t="str">
        <f t="shared" si="120"/>
        <v/>
      </c>
      <c r="AQ610" s="7" t="str">
        <f t="shared" si="120"/>
        <v/>
      </c>
      <c r="AR610" s="7" t="str">
        <f t="shared" si="120"/>
        <v/>
      </c>
      <c r="AS610" s="7" t="str">
        <f t="shared" si="120"/>
        <v/>
      </c>
      <c r="AT610" s="7" t="str">
        <f t="shared" si="120"/>
        <v/>
      </c>
      <c r="AU610" s="7" t="str">
        <f t="shared" si="120"/>
        <v/>
      </c>
      <c r="AV610" s="7" t="str">
        <f t="shared" si="120"/>
        <v/>
      </c>
      <c r="AW610" s="7" t="str">
        <f t="shared" si="120"/>
        <v/>
      </c>
      <c r="AX610" s="7" t="str">
        <f t="shared" si="121"/>
        <v/>
      </c>
      <c r="AY610" s="7" t="str">
        <f t="shared" si="121"/>
        <v/>
      </c>
      <c r="AZ610" s="7" t="str">
        <f t="shared" si="121"/>
        <v/>
      </c>
      <c r="BA610" s="7" t="str">
        <f t="shared" si="121"/>
        <v/>
      </c>
      <c r="BB610" s="7" t="str">
        <f t="shared" si="121"/>
        <v/>
      </c>
      <c r="BC610" s="7" t="str">
        <f t="shared" si="121"/>
        <v/>
      </c>
      <c r="BD610" s="7" t="str">
        <f t="shared" si="121"/>
        <v/>
      </c>
      <c r="BE610" s="7" t="str">
        <f t="shared" si="121"/>
        <v/>
      </c>
    </row>
    <row r="611" spans="1:57" x14ac:dyDescent="0.25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>CONCATENATE(A611,B611,C611,D611,E611,F611,G611,H611,I611,J611,K611,L611,M611,N611,O611,P611,Q611,R611,S611,T611,U611,V611,W611,X611,Y611,Z611,AA611,AB611,AC611,AD611,AE611,AF611,AG611,AH611)</f>
        <v>SIMSIMSIM2340124695444761,875SINDIFARMA - BA044761,87530453,87543691,87543691,875766622580LUWXXNX XNTX XLVX000000AMIL34AMIL 400 QC NACIONAL2052811703,842052,81ATIVO</v>
      </c>
      <c r="AJ611">
        <f>IF(AI611=AI610,1,0)</f>
        <v>1</v>
      </c>
      <c r="AK611" s="47" t="s">
        <v>766</v>
      </c>
      <c r="AM611" s="8">
        <v>608</v>
      </c>
      <c r="AN611" s="8" t="str">
        <f t="shared" si="120"/>
        <v/>
      </c>
      <c r="AO611" s="8" t="str">
        <f t="shared" si="120"/>
        <v/>
      </c>
      <c r="AP611" s="8" t="str">
        <f t="shared" si="120"/>
        <v/>
      </c>
      <c r="AQ611" s="8" t="str">
        <f t="shared" si="120"/>
        <v/>
      </c>
      <c r="AR611" s="8" t="str">
        <f t="shared" si="120"/>
        <v/>
      </c>
      <c r="AS611" s="8" t="str">
        <f t="shared" si="120"/>
        <v/>
      </c>
      <c r="AT611" s="8" t="str">
        <f t="shared" si="120"/>
        <v/>
      </c>
      <c r="AU611" s="8" t="str">
        <f t="shared" si="120"/>
        <v/>
      </c>
      <c r="AV611" s="8" t="str">
        <f t="shared" si="120"/>
        <v/>
      </c>
      <c r="AW611" s="8" t="str">
        <f t="shared" si="120"/>
        <v/>
      </c>
      <c r="AX611" s="8" t="str">
        <f t="shared" si="121"/>
        <v/>
      </c>
      <c r="AY611" s="8" t="str">
        <f t="shared" si="121"/>
        <v/>
      </c>
      <c r="AZ611" s="8" t="str">
        <f t="shared" si="121"/>
        <v/>
      </c>
      <c r="BA611" s="8" t="str">
        <f t="shared" si="121"/>
        <v/>
      </c>
      <c r="BB611" s="8" t="str">
        <f t="shared" si="121"/>
        <v/>
      </c>
      <c r="BC611" s="8" t="str">
        <f t="shared" si="121"/>
        <v/>
      </c>
      <c r="BD611" s="8" t="str">
        <f t="shared" si="121"/>
        <v/>
      </c>
      <c r="BE611" s="8" t="str">
        <f t="shared" si="121"/>
        <v/>
      </c>
    </row>
    <row r="612" spans="1:57" x14ac:dyDescent="0.25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>CONCATENATE(A612,B612,C612,D612,E612,F612,G612,H612,I612,J612,K612,L612,M612,N612,O612,P612,Q612,R612,S612,T612,U612,V612,W612,X612,Y612,Z612,AA612,AB612,AC612,AD612,AE612,AF612,AG612,AH612)</f>
        <v>SIMSIMSIM2340124695444761,875SINDIFARMA - BA044761,87530453,87543691,87543691,875766622580LUWXXNX XNTX XLVX000000AMIL34AMIL 400 QC NACIONAL2052811703,842052,81ATIVO</v>
      </c>
      <c r="AJ612">
        <f>IF(AI612=AI611,1,0)</f>
        <v>1</v>
      </c>
      <c r="AK612" s="47" t="s">
        <v>766</v>
      </c>
      <c r="AM612" s="7">
        <v>609</v>
      </c>
      <c r="AN612" s="7" t="str">
        <f t="shared" si="120"/>
        <v/>
      </c>
      <c r="AO612" s="7" t="str">
        <f t="shared" si="120"/>
        <v/>
      </c>
      <c r="AP612" s="7" t="str">
        <f t="shared" si="120"/>
        <v/>
      </c>
      <c r="AQ612" s="7" t="str">
        <f t="shared" si="120"/>
        <v/>
      </c>
      <c r="AR612" s="7" t="str">
        <f t="shared" si="120"/>
        <v/>
      </c>
      <c r="AS612" s="7" t="str">
        <f t="shared" si="120"/>
        <v/>
      </c>
      <c r="AT612" s="7" t="str">
        <f t="shared" si="120"/>
        <v/>
      </c>
      <c r="AU612" s="7" t="str">
        <f t="shared" si="120"/>
        <v/>
      </c>
      <c r="AV612" s="7" t="str">
        <f t="shared" si="120"/>
        <v/>
      </c>
      <c r="AW612" s="7" t="str">
        <f t="shared" si="120"/>
        <v/>
      </c>
      <c r="AX612" s="7" t="str">
        <f t="shared" si="121"/>
        <v/>
      </c>
      <c r="AY612" s="7" t="str">
        <f t="shared" si="121"/>
        <v/>
      </c>
      <c r="AZ612" s="7" t="str">
        <f t="shared" si="121"/>
        <v/>
      </c>
      <c r="BA612" s="7" t="str">
        <f t="shared" si="121"/>
        <v/>
      </c>
      <c r="BB612" s="7" t="str">
        <f t="shared" si="121"/>
        <v/>
      </c>
      <c r="BC612" s="7" t="str">
        <f t="shared" si="121"/>
        <v/>
      </c>
      <c r="BD612" s="7" t="str">
        <f t="shared" si="121"/>
        <v/>
      </c>
      <c r="BE612" s="7" t="str">
        <f t="shared" si="121"/>
        <v/>
      </c>
    </row>
    <row r="613" spans="1:57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>CONCATENATE(A613,B613,C613,D613,E613,F613,G613,H613,I613,J613,K613,L613,M613,N613,O613,P613,Q613,R613,S613,T613,U613,V613,W613,X613,Y613,Z613,AA613,AB613,AC613,AD613,AE613,AF613,AG613,AH613)</f>
        <v>SIMSIMSIM190124698244761,875FNEL044761,87538684,916666666743691,87543691,875766622600BXRBXRX LUXZX FXRRXXRX DX MXRXNDX000000AMIL34AMIL 500 QP NACIONAL1532821287,561532,82ATIVO</v>
      </c>
      <c r="AJ613">
        <f>IF(AI613=AI612,1,0)</f>
        <v>0</v>
      </c>
      <c r="AK613" s="47" t="s">
        <v>387</v>
      </c>
      <c r="AM613" s="8">
        <v>610</v>
      </c>
      <c r="AN613" s="8" t="str">
        <f t="shared" si="120"/>
        <v/>
      </c>
      <c r="AO613" s="8" t="str">
        <f t="shared" si="120"/>
        <v/>
      </c>
      <c r="AP613" s="8" t="str">
        <f t="shared" si="120"/>
        <v/>
      </c>
      <c r="AQ613" s="8" t="str">
        <f t="shared" si="120"/>
        <v/>
      </c>
      <c r="AR613" s="8" t="str">
        <f t="shared" si="120"/>
        <v/>
      </c>
      <c r="AS613" s="8" t="str">
        <f t="shared" si="120"/>
        <v/>
      </c>
      <c r="AT613" s="8" t="str">
        <f t="shared" si="120"/>
        <v/>
      </c>
      <c r="AU613" s="8" t="str">
        <f t="shared" si="120"/>
        <v/>
      </c>
      <c r="AV613" s="8" t="str">
        <f t="shared" si="120"/>
        <v/>
      </c>
      <c r="AW613" s="8" t="str">
        <f t="shared" si="120"/>
        <v/>
      </c>
      <c r="AX613" s="8" t="str">
        <f t="shared" si="121"/>
        <v/>
      </c>
      <c r="AY613" s="8" t="str">
        <f t="shared" si="121"/>
        <v/>
      </c>
      <c r="AZ613" s="8" t="str">
        <f t="shared" si="121"/>
        <v/>
      </c>
      <c r="BA613" s="8" t="str">
        <f t="shared" si="121"/>
        <v/>
      </c>
      <c r="BB613" s="8" t="str">
        <f t="shared" si="121"/>
        <v/>
      </c>
      <c r="BC613" s="8" t="str">
        <f t="shared" si="121"/>
        <v/>
      </c>
      <c r="BD613" s="8" t="str">
        <f t="shared" si="121"/>
        <v/>
      </c>
      <c r="BE613" s="8" t="str">
        <f t="shared" si="121"/>
        <v/>
      </c>
    </row>
    <row r="614" spans="1:57" x14ac:dyDescent="0.25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>CONCATENATE(A614,B614,C614,D614,E614,F614,G614,H614,I614,J614,K614,L614,M614,N614,O614,P614,Q614,R614,S614,T614,U614,V614,W614,X614,Y614,Z614,AA614,AB614,AC614,AD614,AE614,AF614,AG614,AH614)</f>
        <v>SIMSIMSIM190124698244761,875FNEL044761,87538684,916666666743691,87543691,875766622600BXRBXRX LUXZX FXRRXXRX DX MXRXNDX000000AMIL34AMIL 500 QP NACIONAL1532821287,561532,82ATIVO</v>
      </c>
      <c r="AJ614">
        <f>IF(AI614=AI613,1,0)</f>
        <v>1</v>
      </c>
      <c r="AK614" s="47" t="s">
        <v>387</v>
      </c>
      <c r="AM614" s="7">
        <v>611</v>
      </c>
      <c r="AN614" s="7" t="str">
        <f t="shared" ref="AN614:AW623" si="122">IF(AN$3=$D614,$AM614,"")</f>
        <v/>
      </c>
      <c r="AO614" s="7" t="str">
        <f t="shared" si="122"/>
        <v/>
      </c>
      <c r="AP614" s="7" t="str">
        <f t="shared" si="122"/>
        <v/>
      </c>
      <c r="AQ614" s="7" t="str">
        <f t="shared" si="122"/>
        <v/>
      </c>
      <c r="AR614" s="7" t="str">
        <f t="shared" si="122"/>
        <v/>
      </c>
      <c r="AS614" s="7" t="str">
        <f t="shared" si="122"/>
        <v/>
      </c>
      <c r="AT614" s="7" t="str">
        <f t="shared" si="122"/>
        <v/>
      </c>
      <c r="AU614" s="7" t="str">
        <f t="shared" si="122"/>
        <v/>
      </c>
      <c r="AV614" s="7" t="str">
        <f t="shared" si="122"/>
        <v/>
      </c>
      <c r="AW614" s="7" t="str">
        <f t="shared" si="122"/>
        <v/>
      </c>
      <c r="AX614" s="7" t="str">
        <f t="shared" ref="AX614:BE623" si="123">IF(AX$3=$D614,$AM614,"")</f>
        <v/>
      </c>
      <c r="AY614" s="7" t="str">
        <f t="shared" si="123"/>
        <v/>
      </c>
      <c r="AZ614" s="7" t="str">
        <f t="shared" si="123"/>
        <v/>
      </c>
      <c r="BA614" s="7" t="str">
        <f t="shared" si="123"/>
        <v/>
      </c>
      <c r="BB614" s="7" t="str">
        <f t="shared" si="123"/>
        <v/>
      </c>
      <c r="BC614" s="7" t="str">
        <f t="shared" si="123"/>
        <v/>
      </c>
      <c r="BD614" s="7" t="str">
        <f t="shared" si="123"/>
        <v/>
      </c>
      <c r="BE614" s="7" t="str">
        <f t="shared" si="123"/>
        <v/>
      </c>
    </row>
    <row r="615" spans="1:57" x14ac:dyDescent="0.25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>CONCATENATE(A615,B615,C615,D615,E615,F615,G615,H615,I615,J615,K615,L615,M615,N615,O615,P615,Q615,R615,S615,T615,U615,V615,W615,X615,Y615,Z615,AA615,AB615,AC615,AD615,AE615,AF615,AG615,AH615)</f>
        <v>SIMSIMSIM190124698244761,875FNEL044761,87538684,916666666743691,87543691,875766622600BXRBXRX LUXZX FXRRXXRX DX MXRXNDX000000AMIL34AMIL 500 QP NACIONAL1532821287,561532,82ATIVO</v>
      </c>
      <c r="AJ615">
        <f>IF(AI615=AI614,1,0)</f>
        <v>1</v>
      </c>
      <c r="AK615" s="47" t="s">
        <v>387</v>
      </c>
      <c r="AM615" s="8">
        <v>612</v>
      </c>
      <c r="AN615" s="8" t="str">
        <f t="shared" si="122"/>
        <v/>
      </c>
      <c r="AO615" s="8" t="str">
        <f t="shared" si="122"/>
        <v/>
      </c>
      <c r="AP615" s="8" t="str">
        <f t="shared" si="122"/>
        <v/>
      </c>
      <c r="AQ615" s="8" t="str">
        <f t="shared" si="122"/>
        <v/>
      </c>
      <c r="AR615" s="8" t="str">
        <f t="shared" si="122"/>
        <v/>
      </c>
      <c r="AS615" s="8" t="str">
        <f t="shared" si="122"/>
        <v/>
      </c>
      <c r="AT615" s="8" t="str">
        <f t="shared" si="122"/>
        <v/>
      </c>
      <c r="AU615" s="8" t="str">
        <f t="shared" si="122"/>
        <v/>
      </c>
      <c r="AV615" s="8" t="str">
        <f t="shared" si="122"/>
        <v/>
      </c>
      <c r="AW615" s="8" t="str">
        <f t="shared" si="122"/>
        <v/>
      </c>
      <c r="AX615" s="8" t="str">
        <f t="shared" si="123"/>
        <v/>
      </c>
      <c r="AY615" s="8" t="str">
        <f t="shared" si="123"/>
        <v/>
      </c>
      <c r="AZ615" s="8" t="str">
        <f t="shared" si="123"/>
        <v/>
      </c>
      <c r="BA615" s="8" t="str">
        <f t="shared" si="123"/>
        <v/>
      </c>
      <c r="BB615" s="8" t="str">
        <f t="shared" si="123"/>
        <v/>
      </c>
      <c r="BC615" s="8" t="str">
        <f t="shared" si="123"/>
        <v/>
      </c>
      <c r="BD615" s="8" t="str">
        <f t="shared" si="123"/>
        <v/>
      </c>
      <c r="BE615" s="8" t="str">
        <f t="shared" si="123"/>
        <v/>
      </c>
    </row>
    <row r="616" spans="1:57" x14ac:dyDescent="0.25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>CONCATENATE(A616,B616,C616,D616,E616,F616,G616,H616,I616,J616,K616,L616,M616,N616,O616,P616,Q616,R616,S616,T616,U616,V616,W616,X616,Y616,Z616,AA616,AB616,AC616,AD616,AE616,AF616,AG616,AH616)</f>
        <v>SIMSIMSIM190124698344761,875FNEL044761,87530635,916666666744725,87544725,87543691,875766622610GLXXDXN LXXNDRX FRXGX DX HXRX000000AMIL34AMIL 500 QP NACIONAL2766232323,642766,23ATIVO</v>
      </c>
      <c r="AJ616">
        <f>IF(AI616=AI615,1,0)</f>
        <v>0</v>
      </c>
      <c r="AK616" s="47" t="s">
        <v>387</v>
      </c>
      <c r="AM616" s="7">
        <v>613</v>
      </c>
      <c r="AN616" s="7" t="str">
        <f t="shared" si="122"/>
        <v/>
      </c>
      <c r="AO616" s="7" t="str">
        <f t="shared" si="122"/>
        <v/>
      </c>
      <c r="AP616" s="7" t="str">
        <f t="shared" si="122"/>
        <v/>
      </c>
      <c r="AQ616" s="7" t="str">
        <f t="shared" si="122"/>
        <v/>
      </c>
      <c r="AR616" s="7" t="str">
        <f t="shared" si="122"/>
        <v/>
      </c>
      <c r="AS616" s="7" t="str">
        <f t="shared" si="122"/>
        <v/>
      </c>
      <c r="AT616" s="7" t="str">
        <f t="shared" si="122"/>
        <v/>
      </c>
      <c r="AU616" s="7" t="str">
        <f t="shared" si="122"/>
        <v/>
      </c>
      <c r="AV616" s="7" t="str">
        <f t="shared" si="122"/>
        <v/>
      </c>
      <c r="AW616" s="7" t="str">
        <f t="shared" si="122"/>
        <v/>
      </c>
      <c r="AX616" s="7" t="str">
        <f t="shared" si="123"/>
        <v/>
      </c>
      <c r="AY616" s="7" t="str">
        <f t="shared" si="123"/>
        <v/>
      </c>
      <c r="AZ616" s="7" t="str">
        <f t="shared" si="123"/>
        <v/>
      </c>
      <c r="BA616" s="7" t="str">
        <f t="shared" si="123"/>
        <v/>
      </c>
      <c r="BB616" s="7" t="str">
        <f t="shared" si="123"/>
        <v/>
      </c>
      <c r="BC616" s="7" t="str">
        <f t="shared" si="123"/>
        <v/>
      </c>
      <c r="BD616" s="7" t="str">
        <f t="shared" si="123"/>
        <v/>
      </c>
      <c r="BE616" s="7" t="str">
        <f t="shared" si="123"/>
        <v/>
      </c>
    </row>
    <row r="617" spans="1:57" x14ac:dyDescent="0.25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>CONCATENATE(A617,B617,C617,D617,E617,F617,G617,H617,I617,J617,K617,L617,M617,N617,O617,P617,Q617,R617,S617,T617,U617,V617,W617,X617,Y617,Z617,AA617,AB617,AC617,AD617,AE617,AF617,AG617,AH617)</f>
        <v>SIMSIMSIM190124698344761,875FNEL044761,87530635,916666666744725,87544725,87543691,875766622610GLXXDXN LXXNDRX FRXGX DX HXRX000000AMIL34AMIL 500 QP NACIONAL2766232323,642766,23ATIVO</v>
      </c>
      <c r="AJ617">
        <f>IF(AI617=AI616,1,0)</f>
        <v>1</v>
      </c>
      <c r="AK617" s="47" t="s">
        <v>387</v>
      </c>
      <c r="AM617" s="8">
        <v>614</v>
      </c>
      <c r="AN617" s="8" t="str">
        <f t="shared" si="122"/>
        <v/>
      </c>
      <c r="AO617" s="8" t="str">
        <f t="shared" si="122"/>
        <v/>
      </c>
      <c r="AP617" s="8" t="str">
        <f t="shared" si="122"/>
        <v/>
      </c>
      <c r="AQ617" s="8" t="str">
        <f t="shared" si="122"/>
        <v/>
      </c>
      <c r="AR617" s="8" t="str">
        <f t="shared" si="122"/>
        <v/>
      </c>
      <c r="AS617" s="8" t="str">
        <f t="shared" si="122"/>
        <v/>
      </c>
      <c r="AT617" s="8" t="str">
        <f t="shared" si="122"/>
        <v/>
      </c>
      <c r="AU617" s="8" t="str">
        <f t="shared" si="122"/>
        <v/>
      </c>
      <c r="AV617" s="8" t="str">
        <f t="shared" si="122"/>
        <v/>
      </c>
      <c r="AW617" s="8" t="str">
        <f t="shared" si="122"/>
        <v/>
      </c>
      <c r="AX617" s="8" t="str">
        <f t="shared" si="123"/>
        <v/>
      </c>
      <c r="AY617" s="8" t="str">
        <f t="shared" si="123"/>
        <v/>
      </c>
      <c r="AZ617" s="8" t="str">
        <f t="shared" si="123"/>
        <v/>
      </c>
      <c r="BA617" s="8" t="str">
        <f t="shared" si="123"/>
        <v/>
      </c>
      <c r="BB617" s="8" t="str">
        <f t="shared" si="123"/>
        <v/>
      </c>
      <c r="BC617" s="8" t="str">
        <f t="shared" si="123"/>
        <v/>
      </c>
      <c r="BD617" s="8" t="str">
        <f t="shared" si="123"/>
        <v/>
      </c>
      <c r="BE617" s="8" t="str">
        <f t="shared" si="123"/>
        <v/>
      </c>
    </row>
    <row r="618" spans="1:57" x14ac:dyDescent="0.25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>CONCATENATE(A618,B618,C618,D618,E618,F618,G618,H618,I618,J618,K618,L618,M618,N618,O618,P618,Q618,R618,S618,T618,U618,V618,W618,X618,Y618,Z618,AA618,AB618,AC618,AD618,AE618,AF618,AG618,AH618)</f>
        <v>SIMSIMSIM190124698344761,875FNEL044761,87530635,916666666744725,87544725,87543691,875766622610GLXXDXN LXXNDRX FRXGX DX HXRX000000AMIL34AMIL 500 QP NACIONAL2766232323,642766,23ATIVO</v>
      </c>
      <c r="AJ618">
        <f>IF(AI618=AI617,1,0)</f>
        <v>1</v>
      </c>
      <c r="AK618" s="47" t="s">
        <v>387</v>
      </c>
      <c r="AM618" s="7">
        <v>615</v>
      </c>
      <c r="AN618" s="7" t="str">
        <f t="shared" si="122"/>
        <v/>
      </c>
      <c r="AO618" s="7" t="str">
        <f t="shared" si="122"/>
        <v/>
      </c>
      <c r="AP618" s="7" t="str">
        <f t="shared" si="122"/>
        <v/>
      </c>
      <c r="AQ618" s="7" t="str">
        <f t="shared" si="122"/>
        <v/>
      </c>
      <c r="AR618" s="7" t="str">
        <f t="shared" si="122"/>
        <v/>
      </c>
      <c r="AS618" s="7" t="str">
        <f t="shared" si="122"/>
        <v/>
      </c>
      <c r="AT618" s="7" t="str">
        <f t="shared" si="122"/>
        <v/>
      </c>
      <c r="AU618" s="7" t="str">
        <f t="shared" si="122"/>
        <v/>
      </c>
      <c r="AV618" s="7" t="str">
        <f t="shared" si="122"/>
        <v/>
      </c>
      <c r="AW618" s="7" t="str">
        <f t="shared" si="122"/>
        <v/>
      </c>
      <c r="AX618" s="7" t="str">
        <f t="shared" si="123"/>
        <v/>
      </c>
      <c r="AY618" s="7" t="str">
        <f t="shared" si="123"/>
        <v/>
      </c>
      <c r="AZ618" s="7" t="str">
        <f t="shared" si="123"/>
        <v/>
      </c>
      <c r="BA618" s="7" t="str">
        <f t="shared" si="123"/>
        <v/>
      </c>
      <c r="BB618" s="7" t="str">
        <f t="shared" si="123"/>
        <v/>
      </c>
      <c r="BC618" s="7" t="str">
        <f t="shared" si="123"/>
        <v/>
      </c>
      <c r="BD618" s="7" t="str">
        <f t="shared" si="123"/>
        <v/>
      </c>
      <c r="BE618" s="7" t="str">
        <f t="shared" si="123"/>
        <v/>
      </c>
    </row>
    <row r="619" spans="1:57" x14ac:dyDescent="0.25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>CONCATENATE(A619,B619,C619,D619,E619,F619,G619,H619,I619,J619,K619,L619,M619,N619,O619,P619,Q619,R619,S619,T619,U619,V619,W619,X619,Y619,Z619,AA619,AB619,AC619,AD619,AE619,AF619,AG619,AH619)</f>
        <v>SIMSIMSIM190124702444761,875FNEL044761,87538516,87544182,87544025,87543691,875766622640XXBXLLX VXLXWX RXX X XLVX000000AMIL34AMIL 400 QC NACIONAL1235861038,111235,86ATIVO</v>
      </c>
      <c r="AJ619">
        <f>IF(AI619=AI618,1,0)</f>
        <v>0</v>
      </c>
      <c r="AK619" s="47" t="s">
        <v>387</v>
      </c>
      <c r="AM619" s="8">
        <v>616</v>
      </c>
      <c r="AN619" s="8" t="str">
        <f t="shared" si="122"/>
        <v/>
      </c>
      <c r="AO619" s="8" t="str">
        <f t="shared" si="122"/>
        <v/>
      </c>
      <c r="AP619" s="8" t="str">
        <f t="shared" si="122"/>
        <v/>
      </c>
      <c r="AQ619" s="8" t="str">
        <f t="shared" si="122"/>
        <v/>
      </c>
      <c r="AR619" s="8" t="str">
        <f t="shared" si="122"/>
        <v/>
      </c>
      <c r="AS619" s="8" t="str">
        <f t="shared" si="122"/>
        <v/>
      </c>
      <c r="AT619" s="8" t="str">
        <f t="shared" si="122"/>
        <v/>
      </c>
      <c r="AU619" s="8" t="str">
        <f t="shared" si="122"/>
        <v/>
      </c>
      <c r="AV619" s="8" t="str">
        <f t="shared" si="122"/>
        <v/>
      </c>
      <c r="AW619" s="8" t="str">
        <f t="shared" si="122"/>
        <v/>
      </c>
      <c r="AX619" s="8" t="str">
        <f t="shared" si="123"/>
        <v/>
      </c>
      <c r="AY619" s="8" t="str">
        <f t="shared" si="123"/>
        <v/>
      </c>
      <c r="AZ619" s="8" t="str">
        <f t="shared" si="123"/>
        <v/>
      </c>
      <c r="BA619" s="8" t="str">
        <f t="shared" si="123"/>
        <v/>
      </c>
      <c r="BB619" s="8" t="str">
        <f t="shared" si="123"/>
        <v/>
      </c>
      <c r="BC619" s="8" t="str">
        <f t="shared" si="123"/>
        <v/>
      </c>
      <c r="BD619" s="8" t="str">
        <f t="shared" si="123"/>
        <v/>
      </c>
      <c r="BE619" s="8" t="str">
        <f t="shared" si="123"/>
        <v/>
      </c>
    </row>
    <row r="620" spans="1:57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>CONCATENATE(A620,B620,C620,D620,E620,F620,G620,H620,I620,J620,K620,L620,M620,N620,O620,P620,Q620,R620,S620,T620,U620,V620,W620,X620,Y620,Z620,AA620,AB620,AC620,AD620,AE620,AF620,AG620,AH620)</f>
        <v>SIMSIMSIM190124702444761,875FNEL044761,87538516,87544182,87544025,87543691,875766622640XXBXLLX VXLXWX RXX X XLVX000000AMIL34AMIL 400 QC NACIONAL1235861038,111235,86ATIVO</v>
      </c>
      <c r="AJ620">
        <f>IF(AI620=AI619,1,0)</f>
        <v>1</v>
      </c>
      <c r="AK620" s="47" t="s">
        <v>387</v>
      </c>
      <c r="AM620" s="7">
        <v>617</v>
      </c>
      <c r="AN620" s="7" t="str">
        <f t="shared" si="122"/>
        <v/>
      </c>
      <c r="AO620" s="7" t="str">
        <f t="shared" si="122"/>
        <v/>
      </c>
      <c r="AP620" s="7" t="str">
        <f t="shared" si="122"/>
        <v/>
      </c>
      <c r="AQ620" s="7" t="str">
        <f t="shared" si="122"/>
        <v/>
      </c>
      <c r="AR620" s="7" t="str">
        <f t="shared" si="122"/>
        <v/>
      </c>
      <c r="AS620" s="7" t="str">
        <f t="shared" si="122"/>
        <v/>
      </c>
      <c r="AT620" s="7" t="str">
        <f t="shared" si="122"/>
        <v/>
      </c>
      <c r="AU620" s="7" t="str">
        <f t="shared" si="122"/>
        <v/>
      </c>
      <c r="AV620" s="7" t="str">
        <f t="shared" si="122"/>
        <v/>
      </c>
      <c r="AW620" s="7" t="str">
        <f t="shared" si="122"/>
        <v/>
      </c>
      <c r="AX620" s="7" t="str">
        <f t="shared" si="123"/>
        <v/>
      </c>
      <c r="AY620" s="7" t="str">
        <f t="shared" si="123"/>
        <v/>
      </c>
      <c r="AZ620" s="7" t="str">
        <f t="shared" si="123"/>
        <v/>
      </c>
      <c r="BA620" s="7" t="str">
        <f t="shared" si="123"/>
        <v/>
      </c>
      <c r="BB620" s="7" t="str">
        <f t="shared" si="123"/>
        <v/>
      </c>
      <c r="BC620" s="7" t="str">
        <f t="shared" si="123"/>
        <v/>
      </c>
      <c r="BD620" s="7" t="str">
        <f t="shared" si="123"/>
        <v/>
      </c>
      <c r="BE620" s="7" t="str">
        <f t="shared" si="123"/>
        <v/>
      </c>
    </row>
    <row r="621" spans="1:57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>CONCATENATE(A621,B621,C621,D621,E621,F621,G621,H621,I621,J621,K621,L621,M621,N621,O621,P621,Q621,R621,S621,T621,U621,V621,W621,X621,Y621,Z621,AA621,AB621,AC621,AD621,AE621,AF621,AG621,AH621)</f>
        <v>SIMSIMSIM190124702444761,875FNEL044761,87538516,87544182,87544025,87543691,875766622640XXBXLLX VXLXWX RXX X XLVX000000AMIL34AMIL 400 QC NACIONAL1235861038,111235,86ATIVO</v>
      </c>
      <c r="AJ621">
        <f>IF(AI621=AI620,1,0)</f>
        <v>1</v>
      </c>
      <c r="AK621" s="47" t="s">
        <v>387</v>
      </c>
      <c r="AM621" s="8">
        <v>618</v>
      </c>
      <c r="AN621" s="8" t="str">
        <f t="shared" si="122"/>
        <v/>
      </c>
      <c r="AO621" s="8" t="str">
        <f t="shared" si="122"/>
        <v/>
      </c>
      <c r="AP621" s="8" t="str">
        <f t="shared" si="122"/>
        <v/>
      </c>
      <c r="AQ621" s="8" t="str">
        <f t="shared" si="122"/>
        <v/>
      </c>
      <c r="AR621" s="8" t="str">
        <f t="shared" si="122"/>
        <v/>
      </c>
      <c r="AS621" s="8" t="str">
        <f t="shared" si="122"/>
        <v/>
      </c>
      <c r="AT621" s="8" t="str">
        <f t="shared" si="122"/>
        <v/>
      </c>
      <c r="AU621" s="8" t="str">
        <f t="shared" si="122"/>
        <v/>
      </c>
      <c r="AV621" s="8" t="str">
        <f t="shared" si="122"/>
        <v/>
      </c>
      <c r="AW621" s="8" t="str">
        <f t="shared" si="122"/>
        <v/>
      </c>
      <c r="AX621" s="8" t="str">
        <f t="shared" si="123"/>
        <v/>
      </c>
      <c r="AY621" s="8" t="str">
        <f t="shared" si="123"/>
        <v/>
      </c>
      <c r="AZ621" s="8" t="str">
        <f t="shared" si="123"/>
        <v/>
      </c>
      <c r="BA621" s="8" t="str">
        <f t="shared" si="123"/>
        <v/>
      </c>
      <c r="BB621" s="8" t="str">
        <f t="shared" si="123"/>
        <v/>
      </c>
      <c r="BC621" s="8" t="str">
        <f t="shared" si="123"/>
        <v/>
      </c>
      <c r="BD621" s="8" t="str">
        <f t="shared" si="123"/>
        <v/>
      </c>
      <c r="BE621" s="8" t="str">
        <f t="shared" si="123"/>
        <v/>
      </c>
    </row>
    <row r="622" spans="1:57" x14ac:dyDescent="0.25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>CONCATENATE(A622,B622,C622,D622,E622,F622,G622,H622,I622,J622,K622,L622,M622,N622,O622,P622,Q622,R622,S622,T622,U622,V622,W622,X622,Y622,Z622,AA622,AB622,AC622,AD622,AE622,AF622,AG622,AH622)</f>
        <v>SIMSIMSIM570124715444761,875ANMEP044755,87544761,87529992,916666666744755,87543691,875766622690DXNXXLX XXRX GUXMXRXX000000AMIL34AMIL 400 QP NACIONAL2789372343,072789,37INATIVO</v>
      </c>
      <c r="AJ622">
        <f>IF(AI622=AI621,1,0)</f>
        <v>0</v>
      </c>
      <c r="AK622" s="47" t="s">
        <v>392</v>
      </c>
      <c r="AM622" s="7">
        <v>619</v>
      </c>
      <c r="AN622" s="7" t="str">
        <f t="shared" si="122"/>
        <v/>
      </c>
      <c r="AO622" s="7" t="str">
        <f t="shared" si="122"/>
        <v/>
      </c>
      <c r="AP622" s="7" t="str">
        <f t="shared" si="122"/>
        <v/>
      </c>
      <c r="AQ622" s="7" t="str">
        <f t="shared" si="122"/>
        <v/>
      </c>
      <c r="AR622" s="7" t="str">
        <f t="shared" si="122"/>
        <v/>
      </c>
      <c r="AS622" s="7" t="str">
        <f t="shared" si="122"/>
        <v/>
      </c>
      <c r="AT622" s="7" t="str">
        <f t="shared" si="122"/>
        <v/>
      </c>
      <c r="AU622" s="7" t="str">
        <f t="shared" si="122"/>
        <v/>
      </c>
      <c r="AV622" s="7" t="str">
        <f t="shared" si="122"/>
        <v/>
      </c>
      <c r="AW622" s="7" t="str">
        <f t="shared" si="122"/>
        <v/>
      </c>
      <c r="AX622" s="7" t="str">
        <f t="shared" si="123"/>
        <v/>
      </c>
      <c r="AY622" s="7" t="str">
        <f t="shared" si="123"/>
        <v/>
      </c>
      <c r="AZ622" s="7" t="str">
        <f t="shared" si="123"/>
        <v/>
      </c>
      <c r="BA622" s="7" t="str">
        <f t="shared" si="123"/>
        <v/>
      </c>
      <c r="BB622" s="7" t="str">
        <f t="shared" si="123"/>
        <v/>
      </c>
      <c r="BC622" s="7" t="str">
        <f t="shared" si="123"/>
        <v/>
      </c>
      <c r="BD622" s="7" t="str">
        <f t="shared" si="123"/>
        <v/>
      </c>
      <c r="BE622" s="7" t="str">
        <f t="shared" si="123"/>
        <v/>
      </c>
    </row>
    <row r="623" spans="1:57" x14ac:dyDescent="0.25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>CONCATENATE(A623,B623,C623,D623,E623,F623,G623,H623,I623,J623,K623,L623,M623,N623,O623,P623,Q623,R623,S623,T623,U623,V623,W623,X623,Y623,Z623,AA623,AB623,AC623,AD623,AE623,AF623,AG623,AH623)</f>
        <v>SIMSIMSIM570124715444761,875ANMEP044755,87544761,87529992,916666666744755,87543691,875766622690DXNXXLX XXRX GUXMXRXX000000AMIL34AMIL 400 QP NACIONAL2789372343,072789,37INATIVO</v>
      </c>
      <c r="AJ623">
        <f>IF(AI623=AI622,1,0)</f>
        <v>1</v>
      </c>
      <c r="AK623" s="47" t="s">
        <v>392</v>
      </c>
      <c r="AM623" s="8">
        <v>620</v>
      </c>
      <c r="AN623" s="8" t="str">
        <f t="shared" si="122"/>
        <v/>
      </c>
      <c r="AO623" s="8" t="str">
        <f t="shared" si="122"/>
        <v/>
      </c>
      <c r="AP623" s="8" t="str">
        <f t="shared" si="122"/>
        <v/>
      </c>
      <c r="AQ623" s="8" t="str">
        <f t="shared" si="122"/>
        <v/>
      </c>
      <c r="AR623" s="8" t="str">
        <f t="shared" si="122"/>
        <v/>
      </c>
      <c r="AS623" s="8" t="str">
        <f t="shared" si="122"/>
        <v/>
      </c>
      <c r="AT623" s="8" t="str">
        <f t="shared" si="122"/>
        <v/>
      </c>
      <c r="AU623" s="8" t="str">
        <f t="shared" si="122"/>
        <v/>
      </c>
      <c r="AV623" s="8" t="str">
        <f t="shared" si="122"/>
        <v/>
      </c>
      <c r="AW623" s="8" t="str">
        <f t="shared" si="122"/>
        <v/>
      </c>
      <c r="AX623" s="8" t="str">
        <f t="shared" si="123"/>
        <v/>
      </c>
      <c r="AY623" s="8" t="str">
        <f t="shared" si="123"/>
        <v/>
      </c>
      <c r="AZ623" s="8" t="str">
        <f t="shared" si="123"/>
        <v/>
      </c>
      <c r="BA623" s="8" t="str">
        <f t="shared" si="123"/>
        <v/>
      </c>
      <c r="BB623" s="8" t="str">
        <f t="shared" si="123"/>
        <v/>
      </c>
      <c r="BC623" s="8" t="str">
        <f t="shared" si="123"/>
        <v/>
      </c>
      <c r="BD623" s="8" t="str">
        <f t="shared" si="123"/>
        <v/>
      </c>
      <c r="BE623" s="8" t="str">
        <f t="shared" si="123"/>
        <v/>
      </c>
    </row>
    <row r="624" spans="1:57" x14ac:dyDescent="0.25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>CONCATENATE(A624,B624,C624,D624,E624,F624,G624,H624,I624,J624,K624,L624,M624,N624,O624,P624,Q624,R624,S624,T624,U624,V624,W624,X624,Y624,Z624,AA624,AB624,AC624,AD624,AE624,AF624,AG624,AH624)</f>
        <v>SIMSIMSIM570124715444761,875ANMEP044755,87544761,87529992,916666666744755,87543691,875766622690DXNXXLX XXRX GUXMXRXX000000AMIL34AMIL 400 QP NACIONAL2789372343,072789,37INATIVO</v>
      </c>
      <c r="AJ624">
        <f>IF(AI624=AI623,1,0)</f>
        <v>1</v>
      </c>
      <c r="AK624" s="47" t="s">
        <v>392</v>
      </c>
      <c r="AM624" s="7">
        <v>621</v>
      </c>
      <c r="AN624" s="7" t="str">
        <f t="shared" ref="AN624:AW633" si="124">IF(AN$3=$D624,$AM624,"")</f>
        <v/>
      </c>
      <c r="AO624" s="7" t="str">
        <f t="shared" si="124"/>
        <v/>
      </c>
      <c r="AP624" s="7" t="str">
        <f t="shared" si="124"/>
        <v/>
      </c>
      <c r="AQ624" s="7" t="str">
        <f t="shared" si="124"/>
        <v/>
      </c>
      <c r="AR624" s="7" t="str">
        <f t="shared" si="124"/>
        <v/>
      </c>
      <c r="AS624" s="7" t="str">
        <f t="shared" si="124"/>
        <v/>
      </c>
      <c r="AT624" s="7" t="str">
        <f t="shared" si="124"/>
        <v/>
      </c>
      <c r="AU624" s="7" t="str">
        <f t="shared" si="124"/>
        <v/>
      </c>
      <c r="AV624" s="7" t="str">
        <f t="shared" si="124"/>
        <v/>
      </c>
      <c r="AW624" s="7" t="str">
        <f t="shared" si="124"/>
        <v/>
      </c>
      <c r="AX624" s="7" t="str">
        <f t="shared" ref="AX624:BE633" si="125">IF(AX$3=$D624,$AM624,"")</f>
        <v/>
      </c>
      <c r="AY624" s="7" t="str">
        <f t="shared" si="125"/>
        <v/>
      </c>
      <c r="AZ624" s="7" t="str">
        <f t="shared" si="125"/>
        <v/>
      </c>
      <c r="BA624" s="7" t="str">
        <f t="shared" si="125"/>
        <v/>
      </c>
      <c r="BB624" s="7" t="str">
        <f t="shared" si="125"/>
        <v/>
      </c>
      <c r="BC624" s="7" t="str">
        <f t="shared" si="125"/>
        <v/>
      </c>
      <c r="BD624" s="7" t="str">
        <f t="shared" si="125"/>
        <v/>
      </c>
      <c r="BE624" s="7" t="str">
        <f t="shared" si="125"/>
        <v/>
      </c>
    </row>
    <row r="625" spans="1:57" x14ac:dyDescent="0.25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>CONCATENATE(A625,B625,C625,D625,E625,F625,G625,H625,I625,J625,K625,L625,M625,N625,O625,P625,Q625,R625,S625,T625,U625,V625,W625,X625,Y625,Z625,AA625,AB625,AC625,AD625,AE625,AF625,AG625,AH625)</f>
        <v>SIMSIMSIM190124666044761,875FNEL044761,87541628,916666666743852,87543843,87543691,875766634391LXRXNX XMPXXX000000AMIL34NEXT MUNICIPAL SÃO PAULO49621416,82496,21ATIVO</v>
      </c>
      <c r="AJ625">
        <f>IF(AI625=AI624,1,0)</f>
        <v>0</v>
      </c>
      <c r="AK625" s="47" t="s">
        <v>387</v>
      </c>
      <c r="AM625" s="8">
        <v>622</v>
      </c>
      <c r="AN625" s="8" t="str">
        <f t="shared" si="124"/>
        <v/>
      </c>
      <c r="AO625" s="8" t="str">
        <f t="shared" si="124"/>
        <v/>
      </c>
      <c r="AP625" s="8" t="str">
        <f t="shared" si="124"/>
        <v/>
      </c>
      <c r="AQ625" s="8" t="str">
        <f t="shared" si="124"/>
        <v/>
      </c>
      <c r="AR625" s="8" t="str">
        <f t="shared" si="124"/>
        <v/>
      </c>
      <c r="AS625" s="8" t="str">
        <f t="shared" si="124"/>
        <v/>
      </c>
      <c r="AT625" s="8" t="str">
        <f t="shared" si="124"/>
        <v/>
      </c>
      <c r="AU625" s="8" t="str">
        <f t="shared" si="124"/>
        <v/>
      </c>
      <c r="AV625" s="8" t="str">
        <f t="shared" si="124"/>
        <v/>
      </c>
      <c r="AW625" s="8" t="str">
        <f t="shared" si="124"/>
        <v/>
      </c>
      <c r="AX625" s="8" t="str">
        <f t="shared" si="125"/>
        <v/>
      </c>
      <c r="AY625" s="8" t="str">
        <f t="shared" si="125"/>
        <v/>
      </c>
      <c r="AZ625" s="8" t="str">
        <f t="shared" si="125"/>
        <v/>
      </c>
      <c r="BA625" s="8" t="str">
        <f t="shared" si="125"/>
        <v/>
      </c>
      <c r="BB625" s="8" t="str">
        <f t="shared" si="125"/>
        <v/>
      </c>
      <c r="BC625" s="8" t="str">
        <f t="shared" si="125"/>
        <v/>
      </c>
      <c r="BD625" s="8" t="str">
        <f t="shared" si="125"/>
        <v/>
      </c>
      <c r="BE625" s="8" t="str">
        <f t="shared" si="125"/>
        <v/>
      </c>
    </row>
    <row r="626" spans="1:57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>CONCATENATE(A626,B626,C626,D626,E626,F626,G626,H626,I626,J626,K626,L626,M626,N626,O626,P626,Q626,R626,S626,T626,U626,V626,W626,X626,Y626,Z626,AA626,AB626,AC626,AD626,AE626,AF626,AG626,AH626)</f>
        <v>SIMSIMSIM190124666044761,875FNEL044761,87541628,916666666743852,87543843,87543691,875766634391LXRXNX XMPXXX000000AMIL34NEXT MUNICIPAL SÃO PAULO49621416,82496,21ATIVO</v>
      </c>
      <c r="AJ626">
        <f>IF(AI626=AI625,1,0)</f>
        <v>1</v>
      </c>
      <c r="AK626" s="47" t="s">
        <v>387</v>
      </c>
      <c r="AM626" s="7">
        <v>623</v>
      </c>
      <c r="AN626" s="7" t="str">
        <f t="shared" si="124"/>
        <v/>
      </c>
      <c r="AO626" s="7" t="str">
        <f t="shared" si="124"/>
        <v/>
      </c>
      <c r="AP626" s="7" t="str">
        <f t="shared" si="124"/>
        <v/>
      </c>
      <c r="AQ626" s="7" t="str">
        <f t="shared" si="124"/>
        <v/>
      </c>
      <c r="AR626" s="7" t="str">
        <f t="shared" si="124"/>
        <v/>
      </c>
      <c r="AS626" s="7" t="str">
        <f t="shared" si="124"/>
        <v/>
      </c>
      <c r="AT626" s="7" t="str">
        <f t="shared" si="124"/>
        <v/>
      </c>
      <c r="AU626" s="7" t="str">
        <f t="shared" si="124"/>
        <v/>
      </c>
      <c r="AV626" s="7" t="str">
        <f t="shared" si="124"/>
        <v/>
      </c>
      <c r="AW626" s="7" t="str">
        <f t="shared" si="124"/>
        <v/>
      </c>
      <c r="AX626" s="7" t="str">
        <f t="shared" si="125"/>
        <v/>
      </c>
      <c r="AY626" s="7" t="str">
        <f t="shared" si="125"/>
        <v/>
      </c>
      <c r="AZ626" s="7" t="str">
        <f t="shared" si="125"/>
        <v/>
      </c>
      <c r="BA626" s="7" t="str">
        <f t="shared" si="125"/>
        <v/>
      </c>
      <c r="BB626" s="7" t="str">
        <f t="shared" si="125"/>
        <v/>
      </c>
      <c r="BC626" s="7" t="str">
        <f t="shared" si="125"/>
        <v/>
      </c>
      <c r="BD626" s="7" t="str">
        <f t="shared" si="125"/>
        <v/>
      </c>
      <c r="BE626" s="7" t="str">
        <f t="shared" si="125"/>
        <v/>
      </c>
    </row>
    <row r="627" spans="1:57" x14ac:dyDescent="0.25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>CONCATENATE(A627,B627,C627,D627,E627,F627,G627,H627,I627,J627,K627,L627,M627,N627,O627,P627,Q627,R627,S627,T627,U627,V627,W627,X627,Y627,Z627,AA627,AB627,AC627,AD627,AE627,AF627,AG627,AH627)</f>
        <v>SIMSIMSIM190124666044761,875FNEL044761,87541628,916666666743852,87543843,87543691,875766634391LXRXNX XMPXXX000000AMIL34NEXT MUNICIPAL SÃO PAULO49621416,82496,21ATIVO</v>
      </c>
      <c r="AJ627">
        <f>IF(AI627=AI626,1,0)</f>
        <v>1</v>
      </c>
      <c r="AK627" s="47" t="s">
        <v>387</v>
      </c>
      <c r="AM627" s="8">
        <v>624</v>
      </c>
      <c r="AN627" s="8" t="str">
        <f t="shared" si="124"/>
        <v/>
      </c>
      <c r="AO627" s="8" t="str">
        <f t="shared" si="124"/>
        <v/>
      </c>
      <c r="AP627" s="8" t="str">
        <f t="shared" si="124"/>
        <v/>
      </c>
      <c r="AQ627" s="8" t="str">
        <f t="shared" si="124"/>
        <v/>
      </c>
      <c r="AR627" s="8" t="str">
        <f t="shared" si="124"/>
        <v/>
      </c>
      <c r="AS627" s="8" t="str">
        <f t="shared" si="124"/>
        <v/>
      </c>
      <c r="AT627" s="8" t="str">
        <f t="shared" si="124"/>
        <v/>
      </c>
      <c r="AU627" s="8" t="str">
        <f t="shared" si="124"/>
        <v/>
      </c>
      <c r="AV627" s="8" t="str">
        <f t="shared" si="124"/>
        <v/>
      </c>
      <c r="AW627" s="8" t="str">
        <f t="shared" si="124"/>
        <v/>
      </c>
      <c r="AX627" s="8" t="str">
        <f t="shared" si="125"/>
        <v/>
      </c>
      <c r="AY627" s="8" t="str">
        <f t="shared" si="125"/>
        <v/>
      </c>
      <c r="AZ627" s="8" t="str">
        <f t="shared" si="125"/>
        <v/>
      </c>
      <c r="BA627" s="8" t="str">
        <f t="shared" si="125"/>
        <v/>
      </c>
      <c r="BB627" s="8" t="str">
        <f t="shared" si="125"/>
        <v/>
      </c>
      <c r="BC627" s="8" t="str">
        <f t="shared" si="125"/>
        <v/>
      </c>
      <c r="BD627" s="8" t="str">
        <f t="shared" si="125"/>
        <v/>
      </c>
      <c r="BE627" s="8" t="str">
        <f t="shared" si="125"/>
        <v/>
      </c>
    </row>
    <row r="628" spans="1:57" x14ac:dyDescent="0.25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>CONCATENATE(A628,B628,C628,D628,E628,F628,G628,H628,I628,J628,K628,L628,M628,N628,O628,P628,Q628,R628,S628,T628,U628,V628,W628,X628,Y628,Z628,AA628,AB628,AC628,AD628,AE628,AF628,AG628,AH628)</f>
        <v>SIMSIMSIM0570124755044761,875ANMEP044761,87532288,87543691,87543691,875766634680LXXMXRX DX XUX LXPX000000AMIL34NEXT MUNICIPAL SÃO PAULO79106664,5791,06ATIVO</v>
      </c>
      <c r="AJ628">
        <f>IF(AI628=AI627,1,0)</f>
        <v>0</v>
      </c>
      <c r="AK628" s="47" t="s">
        <v>392</v>
      </c>
      <c r="AM628" s="7">
        <v>625</v>
      </c>
      <c r="AN628" s="7" t="str">
        <f t="shared" si="124"/>
        <v/>
      </c>
      <c r="AO628" s="7" t="str">
        <f t="shared" si="124"/>
        <v/>
      </c>
      <c r="AP628" s="7" t="str">
        <f t="shared" si="124"/>
        <v/>
      </c>
      <c r="AQ628" s="7" t="str">
        <f t="shared" si="124"/>
        <v/>
      </c>
      <c r="AR628" s="7" t="str">
        <f t="shared" si="124"/>
        <v/>
      </c>
      <c r="AS628" s="7" t="str">
        <f t="shared" si="124"/>
        <v/>
      </c>
      <c r="AT628" s="7" t="str">
        <f t="shared" si="124"/>
        <v/>
      </c>
      <c r="AU628" s="7" t="str">
        <f t="shared" si="124"/>
        <v/>
      </c>
      <c r="AV628" s="7" t="str">
        <f t="shared" si="124"/>
        <v/>
      </c>
      <c r="AW628" s="7" t="str">
        <f t="shared" si="124"/>
        <v/>
      </c>
      <c r="AX628" s="7" t="str">
        <f t="shared" si="125"/>
        <v/>
      </c>
      <c r="AY628" s="7" t="str">
        <f t="shared" si="125"/>
        <v/>
      </c>
      <c r="AZ628" s="7" t="str">
        <f t="shared" si="125"/>
        <v/>
      </c>
      <c r="BA628" s="7" t="str">
        <f t="shared" si="125"/>
        <v/>
      </c>
      <c r="BB628" s="7" t="str">
        <f t="shared" si="125"/>
        <v/>
      </c>
      <c r="BC628" s="7" t="str">
        <f t="shared" si="125"/>
        <v/>
      </c>
      <c r="BD628" s="7" t="str">
        <f t="shared" si="125"/>
        <v/>
      </c>
      <c r="BE628" s="7" t="str">
        <f t="shared" si="125"/>
        <v/>
      </c>
    </row>
    <row r="629" spans="1:57" x14ac:dyDescent="0.25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>CONCATENATE(A629,B629,C629,D629,E629,F629,G629,H629,I629,J629,K629,L629,M629,N629,O629,P629,Q629,R629,S629,T629,U629,V629,W629,X629,Y629,Z629,AA629,AB629,AC629,AD629,AE629,AF629,AG629,AH629)</f>
        <v>SIMSIMSIM0570124755044761,875ANMEP044761,87532288,87543691,87543691,875766634680LXXMXRX DX XUX LXPX000000AMIL34NEXT MUNICIPAL SÃO PAULO79106664,5791,06ATIVO</v>
      </c>
      <c r="AJ629">
        <f>IF(AI629=AI628,1,0)</f>
        <v>1</v>
      </c>
      <c r="AK629" s="47" t="s">
        <v>392</v>
      </c>
      <c r="AM629" s="8">
        <v>626</v>
      </c>
      <c r="AN629" s="8" t="str">
        <f t="shared" si="124"/>
        <v/>
      </c>
      <c r="AO629" s="8" t="str">
        <f t="shared" si="124"/>
        <v/>
      </c>
      <c r="AP629" s="8" t="str">
        <f t="shared" si="124"/>
        <v/>
      </c>
      <c r="AQ629" s="8" t="str">
        <f t="shared" si="124"/>
        <v/>
      </c>
      <c r="AR629" s="8" t="str">
        <f t="shared" si="124"/>
        <v/>
      </c>
      <c r="AS629" s="8" t="str">
        <f t="shared" si="124"/>
        <v/>
      </c>
      <c r="AT629" s="8" t="str">
        <f t="shared" si="124"/>
        <v/>
      </c>
      <c r="AU629" s="8" t="str">
        <f t="shared" si="124"/>
        <v/>
      </c>
      <c r="AV629" s="8" t="str">
        <f t="shared" si="124"/>
        <v/>
      </c>
      <c r="AW629" s="8" t="str">
        <f t="shared" si="124"/>
        <v/>
      </c>
      <c r="AX629" s="8" t="str">
        <f t="shared" si="125"/>
        <v/>
      </c>
      <c r="AY629" s="8" t="str">
        <f t="shared" si="125"/>
        <v/>
      </c>
      <c r="AZ629" s="8" t="str">
        <f t="shared" si="125"/>
        <v/>
      </c>
      <c r="BA629" s="8" t="str">
        <f t="shared" si="125"/>
        <v/>
      </c>
      <c r="BB629" s="8" t="str">
        <f t="shared" si="125"/>
        <v/>
      </c>
      <c r="BC629" s="8" t="str">
        <f t="shared" si="125"/>
        <v/>
      </c>
      <c r="BD629" s="8" t="str">
        <f t="shared" si="125"/>
        <v/>
      </c>
      <c r="BE629" s="8" t="str">
        <f t="shared" si="125"/>
        <v/>
      </c>
    </row>
    <row r="630" spans="1:57" x14ac:dyDescent="0.25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>CONCATENATE(A630,B630,C630,D630,E630,F630,G630,H630,I630,J630,K630,L630,M630,N630,O630,P630,Q630,R630,S630,T630,U630,V630,W630,X630,Y630,Z630,AA630,AB630,AC630,AD630,AE630,AF630,AG630,AH630)</f>
        <v>SIMSIMSIM0570124755044761,875ANMEP044761,87532288,87543691,87543691,875766634680LXXMXRX DX XUX LXPX000000AMIL34NEXT MUNICIPAL SÃO PAULO79106664,5791,06ATIVO</v>
      </c>
      <c r="AJ630">
        <f>IF(AI630=AI629,1,0)</f>
        <v>1</v>
      </c>
      <c r="AK630" s="47" t="s">
        <v>392</v>
      </c>
      <c r="AM630" s="7">
        <v>627</v>
      </c>
      <c r="AN630" s="7" t="str">
        <f t="shared" si="124"/>
        <v/>
      </c>
      <c r="AO630" s="7" t="str">
        <f t="shared" si="124"/>
        <v/>
      </c>
      <c r="AP630" s="7" t="str">
        <f t="shared" si="124"/>
        <v/>
      </c>
      <c r="AQ630" s="7" t="str">
        <f t="shared" si="124"/>
        <v/>
      </c>
      <c r="AR630" s="7" t="str">
        <f t="shared" si="124"/>
        <v/>
      </c>
      <c r="AS630" s="7" t="str">
        <f t="shared" si="124"/>
        <v/>
      </c>
      <c r="AT630" s="7" t="str">
        <f t="shared" si="124"/>
        <v/>
      </c>
      <c r="AU630" s="7" t="str">
        <f t="shared" si="124"/>
        <v/>
      </c>
      <c r="AV630" s="7" t="str">
        <f t="shared" si="124"/>
        <v/>
      </c>
      <c r="AW630" s="7" t="str">
        <f t="shared" si="124"/>
        <v/>
      </c>
      <c r="AX630" s="7" t="str">
        <f t="shared" si="125"/>
        <v/>
      </c>
      <c r="AY630" s="7" t="str">
        <f t="shared" si="125"/>
        <v/>
      </c>
      <c r="AZ630" s="7" t="str">
        <f t="shared" si="125"/>
        <v/>
      </c>
      <c r="BA630" s="7" t="str">
        <f t="shared" si="125"/>
        <v/>
      </c>
      <c r="BB630" s="7" t="str">
        <f t="shared" si="125"/>
        <v/>
      </c>
      <c r="BC630" s="7" t="str">
        <f t="shared" si="125"/>
        <v/>
      </c>
      <c r="BD630" s="7" t="str">
        <f t="shared" si="125"/>
        <v/>
      </c>
      <c r="BE630" s="7" t="str">
        <f t="shared" si="125"/>
        <v/>
      </c>
    </row>
    <row r="631" spans="1:57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>CONCATENATE(A631,B631,C631,D631,E631,F631,G631,H631,I631,J631,K631,L631,M631,N631,O631,P631,Q631,R631,S631,T631,U631,V631,W631,X631,Y631,Z631,AA631,AB631,AC631,AD631,AE631,AF631,AG631,AH631)</f>
        <v>SIMSIMSIM190124699744761,875FNEL044761,87529329,87543691,87543691,875766638920WXNTXX XUX BXTX000000AMIL34AMIL 400 QP NACIONAL2789372343,072789,37ATIVO</v>
      </c>
      <c r="AJ631">
        <f>IF(AI631=AI630,1,0)</f>
        <v>0</v>
      </c>
      <c r="AK631" s="47" t="s">
        <v>387</v>
      </c>
      <c r="AM631" s="8">
        <v>628</v>
      </c>
      <c r="AN631" s="8" t="str">
        <f t="shared" si="124"/>
        <v/>
      </c>
      <c r="AO631" s="8" t="str">
        <f t="shared" si="124"/>
        <v/>
      </c>
      <c r="AP631" s="8" t="str">
        <f t="shared" si="124"/>
        <v/>
      </c>
      <c r="AQ631" s="8" t="str">
        <f t="shared" si="124"/>
        <v/>
      </c>
      <c r="AR631" s="8" t="str">
        <f t="shared" si="124"/>
        <v/>
      </c>
      <c r="AS631" s="8" t="str">
        <f t="shared" si="124"/>
        <v/>
      </c>
      <c r="AT631" s="8" t="str">
        <f t="shared" si="124"/>
        <v/>
      </c>
      <c r="AU631" s="8" t="str">
        <f t="shared" si="124"/>
        <v/>
      </c>
      <c r="AV631" s="8" t="str">
        <f t="shared" si="124"/>
        <v/>
      </c>
      <c r="AW631" s="8" t="str">
        <f t="shared" si="124"/>
        <v/>
      </c>
      <c r="AX631" s="8" t="str">
        <f t="shared" si="125"/>
        <v/>
      </c>
      <c r="AY631" s="8" t="str">
        <f t="shared" si="125"/>
        <v/>
      </c>
      <c r="AZ631" s="8" t="str">
        <f t="shared" si="125"/>
        <v/>
      </c>
      <c r="BA631" s="8" t="str">
        <f t="shared" si="125"/>
        <v/>
      </c>
      <c r="BB631" s="8" t="str">
        <f t="shared" si="125"/>
        <v/>
      </c>
      <c r="BC631" s="8" t="str">
        <f t="shared" si="125"/>
        <v/>
      </c>
      <c r="BD631" s="8" t="str">
        <f t="shared" si="125"/>
        <v/>
      </c>
      <c r="BE631" s="8" t="str">
        <f t="shared" si="125"/>
        <v/>
      </c>
    </row>
    <row r="632" spans="1:57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>CONCATENATE(A632,B632,C632,D632,E632,F632,G632,H632,I632,J632,K632,L632,M632,N632,O632,P632,Q632,R632,S632,T632,U632,V632,W632,X632,Y632,Z632,AA632,AB632,AC632,AD632,AE632,AF632,AG632,AH632)</f>
        <v>SIMSIMSIM190124699744761,875FNEL044761,87529329,87543691,87543691,875766638920WXNTXX XUX BXTX000000AMIL34AMIL 400 QP NACIONAL2789372343,072789,37ATIVO</v>
      </c>
      <c r="AJ632">
        <f>IF(AI632=AI631,1,0)</f>
        <v>1</v>
      </c>
      <c r="AK632" s="47" t="s">
        <v>387</v>
      </c>
      <c r="AM632" s="7">
        <v>629</v>
      </c>
      <c r="AN632" s="7" t="str">
        <f t="shared" si="124"/>
        <v/>
      </c>
      <c r="AO632" s="7" t="str">
        <f t="shared" si="124"/>
        <v/>
      </c>
      <c r="AP632" s="7" t="str">
        <f t="shared" si="124"/>
        <v/>
      </c>
      <c r="AQ632" s="7" t="str">
        <f t="shared" si="124"/>
        <v/>
      </c>
      <c r="AR632" s="7" t="str">
        <f t="shared" si="124"/>
        <v/>
      </c>
      <c r="AS632" s="7" t="str">
        <f t="shared" si="124"/>
        <v/>
      </c>
      <c r="AT632" s="7" t="str">
        <f t="shared" si="124"/>
        <v/>
      </c>
      <c r="AU632" s="7" t="str">
        <f t="shared" si="124"/>
        <v/>
      </c>
      <c r="AV632" s="7" t="str">
        <f t="shared" si="124"/>
        <v/>
      </c>
      <c r="AW632" s="7" t="str">
        <f t="shared" si="124"/>
        <v/>
      </c>
      <c r="AX632" s="7" t="str">
        <f t="shared" si="125"/>
        <v/>
      </c>
      <c r="AY632" s="7" t="str">
        <f t="shared" si="125"/>
        <v/>
      </c>
      <c r="AZ632" s="7" t="str">
        <f t="shared" si="125"/>
        <v/>
      </c>
      <c r="BA632" s="7" t="str">
        <f t="shared" si="125"/>
        <v/>
      </c>
      <c r="BB632" s="7" t="str">
        <f t="shared" si="125"/>
        <v/>
      </c>
      <c r="BC632" s="7" t="str">
        <f t="shared" si="125"/>
        <v/>
      </c>
      <c r="BD632" s="7" t="str">
        <f t="shared" si="125"/>
        <v/>
      </c>
      <c r="BE632" s="7" t="str">
        <f t="shared" si="125"/>
        <v/>
      </c>
    </row>
    <row r="633" spans="1:57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>CONCATENATE(A633,B633,C633,D633,E633,F633,G633,H633,I633,J633,K633,L633,M633,N633,O633,P633,Q633,R633,S633,T633,U633,V633,W633,X633,Y633,Z633,AA633,AB633,AC633,AD633,AE633,AF633,AG633,AH633)</f>
        <v>SIMSIMSIM190124699744761,875FNEL044761,87529329,87543691,87543691,875766638920WXNTXX XUX BXTX000000AMIL34AMIL 400 QP NACIONAL2789372343,072789,37ATIVO</v>
      </c>
      <c r="AJ633">
        <f>IF(AI633=AI632,1,0)</f>
        <v>1</v>
      </c>
      <c r="AK633" s="47" t="s">
        <v>387</v>
      </c>
      <c r="AM633" s="8">
        <v>630</v>
      </c>
      <c r="AN633" s="8" t="str">
        <f t="shared" si="124"/>
        <v/>
      </c>
      <c r="AO633" s="8" t="str">
        <f t="shared" si="124"/>
        <v/>
      </c>
      <c r="AP633" s="8" t="str">
        <f t="shared" si="124"/>
        <v/>
      </c>
      <c r="AQ633" s="8" t="str">
        <f t="shared" si="124"/>
        <v/>
      </c>
      <c r="AR633" s="8" t="str">
        <f t="shared" si="124"/>
        <v/>
      </c>
      <c r="AS633" s="8" t="str">
        <f t="shared" si="124"/>
        <v/>
      </c>
      <c r="AT633" s="8" t="str">
        <f t="shared" si="124"/>
        <v/>
      </c>
      <c r="AU633" s="8" t="str">
        <f t="shared" si="124"/>
        <v/>
      </c>
      <c r="AV633" s="8" t="str">
        <f t="shared" si="124"/>
        <v/>
      </c>
      <c r="AW633" s="8" t="str">
        <f t="shared" si="124"/>
        <v/>
      </c>
      <c r="AX633" s="8" t="str">
        <f t="shared" si="125"/>
        <v/>
      </c>
      <c r="AY633" s="8" t="str">
        <f t="shared" si="125"/>
        <v/>
      </c>
      <c r="AZ633" s="8" t="str">
        <f t="shared" si="125"/>
        <v/>
      </c>
      <c r="BA633" s="8" t="str">
        <f t="shared" si="125"/>
        <v/>
      </c>
      <c r="BB633" s="8" t="str">
        <f t="shared" si="125"/>
        <v/>
      </c>
      <c r="BC633" s="8" t="str">
        <f t="shared" si="125"/>
        <v/>
      </c>
      <c r="BD633" s="8" t="str">
        <f t="shared" si="125"/>
        <v/>
      </c>
      <c r="BE633" s="8" t="str">
        <f t="shared" si="125"/>
        <v/>
      </c>
    </row>
    <row r="634" spans="1:57" x14ac:dyDescent="0.25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>CONCATENATE(A634,B634,C634,D634,E634,F634,G634,H634,I634,J634,K634,L634,M634,N634,O634,P634,Q634,R634,S634,T634,U634,V634,W634,X634,Y634,Z634,AA634,AB634,AC634,AD634,AE634,AF634,AG634,AH634)</f>
        <v>SIMSIMSIM190124687244761,875FNEL044761,87542009,916666666743691,87543691,875766639150JXXX MXGUXL WXRDXX XUZX000000AMIL34AMIL 400 QC NACIONAL1235861038,111235,86ATIVO</v>
      </c>
      <c r="AJ634">
        <f>IF(AI634=AI633,1,0)</f>
        <v>0</v>
      </c>
      <c r="AK634" s="47" t="s">
        <v>387</v>
      </c>
      <c r="AM634" s="7">
        <v>631</v>
      </c>
      <c r="AN634" s="7" t="str">
        <f t="shared" ref="AN634:AW643" si="126">IF(AN$3=$D634,$AM634,"")</f>
        <v/>
      </c>
      <c r="AO634" s="7" t="str">
        <f t="shared" si="126"/>
        <v/>
      </c>
      <c r="AP634" s="7" t="str">
        <f t="shared" si="126"/>
        <v/>
      </c>
      <c r="AQ634" s="7" t="str">
        <f t="shared" si="126"/>
        <v/>
      </c>
      <c r="AR634" s="7" t="str">
        <f t="shared" si="126"/>
        <v/>
      </c>
      <c r="AS634" s="7" t="str">
        <f t="shared" si="126"/>
        <v/>
      </c>
      <c r="AT634" s="7" t="str">
        <f t="shared" si="126"/>
        <v/>
      </c>
      <c r="AU634" s="7" t="str">
        <f t="shared" si="126"/>
        <v/>
      </c>
      <c r="AV634" s="7" t="str">
        <f t="shared" si="126"/>
        <v/>
      </c>
      <c r="AW634" s="7" t="str">
        <f t="shared" si="126"/>
        <v/>
      </c>
      <c r="AX634" s="7" t="str">
        <f t="shared" ref="AX634:BE643" si="127">IF(AX$3=$D634,$AM634,"")</f>
        <v/>
      </c>
      <c r="AY634" s="7" t="str">
        <f t="shared" si="127"/>
        <v/>
      </c>
      <c r="AZ634" s="7" t="str">
        <f t="shared" si="127"/>
        <v/>
      </c>
      <c r="BA634" s="7" t="str">
        <f t="shared" si="127"/>
        <v/>
      </c>
      <c r="BB634" s="7" t="str">
        <f t="shared" si="127"/>
        <v/>
      </c>
      <c r="BC634" s="7" t="str">
        <f t="shared" si="127"/>
        <v/>
      </c>
      <c r="BD634" s="7" t="str">
        <f t="shared" si="127"/>
        <v/>
      </c>
      <c r="BE634" s="7" t="str">
        <f t="shared" si="127"/>
        <v/>
      </c>
    </row>
    <row r="635" spans="1:57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>CONCATENATE(A635,B635,C635,D635,E635,F635,G635,H635,I635,J635,K635,L635,M635,N635,O635,P635,Q635,R635,S635,T635,U635,V635,W635,X635,Y635,Z635,AA635,AB635,AC635,AD635,AE635,AF635,AG635,AH635)</f>
        <v>SIMSIMSIM190124687244761,875FNEL044761,87542009,916666666743691,87543691,875766639150JXXX MXGUXL WXRDXX XUZX000000AMIL34AMIL 400 QC NACIONAL1235861038,111235,86ATIVO</v>
      </c>
      <c r="AJ635">
        <f>IF(AI635=AI634,1,0)</f>
        <v>1</v>
      </c>
      <c r="AK635" s="47" t="s">
        <v>387</v>
      </c>
      <c r="AM635" s="8">
        <v>632</v>
      </c>
      <c r="AN635" s="8" t="str">
        <f t="shared" si="126"/>
        <v/>
      </c>
      <c r="AO635" s="8" t="str">
        <f t="shared" si="126"/>
        <v/>
      </c>
      <c r="AP635" s="8" t="str">
        <f t="shared" si="126"/>
        <v/>
      </c>
      <c r="AQ635" s="8" t="str">
        <f t="shared" si="126"/>
        <v/>
      </c>
      <c r="AR635" s="8" t="str">
        <f t="shared" si="126"/>
        <v/>
      </c>
      <c r="AS635" s="8" t="str">
        <f t="shared" si="126"/>
        <v/>
      </c>
      <c r="AT635" s="8" t="str">
        <f t="shared" si="126"/>
        <v/>
      </c>
      <c r="AU635" s="8" t="str">
        <f t="shared" si="126"/>
        <v/>
      </c>
      <c r="AV635" s="8" t="str">
        <f t="shared" si="126"/>
        <v/>
      </c>
      <c r="AW635" s="8" t="str">
        <f t="shared" si="126"/>
        <v/>
      </c>
      <c r="AX635" s="8" t="str">
        <f t="shared" si="127"/>
        <v/>
      </c>
      <c r="AY635" s="8" t="str">
        <f t="shared" si="127"/>
        <v/>
      </c>
      <c r="AZ635" s="8" t="str">
        <f t="shared" si="127"/>
        <v/>
      </c>
      <c r="BA635" s="8" t="str">
        <f t="shared" si="127"/>
        <v/>
      </c>
      <c r="BB635" s="8" t="str">
        <f t="shared" si="127"/>
        <v/>
      </c>
      <c r="BC635" s="8" t="str">
        <f t="shared" si="127"/>
        <v/>
      </c>
      <c r="BD635" s="8" t="str">
        <f t="shared" si="127"/>
        <v/>
      </c>
      <c r="BE635" s="8" t="str">
        <f t="shared" si="127"/>
        <v/>
      </c>
    </row>
    <row r="636" spans="1:57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>CONCATENATE(A636,B636,C636,D636,E636,F636,G636,H636,I636,J636,K636,L636,M636,N636,O636,P636,Q636,R636,S636,T636,U636,V636,W636,X636,Y636,Z636,AA636,AB636,AC636,AD636,AE636,AF636,AG636,AH636)</f>
        <v>SIMSIMSIM190124687244761,875FNEL044761,87542009,916666666743691,87543691,875766639150JXXX MXGUXL WXRDXX XUZX000000AMIL34AMIL 400 QC NACIONAL1235861038,111235,86ATIVO</v>
      </c>
      <c r="AJ636">
        <f>IF(AI636=AI635,1,0)</f>
        <v>1</v>
      </c>
      <c r="AK636" s="47" t="s">
        <v>387</v>
      </c>
      <c r="AM636" s="7">
        <v>633</v>
      </c>
      <c r="AN636" s="7" t="str">
        <f t="shared" si="126"/>
        <v/>
      </c>
      <c r="AO636" s="7" t="str">
        <f t="shared" si="126"/>
        <v/>
      </c>
      <c r="AP636" s="7" t="str">
        <f t="shared" si="126"/>
        <v/>
      </c>
      <c r="AQ636" s="7" t="str">
        <f t="shared" si="126"/>
        <v/>
      </c>
      <c r="AR636" s="7" t="str">
        <f t="shared" si="126"/>
        <v/>
      </c>
      <c r="AS636" s="7" t="str">
        <f t="shared" si="126"/>
        <v/>
      </c>
      <c r="AT636" s="7" t="str">
        <f t="shared" si="126"/>
        <v/>
      </c>
      <c r="AU636" s="7" t="str">
        <f t="shared" si="126"/>
        <v/>
      </c>
      <c r="AV636" s="7" t="str">
        <f t="shared" si="126"/>
        <v/>
      </c>
      <c r="AW636" s="7" t="str">
        <f t="shared" si="126"/>
        <v/>
      </c>
      <c r="AX636" s="7" t="str">
        <f t="shared" si="127"/>
        <v/>
      </c>
      <c r="AY636" s="7" t="str">
        <f t="shared" si="127"/>
        <v/>
      </c>
      <c r="AZ636" s="7" t="str">
        <f t="shared" si="127"/>
        <v/>
      </c>
      <c r="BA636" s="7" t="str">
        <f t="shared" si="127"/>
        <v/>
      </c>
      <c r="BB636" s="7" t="str">
        <f t="shared" si="127"/>
        <v/>
      </c>
      <c r="BC636" s="7" t="str">
        <f t="shared" si="127"/>
        <v/>
      </c>
      <c r="BD636" s="7" t="str">
        <f t="shared" si="127"/>
        <v/>
      </c>
      <c r="BE636" s="7" t="str">
        <f t="shared" si="127"/>
        <v/>
      </c>
    </row>
    <row r="637" spans="1:57" x14ac:dyDescent="0.25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>CONCATENATE(A637,B637,C637,D637,E637,F637,G637,H637,I637,J637,K637,L637,M637,N637,O637,P637,Q637,R637,S637,T637,U637,V637,W637,X637,Y637,Z637,AA637,AB637,AC637,AD637,AE637,AF637,AG637,AH637)</f>
        <v>SIMSIMNÃO190124687944761,875FNEL044712,87544761,87542427,87544725,87544725,87543691,875766639440BXRNXRDX WXXLHX NXWXMXNTX FRXNWX000000AMIL34AMIL 400 QP NACIONAL87928738,6879,28INATIVO</v>
      </c>
      <c r="AJ637">
        <f>IF(AI637=AI636,1,0)</f>
        <v>0</v>
      </c>
      <c r="AK637" s="47" t="s">
        <v>387</v>
      </c>
      <c r="AM637" s="8">
        <v>634</v>
      </c>
      <c r="AN637" s="8" t="str">
        <f t="shared" si="126"/>
        <v/>
      </c>
      <c r="AO637" s="8" t="str">
        <f t="shared" si="126"/>
        <v/>
      </c>
      <c r="AP637" s="8" t="str">
        <f t="shared" si="126"/>
        <v/>
      </c>
      <c r="AQ637" s="8" t="str">
        <f t="shared" si="126"/>
        <v/>
      </c>
      <c r="AR637" s="8" t="str">
        <f t="shared" si="126"/>
        <v/>
      </c>
      <c r="AS637" s="8" t="str">
        <f t="shared" si="126"/>
        <v/>
      </c>
      <c r="AT637" s="8" t="str">
        <f t="shared" si="126"/>
        <v/>
      </c>
      <c r="AU637" s="8" t="str">
        <f t="shared" si="126"/>
        <v/>
      </c>
      <c r="AV637" s="8" t="str">
        <f t="shared" si="126"/>
        <v/>
      </c>
      <c r="AW637" s="8" t="str">
        <f t="shared" si="126"/>
        <v/>
      </c>
      <c r="AX637" s="8" t="str">
        <f t="shared" si="127"/>
        <v/>
      </c>
      <c r="AY637" s="8" t="str">
        <f t="shared" si="127"/>
        <v/>
      </c>
      <c r="AZ637" s="8" t="str">
        <f t="shared" si="127"/>
        <v/>
      </c>
      <c r="BA637" s="8" t="str">
        <f t="shared" si="127"/>
        <v/>
      </c>
      <c r="BB637" s="8" t="str">
        <f t="shared" si="127"/>
        <v/>
      </c>
      <c r="BC637" s="8" t="str">
        <f t="shared" si="127"/>
        <v/>
      </c>
      <c r="BD637" s="8" t="str">
        <f t="shared" si="127"/>
        <v/>
      </c>
      <c r="BE637" s="8" t="str">
        <f t="shared" si="127"/>
        <v/>
      </c>
    </row>
    <row r="638" spans="1:57" x14ac:dyDescent="0.25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>CONCATENATE(A638,B638,C638,D638,E638,F638,G638,H638,I638,J638,K638,L638,M638,N638,O638,P638,Q638,R638,S638,T638,U638,V638,W638,X638,Y638,Z638,AA638,AB638,AC638,AD638,AE638,AF638,AG638,AH638)</f>
        <v>SIMSIMNÃO190124687944761,875FNEL044712,87544761,87542427,87544725,87544725,87543691,875766639440BXRNXRDX WXXLHX NXWXMXNTX FRXNWX000000AMIL34AMIL 400 QP NACIONAL87928738,6879,28INATIVO</v>
      </c>
      <c r="AJ638">
        <f>IF(AI638=AI637,1,0)</f>
        <v>1</v>
      </c>
      <c r="AK638" s="47" t="s">
        <v>387</v>
      </c>
      <c r="AM638" s="7">
        <v>635</v>
      </c>
      <c r="AN638" s="7" t="str">
        <f t="shared" si="126"/>
        <v/>
      </c>
      <c r="AO638" s="7" t="str">
        <f t="shared" si="126"/>
        <v/>
      </c>
      <c r="AP638" s="7" t="str">
        <f t="shared" si="126"/>
        <v/>
      </c>
      <c r="AQ638" s="7" t="str">
        <f t="shared" si="126"/>
        <v/>
      </c>
      <c r="AR638" s="7" t="str">
        <f t="shared" si="126"/>
        <v/>
      </c>
      <c r="AS638" s="7" t="str">
        <f t="shared" si="126"/>
        <v/>
      </c>
      <c r="AT638" s="7" t="str">
        <f t="shared" si="126"/>
        <v/>
      </c>
      <c r="AU638" s="7" t="str">
        <f t="shared" si="126"/>
        <v/>
      </c>
      <c r="AV638" s="7" t="str">
        <f t="shared" si="126"/>
        <v/>
      </c>
      <c r="AW638" s="7" t="str">
        <f t="shared" si="126"/>
        <v/>
      </c>
      <c r="AX638" s="7" t="str">
        <f t="shared" si="127"/>
        <v/>
      </c>
      <c r="AY638" s="7" t="str">
        <f t="shared" si="127"/>
        <v/>
      </c>
      <c r="AZ638" s="7" t="str">
        <f t="shared" si="127"/>
        <v/>
      </c>
      <c r="BA638" s="7" t="str">
        <f t="shared" si="127"/>
        <v/>
      </c>
      <c r="BB638" s="7" t="str">
        <f t="shared" si="127"/>
        <v/>
      </c>
      <c r="BC638" s="7" t="str">
        <f t="shared" si="127"/>
        <v/>
      </c>
      <c r="BD638" s="7" t="str">
        <f t="shared" si="127"/>
        <v/>
      </c>
      <c r="BE638" s="7" t="str">
        <f t="shared" si="127"/>
        <v/>
      </c>
    </row>
    <row r="639" spans="1:57" x14ac:dyDescent="0.25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>CONCATENATE(A639,B639,C639,D639,E639,F639,G639,H639,I639,J639,K639,L639,M639,N639,O639,P639,Q639,R639,S639,T639,U639,V639,W639,X639,Y639,Z639,AA639,AB639,AC639,AD639,AE639,AF639,AG639,AH639)</f>
        <v>SIMSIMNÃO190124687944761,875FNEL044712,87544761,87542427,87544725,87544725,87543691,875766639440BXRNXRDX WXXLHX NXWXMXNTX FRXNWX000000AMIL34AMIL 400 QP NACIONAL87928738,6879,28INATIVO</v>
      </c>
      <c r="AJ639">
        <f>IF(AI639=AI638,1,0)</f>
        <v>1</v>
      </c>
      <c r="AK639" s="47" t="s">
        <v>387</v>
      </c>
      <c r="AM639" s="8">
        <v>636</v>
      </c>
      <c r="AN639" s="8" t="str">
        <f t="shared" si="126"/>
        <v/>
      </c>
      <c r="AO639" s="8" t="str">
        <f t="shared" si="126"/>
        <v/>
      </c>
      <c r="AP639" s="8" t="str">
        <f t="shared" si="126"/>
        <v/>
      </c>
      <c r="AQ639" s="8" t="str">
        <f t="shared" si="126"/>
        <v/>
      </c>
      <c r="AR639" s="8" t="str">
        <f t="shared" si="126"/>
        <v/>
      </c>
      <c r="AS639" s="8" t="str">
        <f t="shared" si="126"/>
        <v/>
      </c>
      <c r="AT639" s="8" t="str">
        <f t="shared" si="126"/>
        <v/>
      </c>
      <c r="AU639" s="8" t="str">
        <f t="shared" si="126"/>
        <v/>
      </c>
      <c r="AV639" s="8" t="str">
        <f t="shared" si="126"/>
        <v/>
      </c>
      <c r="AW639" s="8" t="str">
        <f t="shared" si="126"/>
        <v/>
      </c>
      <c r="AX639" s="8" t="str">
        <f t="shared" si="127"/>
        <v/>
      </c>
      <c r="AY639" s="8" t="str">
        <f t="shared" si="127"/>
        <v/>
      </c>
      <c r="AZ639" s="8" t="str">
        <f t="shared" si="127"/>
        <v/>
      </c>
      <c r="BA639" s="8" t="str">
        <f t="shared" si="127"/>
        <v/>
      </c>
      <c r="BB639" s="8" t="str">
        <f t="shared" si="127"/>
        <v/>
      </c>
      <c r="BC639" s="8" t="str">
        <f t="shared" si="127"/>
        <v/>
      </c>
      <c r="BD639" s="8" t="str">
        <f t="shared" si="127"/>
        <v/>
      </c>
      <c r="BE639" s="8" t="str">
        <f t="shared" si="127"/>
        <v/>
      </c>
    </row>
    <row r="640" spans="1:57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>CONCATENATE(A640,B640,C640,D640,E640,F640,G640,H640,I640,J640,K640,L640,M640,N640,O640,P640,Q640,R640,S640,T640,U640,V640,W640,X640,Y640,Z640,AA640,AB640,AC640,AD640,AE640,AF640,AG640,AH640)</f>
        <v>SIMSIMSIM570124728044761,875ANMEP044761,87533006,87543691,87543691,875766642190PXDRX TXXGX FXRRXXRX TRXGX000000AMIL34AMIL 400 QP NACIONAL2414992028,62414,99ATIVO</v>
      </c>
      <c r="AJ640">
        <f>IF(AI640=AI639,1,0)</f>
        <v>0</v>
      </c>
      <c r="AK640" s="47" t="s">
        <v>392</v>
      </c>
      <c r="AM640" s="7">
        <v>637</v>
      </c>
      <c r="AN640" s="7" t="str">
        <f t="shared" si="126"/>
        <v/>
      </c>
      <c r="AO640" s="7" t="str">
        <f t="shared" si="126"/>
        <v/>
      </c>
      <c r="AP640" s="7" t="str">
        <f t="shared" si="126"/>
        <v/>
      </c>
      <c r="AQ640" s="7" t="str">
        <f t="shared" si="126"/>
        <v/>
      </c>
      <c r="AR640" s="7" t="str">
        <f t="shared" si="126"/>
        <v/>
      </c>
      <c r="AS640" s="7" t="str">
        <f t="shared" si="126"/>
        <v/>
      </c>
      <c r="AT640" s="7" t="str">
        <f t="shared" si="126"/>
        <v/>
      </c>
      <c r="AU640" s="7" t="str">
        <f t="shared" si="126"/>
        <v/>
      </c>
      <c r="AV640" s="7" t="str">
        <f t="shared" si="126"/>
        <v/>
      </c>
      <c r="AW640" s="7" t="str">
        <f t="shared" si="126"/>
        <v/>
      </c>
      <c r="AX640" s="7" t="str">
        <f t="shared" si="127"/>
        <v/>
      </c>
      <c r="AY640" s="7" t="str">
        <f t="shared" si="127"/>
        <v/>
      </c>
      <c r="AZ640" s="7" t="str">
        <f t="shared" si="127"/>
        <v/>
      </c>
      <c r="BA640" s="7" t="str">
        <f t="shared" si="127"/>
        <v/>
      </c>
      <c r="BB640" s="7" t="str">
        <f t="shared" si="127"/>
        <v/>
      </c>
      <c r="BC640" s="7" t="str">
        <f t="shared" si="127"/>
        <v/>
      </c>
      <c r="BD640" s="7" t="str">
        <f t="shared" si="127"/>
        <v/>
      </c>
      <c r="BE640" s="7" t="str">
        <f t="shared" si="127"/>
        <v/>
      </c>
    </row>
    <row r="641" spans="1:57" x14ac:dyDescent="0.25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>CONCATENATE(A641,B641,C641,D641,E641,F641,G641,H641,I641,J641,K641,L641,M641,N641,O641,P641,Q641,R641,S641,T641,U641,V641,W641,X641,Y641,Z641,AA641,AB641,AC641,AD641,AE641,AF641,AG641,AH641)</f>
        <v>SIMSIMSIM570124728044761,875ANMEP044761,87533006,87543691,87543691,875766642190PXDRX TXXGX FXRRXXRX TRXGX000000AMIL34AMIL 400 QP NACIONAL2414992028,62414,99ATIVO</v>
      </c>
      <c r="AJ641">
        <f>IF(AI641=AI640,1,0)</f>
        <v>1</v>
      </c>
      <c r="AK641" s="47" t="s">
        <v>392</v>
      </c>
      <c r="AM641" s="8">
        <v>638</v>
      </c>
      <c r="AN641" s="8" t="str">
        <f t="shared" si="126"/>
        <v/>
      </c>
      <c r="AO641" s="8" t="str">
        <f t="shared" si="126"/>
        <v/>
      </c>
      <c r="AP641" s="8" t="str">
        <f t="shared" si="126"/>
        <v/>
      </c>
      <c r="AQ641" s="8" t="str">
        <f t="shared" si="126"/>
        <v/>
      </c>
      <c r="AR641" s="8" t="str">
        <f t="shared" si="126"/>
        <v/>
      </c>
      <c r="AS641" s="8" t="str">
        <f t="shared" si="126"/>
        <v/>
      </c>
      <c r="AT641" s="8" t="str">
        <f t="shared" si="126"/>
        <v/>
      </c>
      <c r="AU641" s="8" t="str">
        <f t="shared" si="126"/>
        <v/>
      </c>
      <c r="AV641" s="8" t="str">
        <f t="shared" si="126"/>
        <v/>
      </c>
      <c r="AW641" s="8" t="str">
        <f t="shared" si="126"/>
        <v/>
      </c>
      <c r="AX641" s="8" t="str">
        <f t="shared" si="127"/>
        <v/>
      </c>
      <c r="AY641" s="8" t="str">
        <f t="shared" si="127"/>
        <v/>
      </c>
      <c r="AZ641" s="8" t="str">
        <f t="shared" si="127"/>
        <v/>
      </c>
      <c r="BA641" s="8" t="str">
        <f t="shared" si="127"/>
        <v/>
      </c>
      <c r="BB641" s="8" t="str">
        <f t="shared" si="127"/>
        <v/>
      </c>
      <c r="BC641" s="8" t="str">
        <f t="shared" si="127"/>
        <v/>
      </c>
      <c r="BD641" s="8" t="str">
        <f t="shared" si="127"/>
        <v/>
      </c>
      <c r="BE641" s="8" t="str">
        <f t="shared" si="127"/>
        <v/>
      </c>
    </row>
    <row r="642" spans="1:57" x14ac:dyDescent="0.25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>CONCATENATE(A642,B642,C642,D642,E642,F642,G642,H642,I642,J642,K642,L642,M642,N642,O642,P642,Q642,R642,S642,T642,U642,V642,W642,X642,Y642,Z642,AA642,AB642,AC642,AD642,AE642,AF642,AG642,AH642)</f>
        <v>SIMSIMSIM570124728044761,875ANMEP044761,87533006,87543691,87543691,875766642190PXDRX TXXGX FXRRXXRX TRXGX000000AMIL34AMIL 400 QP NACIONAL2414992028,62414,99ATIVO</v>
      </c>
      <c r="AJ642">
        <f>IF(AI642=AI641,1,0)</f>
        <v>1</v>
      </c>
      <c r="AK642" s="47" t="s">
        <v>392</v>
      </c>
      <c r="AM642" s="7">
        <v>639</v>
      </c>
      <c r="AN642" s="7" t="str">
        <f t="shared" si="126"/>
        <v/>
      </c>
      <c r="AO642" s="7" t="str">
        <f t="shared" si="126"/>
        <v/>
      </c>
      <c r="AP642" s="7" t="str">
        <f t="shared" si="126"/>
        <v/>
      </c>
      <c r="AQ642" s="7" t="str">
        <f t="shared" si="126"/>
        <v/>
      </c>
      <c r="AR642" s="7" t="str">
        <f t="shared" si="126"/>
        <v/>
      </c>
      <c r="AS642" s="7" t="str">
        <f t="shared" si="126"/>
        <v/>
      </c>
      <c r="AT642" s="7" t="str">
        <f t="shared" si="126"/>
        <v/>
      </c>
      <c r="AU642" s="7" t="str">
        <f t="shared" si="126"/>
        <v/>
      </c>
      <c r="AV642" s="7" t="str">
        <f t="shared" si="126"/>
        <v/>
      </c>
      <c r="AW642" s="7" t="str">
        <f t="shared" si="126"/>
        <v/>
      </c>
      <c r="AX642" s="7" t="str">
        <f t="shared" si="127"/>
        <v/>
      </c>
      <c r="AY642" s="7" t="str">
        <f t="shared" si="127"/>
        <v/>
      </c>
      <c r="AZ642" s="7" t="str">
        <f t="shared" si="127"/>
        <v/>
      </c>
      <c r="BA642" s="7" t="str">
        <f t="shared" si="127"/>
        <v/>
      </c>
      <c r="BB642" s="7" t="str">
        <f t="shared" si="127"/>
        <v/>
      </c>
      <c r="BC642" s="7" t="str">
        <f t="shared" si="127"/>
        <v/>
      </c>
      <c r="BD642" s="7" t="str">
        <f t="shared" si="127"/>
        <v/>
      </c>
      <c r="BE642" s="7" t="str">
        <f t="shared" si="127"/>
        <v/>
      </c>
    </row>
    <row r="643" spans="1:57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>CONCATENATE(A643,B643,C643,D643,E643,F643,G643,H643,I643,J643,K643,L643,M643,N643,O643,P643,Q643,R643,S643,T643,U643,V643,W643,X643,Y643,Z643,AA643,AB643,AC643,AD643,AE643,AF643,AG643,AH643)</f>
        <v>SIMSIMSIM190124754444761,875FNEL044761,87542640,87543691,87543691,875766642300XRTHUR DXLFXTX MXRXNHX000000AMIL34AMIL 500 QP NACIONAL1532821287,561532,82ATIVO</v>
      </c>
      <c r="AJ643">
        <f>IF(AI643=AI642,1,0)</f>
        <v>0</v>
      </c>
      <c r="AK643" s="47" t="s">
        <v>387</v>
      </c>
      <c r="AM643" s="8">
        <v>640</v>
      </c>
      <c r="AN643" s="8" t="str">
        <f t="shared" si="126"/>
        <v/>
      </c>
      <c r="AO643" s="8" t="str">
        <f t="shared" si="126"/>
        <v/>
      </c>
      <c r="AP643" s="8" t="str">
        <f t="shared" si="126"/>
        <v/>
      </c>
      <c r="AQ643" s="8" t="str">
        <f t="shared" si="126"/>
        <v/>
      </c>
      <c r="AR643" s="8" t="str">
        <f t="shared" si="126"/>
        <v/>
      </c>
      <c r="AS643" s="8" t="str">
        <f t="shared" si="126"/>
        <v/>
      </c>
      <c r="AT643" s="8" t="str">
        <f t="shared" si="126"/>
        <v/>
      </c>
      <c r="AU643" s="8" t="str">
        <f t="shared" si="126"/>
        <v/>
      </c>
      <c r="AV643" s="8" t="str">
        <f t="shared" si="126"/>
        <v/>
      </c>
      <c r="AW643" s="8" t="str">
        <f t="shared" si="126"/>
        <v/>
      </c>
      <c r="AX643" s="8" t="str">
        <f t="shared" si="127"/>
        <v/>
      </c>
      <c r="AY643" s="8" t="str">
        <f t="shared" si="127"/>
        <v/>
      </c>
      <c r="AZ643" s="8" t="str">
        <f t="shared" si="127"/>
        <v/>
      </c>
      <c r="BA643" s="8" t="str">
        <f t="shared" si="127"/>
        <v/>
      </c>
      <c r="BB643" s="8" t="str">
        <f t="shared" si="127"/>
        <v/>
      </c>
      <c r="BC643" s="8" t="str">
        <f t="shared" si="127"/>
        <v/>
      </c>
      <c r="BD643" s="8" t="str">
        <f t="shared" si="127"/>
        <v/>
      </c>
      <c r="BE643" s="8" t="str">
        <f t="shared" si="127"/>
        <v/>
      </c>
    </row>
    <row r="644" spans="1:57" x14ac:dyDescent="0.25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>CONCATENATE(A644,B644,C644,D644,E644,F644,G644,H644,I644,J644,K644,L644,M644,N644,O644,P644,Q644,R644,S644,T644,U644,V644,W644,X644,Y644,Z644,AA644,AB644,AC644,AD644,AE644,AF644,AG644,AH644)</f>
        <v>SIMSIMSIM190124754444761,875FNEL044761,87542640,87543691,87543691,875766642300XRTHUR DXLFXTX MXRXNHX000000AMIL34AMIL 500 QP NACIONAL1532821287,561532,82ATIVO</v>
      </c>
      <c r="AJ644">
        <f>IF(AI644=AI643,1,0)</f>
        <v>1</v>
      </c>
      <c r="AK644" s="47" t="s">
        <v>387</v>
      </c>
      <c r="AM644" s="7">
        <v>641</v>
      </c>
      <c r="AN644" s="7" t="str">
        <f t="shared" ref="AN644:AW653" si="128">IF(AN$3=$D644,$AM644,"")</f>
        <v/>
      </c>
      <c r="AO644" s="7" t="str">
        <f t="shared" si="128"/>
        <v/>
      </c>
      <c r="AP644" s="7" t="str">
        <f t="shared" si="128"/>
        <v/>
      </c>
      <c r="AQ644" s="7" t="str">
        <f t="shared" si="128"/>
        <v/>
      </c>
      <c r="AR644" s="7" t="str">
        <f t="shared" si="128"/>
        <v/>
      </c>
      <c r="AS644" s="7" t="str">
        <f t="shared" si="128"/>
        <v/>
      </c>
      <c r="AT644" s="7" t="str">
        <f t="shared" si="128"/>
        <v/>
      </c>
      <c r="AU644" s="7" t="str">
        <f t="shared" si="128"/>
        <v/>
      </c>
      <c r="AV644" s="7" t="str">
        <f t="shared" si="128"/>
        <v/>
      </c>
      <c r="AW644" s="7" t="str">
        <f t="shared" si="128"/>
        <v/>
      </c>
      <c r="AX644" s="7" t="str">
        <f t="shared" ref="AX644:BE653" si="129">IF(AX$3=$D644,$AM644,"")</f>
        <v/>
      </c>
      <c r="AY644" s="7" t="str">
        <f t="shared" si="129"/>
        <v/>
      </c>
      <c r="AZ644" s="7" t="str">
        <f t="shared" si="129"/>
        <v/>
      </c>
      <c r="BA644" s="7" t="str">
        <f t="shared" si="129"/>
        <v/>
      </c>
      <c r="BB644" s="7" t="str">
        <f t="shared" si="129"/>
        <v/>
      </c>
      <c r="BC644" s="7" t="str">
        <f t="shared" si="129"/>
        <v/>
      </c>
      <c r="BD644" s="7" t="str">
        <f t="shared" si="129"/>
        <v/>
      </c>
      <c r="BE644" s="7" t="str">
        <f t="shared" si="129"/>
        <v/>
      </c>
    </row>
    <row r="645" spans="1:57" x14ac:dyDescent="0.25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>CONCATENATE(A645,B645,C645,D645,E645,F645,G645,H645,I645,J645,K645,L645,M645,N645,O645,P645,Q645,R645,S645,T645,U645,V645,W645,X645,Y645,Z645,AA645,AB645,AC645,AD645,AE645,AF645,AG645,AH645)</f>
        <v>SIMSIMSIM190124754444761,875FNEL044761,87542640,87543691,87543691,875766642300XRTHUR DXLFXTX MXRXNHX000000AMIL34AMIL 500 QP NACIONAL1532821287,561532,82ATIVO</v>
      </c>
      <c r="AJ645">
        <f>IF(AI645=AI644,1,0)</f>
        <v>1</v>
      </c>
      <c r="AK645" s="47" t="s">
        <v>387</v>
      </c>
      <c r="AM645" s="8">
        <v>642</v>
      </c>
      <c r="AN645" s="8" t="str">
        <f t="shared" si="128"/>
        <v/>
      </c>
      <c r="AO645" s="8" t="str">
        <f t="shared" si="128"/>
        <v/>
      </c>
      <c r="AP645" s="8" t="str">
        <f t="shared" si="128"/>
        <v/>
      </c>
      <c r="AQ645" s="8" t="str">
        <f t="shared" si="128"/>
        <v/>
      </c>
      <c r="AR645" s="8" t="str">
        <f t="shared" si="128"/>
        <v/>
      </c>
      <c r="AS645" s="8" t="str">
        <f t="shared" si="128"/>
        <v/>
      </c>
      <c r="AT645" s="8" t="str">
        <f t="shared" si="128"/>
        <v/>
      </c>
      <c r="AU645" s="8" t="str">
        <f t="shared" si="128"/>
        <v/>
      </c>
      <c r="AV645" s="8" t="str">
        <f t="shared" si="128"/>
        <v/>
      </c>
      <c r="AW645" s="8" t="str">
        <f t="shared" si="128"/>
        <v/>
      </c>
      <c r="AX645" s="8" t="str">
        <f t="shared" si="129"/>
        <v/>
      </c>
      <c r="AY645" s="8" t="str">
        <f t="shared" si="129"/>
        <v/>
      </c>
      <c r="AZ645" s="8" t="str">
        <f t="shared" si="129"/>
        <v/>
      </c>
      <c r="BA645" s="8" t="str">
        <f t="shared" si="129"/>
        <v/>
      </c>
      <c r="BB645" s="8" t="str">
        <f t="shared" si="129"/>
        <v/>
      </c>
      <c r="BC645" s="8" t="str">
        <f t="shared" si="129"/>
        <v/>
      </c>
      <c r="BD645" s="8" t="str">
        <f t="shared" si="129"/>
        <v/>
      </c>
      <c r="BE645" s="8" t="str">
        <f t="shared" si="129"/>
        <v/>
      </c>
    </row>
    <row r="646" spans="1:57" x14ac:dyDescent="0.25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>CONCATENATE(A646,B646,C646,D646,E646,F646,G646,H646,I646,J646,K646,L646,M646,N646,O646,P646,Q646,R646,S646,T646,U646,V646,W646,X646,Y646,Z646,AA646,AB646,AC646,AD646,AE646,AF646,AG646,AH646)</f>
        <v>SIMNÃONÃO1201881000570118792644761,875ANMEP144682,87544761,87544229,87544682,87544248,875810731350GXXVXNNX BXTX NUNX WXRDXZX000000AMIL40AMIL 500 QP NACIONAL95921805,73959,21INATIVO</v>
      </c>
      <c r="AJ646">
        <f>IF(AI646=AI645,1,0)</f>
        <v>0</v>
      </c>
      <c r="AK646" s="47" t="s">
        <v>392</v>
      </c>
      <c r="AM646" s="7">
        <v>643</v>
      </c>
      <c r="AN646" s="7" t="str">
        <f t="shared" si="128"/>
        <v/>
      </c>
      <c r="AO646" s="7" t="str">
        <f t="shared" si="128"/>
        <v/>
      </c>
      <c r="AP646" s="7" t="str">
        <f t="shared" si="128"/>
        <v/>
      </c>
      <c r="AQ646" s="7" t="str">
        <f t="shared" si="128"/>
        <v/>
      </c>
      <c r="AR646" s="7" t="str">
        <f t="shared" si="128"/>
        <v/>
      </c>
      <c r="AS646" s="7" t="str">
        <f t="shared" si="128"/>
        <v/>
      </c>
      <c r="AT646" s="7" t="str">
        <f t="shared" si="128"/>
        <v/>
      </c>
      <c r="AU646" s="7" t="str">
        <f t="shared" si="128"/>
        <v/>
      </c>
      <c r="AV646" s="7" t="str">
        <f t="shared" si="128"/>
        <v/>
      </c>
      <c r="AW646" s="7" t="str">
        <f t="shared" si="128"/>
        <v/>
      </c>
      <c r="AX646" s="7" t="str">
        <f t="shared" si="129"/>
        <v/>
      </c>
      <c r="AY646" s="7" t="str">
        <f t="shared" si="129"/>
        <v/>
      </c>
      <c r="AZ646" s="7" t="str">
        <f t="shared" si="129"/>
        <v/>
      </c>
      <c r="BA646" s="7" t="str">
        <f t="shared" si="129"/>
        <v/>
      </c>
      <c r="BB646" s="7" t="str">
        <f t="shared" si="129"/>
        <v/>
      </c>
      <c r="BC646" s="7" t="str">
        <f t="shared" si="129"/>
        <v/>
      </c>
      <c r="BD646" s="7" t="str">
        <f t="shared" si="129"/>
        <v/>
      </c>
      <c r="BE646" s="7" t="str">
        <f t="shared" si="129"/>
        <v/>
      </c>
    </row>
    <row r="647" spans="1:57" x14ac:dyDescent="0.25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>CONCATENATE(A647,B647,C647,D647,E647,F647,G647,H647,I647,J647,K647,L647,M647,N647,O647,P647,Q647,R647,S647,T647,U647,V647,W647,X647,Y647,Z647,AA647,AB647,AC647,AD647,AE647,AF647,AG647,AH647)</f>
        <v>SIMNÃONÃO1201881000570118792644761,875ANMEP144682,87544761,87544229,87544682,87544248,875810731350GXXVXNNX BXTX NUNX WXRDXZX000000AMIL40AMIL 500 QP NACIONAL95921805,73959,21INATIVO</v>
      </c>
      <c r="AJ647">
        <f>IF(AI647=AI646,1,0)</f>
        <v>1</v>
      </c>
      <c r="AK647" s="47" t="s">
        <v>392</v>
      </c>
      <c r="AM647" s="8">
        <v>644</v>
      </c>
      <c r="AN647" s="8" t="str">
        <f t="shared" si="128"/>
        <v/>
      </c>
      <c r="AO647" s="8" t="str">
        <f t="shared" si="128"/>
        <v/>
      </c>
      <c r="AP647" s="8" t="str">
        <f t="shared" si="128"/>
        <v/>
      </c>
      <c r="AQ647" s="8" t="str">
        <f t="shared" si="128"/>
        <v/>
      </c>
      <c r="AR647" s="8" t="str">
        <f t="shared" si="128"/>
        <v/>
      </c>
      <c r="AS647" s="8" t="str">
        <f t="shared" si="128"/>
        <v/>
      </c>
      <c r="AT647" s="8" t="str">
        <f t="shared" si="128"/>
        <v/>
      </c>
      <c r="AU647" s="8" t="str">
        <f t="shared" si="128"/>
        <v/>
      </c>
      <c r="AV647" s="8" t="str">
        <f t="shared" si="128"/>
        <v/>
      </c>
      <c r="AW647" s="8" t="str">
        <f t="shared" si="128"/>
        <v/>
      </c>
      <c r="AX647" s="8" t="str">
        <f t="shared" si="129"/>
        <v/>
      </c>
      <c r="AY647" s="8" t="str">
        <f t="shared" si="129"/>
        <v/>
      </c>
      <c r="AZ647" s="8" t="str">
        <f t="shared" si="129"/>
        <v/>
      </c>
      <c r="BA647" s="8" t="str">
        <f t="shared" si="129"/>
        <v/>
      </c>
      <c r="BB647" s="8" t="str">
        <f t="shared" si="129"/>
        <v/>
      </c>
      <c r="BC647" s="8" t="str">
        <f t="shared" si="129"/>
        <v/>
      </c>
      <c r="BD647" s="8" t="str">
        <f t="shared" si="129"/>
        <v/>
      </c>
      <c r="BE647" s="8" t="str">
        <f t="shared" si="129"/>
        <v/>
      </c>
    </row>
    <row r="648" spans="1:57" x14ac:dyDescent="0.25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>CONCATENATE(A648,B648,C648,D648,E648,F648,G648,H648,I648,J648,K648,L648,M648,N648,O648,P648,Q648,R648,S648,T648,U648,V648,W648,X648,Y648,Z648,AA648,AB648,AC648,AD648,AE648,AF648,AG648,AH648)</f>
        <v>SIMNÃONÃO1201881000570118792644761,875ANMEP144682,87544761,87544229,87544682,87544248,875810731350GXXVXNNX BXTX NUNX WXRDXZX000000AMIL40AMIL 500 QP NACIONAL95921805,73959,21INATIVO</v>
      </c>
      <c r="AJ648">
        <f>IF(AI648=AI647,1,0)</f>
        <v>1</v>
      </c>
      <c r="AK648" s="47" t="s">
        <v>392</v>
      </c>
      <c r="AM648" s="7">
        <v>645</v>
      </c>
      <c r="AN648" s="7" t="str">
        <f t="shared" si="128"/>
        <v/>
      </c>
      <c r="AO648" s="7" t="str">
        <f t="shared" si="128"/>
        <v/>
      </c>
      <c r="AP648" s="7" t="str">
        <f t="shared" si="128"/>
        <v/>
      </c>
      <c r="AQ648" s="7" t="str">
        <f t="shared" si="128"/>
        <v/>
      </c>
      <c r="AR648" s="7" t="str">
        <f t="shared" si="128"/>
        <v/>
      </c>
      <c r="AS648" s="7" t="str">
        <f t="shared" si="128"/>
        <v/>
      </c>
      <c r="AT648" s="7" t="str">
        <f t="shared" si="128"/>
        <v/>
      </c>
      <c r="AU648" s="7" t="str">
        <f t="shared" si="128"/>
        <v/>
      </c>
      <c r="AV648" s="7" t="str">
        <f t="shared" si="128"/>
        <v/>
      </c>
      <c r="AW648" s="7" t="str">
        <f t="shared" si="128"/>
        <v/>
      </c>
      <c r="AX648" s="7" t="str">
        <f t="shared" si="129"/>
        <v/>
      </c>
      <c r="AY648" s="7" t="str">
        <f t="shared" si="129"/>
        <v/>
      </c>
      <c r="AZ648" s="7" t="str">
        <f t="shared" si="129"/>
        <v/>
      </c>
      <c r="BA648" s="7" t="str">
        <f t="shared" si="129"/>
        <v/>
      </c>
      <c r="BB648" s="7" t="str">
        <f t="shared" si="129"/>
        <v/>
      </c>
      <c r="BC648" s="7" t="str">
        <f t="shared" si="129"/>
        <v/>
      </c>
      <c r="BD648" s="7" t="str">
        <f t="shared" si="129"/>
        <v/>
      </c>
      <c r="BE648" s="7" t="str">
        <f t="shared" si="129"/>
        <v/>
      </c>
    </row>
    <row r="649" spans="1:57" x14ac:dyDescent="0.25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>CONCATENATE(A649,B649,C649,D649,E649,F649,G649,H649,I649,J649,K649,L649,M649,N649,O649,P649,Q649,R649,S649,T649,U649,V649,W649,X649,Y649,Z649,AA649,AB649,AC649,AD649,AE649,AF649,AG649,AH649)</f>
        <v>NÃONÃONÃO810485442200135833044761,875ASPROLI - ENTIDADE FECHADA044693,87544761,87532797,87544693,87544664,87544453,875824493220XMXNDX XPXRXWXDX XUZX BXZXRRX000000AMILAMIL FACIL S60 QC SP S/COPART23964206,59239,64INATIVO</v>
      </c>
      <c r="AJ649">
        <f>IF(AI649=AI648,1,0)</f>
        <v>0</v>
      </c>
      <c r="AK649" s="47" t="s">
        <v>401</v>
      </c>
      <c r="AM649" s="8">
        <v>646</v>
      </c>
      <c r="AN649" s="8" t="str">
        <f t="shared" si="128"/>
        <v/>
      </c>
      <c r="AO649" s="8" t="str">
        <f t="shared" si="128"/>
        <v/>
      </c>
      <c r="AP649" s="8" t="str">
        <f t="shared" si="128"/>
        <v/>
      </c>
      <c r="AQ649" s="8" t="str">
        <f t="shared" si="128"/>
        <v/>
      </c>
      <c r="AR649" s="8" t="str">
        <f t="shared" si="128"/>
        <v/>
      </c>
      <c r="AS649" s="8" t="str">
        <f t="shared" si="128"/>
        <v/>
      </c>
      <c r="AT649" s="8" t="str">
        <f t="shared" si="128"/>
        <v/>
      </c>
      <c r="AU649" s="8" t="str">
        <f t="shared" si="128"/>
        <v/>
      </c>
      <c r="AV649" s="8" t="str">
        <f t="shared" si="128"/>
        <v/>
      </c>
      <c r="AW649" s="8" t="str">
        <f t="shared" si="128"/>
        <v/>
      </c>
      <c r="AX649" s="8" t="str">
        <f t="shared" si="129"/>
        <v/>
      </c>
      <c r="AY649" s="8" t="str">
        <f t="shared" si="129"/>
        <v/>
      </c>
      <c r="AZ649" s="8" t="str">
        <f t="shared" si="129"/>
        <v/>
      </c>
      <c r="BA649" s="8" t="str">
        <f t="shared" si="129"/>
        <v/>
      </c>
      <c r="BB649" s="8" t="str">
        <f t="shared" si="129"/>
        <v/>
      </c>
      <c r="BC649" s="8" t="str">
        <f t="shared" si="129"/>
        <v/>
      </c>
      <c r="BD649" s="8" t="str">
        <f t="shared" si="129"/>
        <v/>
      </c>
      <c r="BE649" s="8" t="str">
        <f t="shared" si="129"/>
        <v/>
      </c>
    </row>
    <row r="650" spans="1:57" x14ac:dyDescent="0.25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>CONCATENATE(A650,B650,C650,D650,E650,F650,G650,H650,I650,J650,K650,L650,M650,N650,O650,P650,Q650,R650,S650,T650,U650,V650,W650,X650,Y650,Z650,AA650,AB650,AC650,AD650,AE650,AF650,AG650,AH650)</f>
        <v>NÃONÃONÃO810485442200135833044761,875ASPROLI - ENTIDADE FECHADA044693,87544761,87532797,87544693,87544664,87544453,875824493220XMXNDX XPXRXWXDX XUZX BXZXRRX000000AMILAMIL FACIL S60 QC SP S/COPART23964206,59239,64INATIVO</v>
      </c>
      <c r="AJ650">
        <f>IF(AI650=AI649,1,0)</f>
        <v>1</v>
      </c>
      <c r="AK650" s="47" t="s">
        <v>401</v>
      </c>
      <c r="AM650" s="7">
        <v>647</v>
      </c>
      <c r="AN650" s="7" t="str">
        <f t="shared" si="128"/>
        <v/>
      </c>
      <c r="AO650" s="7" t="str">
        <f t="shared" si="128"/>
        <v/>
      </c>
      <c r="AP650" s="7" t="str">
        <f t="shared" si="128"/>
        <v/>
      </c>
      <c r="AQ650" s="7" t="str">
        <f t="shared" si="128"/>
        <v/>
      </c>
      <c r="AR650" s="7" t="str">
        <f t="shared" si="128"/>
        <v/>
      </c>
      <c r="AS650" s="7" t="str">
        <f t="shared" si="128"/>
        <v/>
      </c>
      <c r="AT650" s="7" t="str">
        <f t="shared" si="128"/>
        <v/>
      </c>
      <c r="AU650" s="7" t="str">
        <f t="shared" si="128"/>
        <v/>
      </c>
      <c r="AV650" s="7" t="str">
        <f t="shared" si="128"/>
        <v/>
      </c>
      <c r="AW650" s="7" t="str">
        <f t="shared" si="128"/>
        <v/>
      </c>
      <c r="AX650" s="7" t="str">
        <f t="shared" si="129"/>
        <v/>
      </c>
      <c r="AY650" s="7" t="str">
        <f t="shared" si="129"/>
        <v/>
      </c>
      <c r="AZ650" s="7" t="str">
        <f t="shared" si="129"/>
        <v/>
      </c>
      <c r="BA650" s="7" t="str">
        <f t="shared" si="129"/>
        <v/>
      </c>
      <c r="BB650" s="7" t="str">
        <f t="shared" si="129"/>
        <v/>
      </c>
      <c r="BC650" s="7" t="str">
        <f t="shared" si="129"/>
        <v/>
      </c>
      <c r="BD650" s="7" t="str">
        <f t="shared" si="129"/>
        <v/>
      </c>
      <c r="BE650" s="7" t="str">
        <f t="shared" si="129"/>
        <v/>
      </c>
    </row>
    <row r="651" spans="1:57" x14ac:dyDescent="0.25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>CONCATENATE(A651,B651,C651,D651,E651,F651,G651,H651,I651,J651,K651,L651,M651,N651,O651,P651,Q651,R651,S651,T651,U651,V651,W651,X651,Y651,Z651,AA651,AB651,AC651,AD651,AE651,AF651,AG651,AH651)</f>
        <v>NÃONÃONÃO810485442200135833044761,875ASPROLI - ENTIDADE FECHADA044693,87544761,87532797,87544693,87544664,87544453,875824493220XMXNDX XPXRXWXDX XUZX BXZXRRX000000AMILAMIL FACIL S60 QC SP S/COPART23964206,59239,64INATIVO</v>
      </c>
      <c r="AJ651">
        <f>IF(AI651=AI650,1,0)</f>
        <v>1</v>
      </c>
      <c r="AK651" s="47" t="s">
        <v>401</v>
      </c>
      <c r="AM651" s="8">
        <v>648</v>
      </c>
      <c r="AN651" s="8" t="str">
        <f t="shared" si="128"/>
        <v/>
      </c>
      <c r="AO651" s="8" t="str">
        <f t="shared" si="128"/>
        <v/>
      </c>
      <c r="AP651" s="8" t="str">
        <f t="shared" si="128"/>
        <v/>
      </c>
      <c r="AQ651" s="8" t="str">
        <f t="shared" si="128"/>
        <v/>
      </c>
      <c r="AR651" s="8" t="str">
        <f t="shared" si="128"/>
        <v/>
      </c>
      <c r="AS651" s="8" t="str">
        <f t="shared" si="128"/>
        <v/>
      </c>
      <c r="AT651" s="8" t="str">
        <f t="shared" si="128"/>
        <v/>
      </c>
      <c r="AU651" s="8" t="str">
        <f t="shared" si="128"/>
        <v/>
      </c>
      <c r="AV651" s="8" t="str">
        <f t="shared" si="128"/>
        <v/>
      </c>
      <c r="AW651" s="8" t="str">
        <f t="shared" si="128"/>
        <v/>
      </c>
      <c r="AX651" s="8" t="str">
        <f t="shared" si="129"/>
        <v/>
      </c>
      <c r="AY651" s="8" t="str">
        <f t="shared" si="129"/>
        <v/>
      </c>
      <c r="AZ651" s="8" t="str">
        <f t="shared" si="129"/>
        <v/>
      </c>
      <c r="BA651" s="8" t="str">
        <f t="shared" si="129"/>
        <v/>
      </c>
      <c r="BB651" s="8" t="str">
        <f t="shared" si="129"/>
        <v/>
      </c>
      <c r="BC651" s="8" t="str">
        <f t="shared" si="129"/>
        <v/>
      </c>
      <c r="BD651" s="8" t="str">
        <f t="shared" si="129"/>
        <v/>
      </c>
      <c r="BE651" s="8" t="str">
        <f t="shared" si="129"/>
        <v/>
      </c>
    </row>
    <row r="652" spans="1:57" x14ac:dyDescent="0.25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>CONCATENATE(A652,B652,C652,D652,E652,F652,G652,H652,I652,J652,K652,L652,M652,N652,O652,P652,Q652,R652,S652,T652,U652,V652,W652,X652,Y652,Z652,AA652,AB652,AC652,AD652,AE652,AF652,AG652,AH652)</f>
        <v>SIMSIMSIM810485428204135804944761,875ASPROLI - ENTIDADE FECHADA044761,87527211,87544756,87544755,87544453,875824760230MXRXX XVXNXTX NXBRX000000AMIL9AMIL S380 QC C/COPART7677661,84767,7ATIVO</v>
      </c>
      <c r="AJ652">
        <f>IF(AI652=AI651,1,0)</f>
        <v>0</v>
      </c>
      <c r="AK652" s="47" t="s">
        <v>401</v>
      </c>
      <c r="AM652" s="7">
        <v>649</v>
      </c>
      <c r="AN652" s="7" t="str">
        <f t="shared" si="128"/>
        <v/>
      </c>
      <c r="AO652" s="7" t="str">
        <f t="shared" si="128"/>
        <v/>
      </c>
      <c r="AP652" s="7" t="str">
        <f t="shared" si="128"/>
        <v/>
      </c>
      <c r="AQ652" s="7" t="str">
        <f t="shared" si="128"/>
        <v/>
      </c>
      <c r="AR652" s="7" t="str">
        <f t="shared" si="128"/>
        <v/>
      </c>
      <c r="AS652" s="7" t="str">
        <f t="shared" si="128"/>
        <v/>
      </c>
      <c r="AT652" s="7" t="str">
        <f t="shared" si="128"/>
        <v/>
      </c>
      <c r="AU652" s="7" t="str">
        <f t="shared" si="128"/>
        <v/>
      </c>
      <c r="AV652" s="7" t="str">
        <f t="shared" si="128"/>
        <v/>
      </c>
      <c r="AW652" s="7" t="str">
        <f t="shared" si="128"/>
        <v/>
      </c>
      <c r="AX652" s="7" t="str">
        <f t="shared" si="129"/>
        <v/>
      </c>
      <c r="AY652" s="7" t="str">
        <f t="shared" si="129"/>
        <v/>
      </c>
      <c r="AZ652" s="7" t="str">
        <f t="shared" si="129"/>
        <v/>
      </c>
      <c r="BA652" s="7" t="str">
        <f t="shared" si="129"/>
        <v/>
      </c>
      <c r="BB652" s="7" t="str">
        <f t="shared" si="129"/>
        <v/>
      </c>
      <c r="BC652" s="7" t="str">
        <f t="shared" si="129"/>
        <v/>
      </c>
      <c r="BD652" s="7" t="str">
        <f t="shared" si="129"/>
        <v/>
      </c>
      <c r="BE652" s="7" t="str">
        <f t="shared" si="129"/>
        <v/>
      </c>
    </row>
    <row r="653" spans="1:57" x14ac:dyDescent="0.25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>CONCATENATE(A653,B653,C653,D653,E653,F653,G653,H653,I653,J653,K653,L653,M653,N653,O653,P653,Q653,R653,S653,T653,U653,V653,W653,X653,Y653,Z653,AA653,AB653,AC653,AD653,AE653,AF653,AG653,AH653)</f>
        <v>SIMSIMSIM810485428204135804944761,875ASPROLI - ENTIDADE FECHADA044761,87527211,87544756,87544755,87544453,875824760230MXRXX XVXNXTX NXBRX000000AMIL9AMIL S380 QC C/COPART7677661,84767,7ATIVO</v>
      </c>
      <c r="AJ653">
        <f>IF(AI653=AI652,1,0)</f>
        <v>1</v>
      </c>
      <c r="AK653" s="47" t="s">
        <v>401</v>
      </c>
      <c r="AM653" s="8">
        <v>650</v>
      </c>
      <c r="AN653" s="8" t="str">
        <f t="shared" si="128"/>
        <v/>
      </c>
      <c r="AO653" s="8" t="str">
        <f t="shared" si="128"/>
        <v/>
      </c>
      <c r="AP653" s="8" t="str">
        <f t="shared" si="128"/>
        <v/>
      </c>
      <c r="AQ653" s="8" t="str">
        <f t="shared" si="128"/>
        <v/>
      </c>
      <c r="AR653" s="8" t="str">
        <f t="shared" si="128"/>
        <v/>
      </c>
      <c r="AS653" s="8" t="str">
        <f t="shared" si="128"/>
        <v/>
      </c>
      <c r="AT653" s="8" t="str">
        <f t="shared" si="128"/>
        <v/>
      </c>
      <c r="AU653" s="8" t="str">
        <f t="shared" si="128"/>
        <v/>
      </c>
      <c r="AV653" s="8" t="str">
        <f t="shared" si="128"/>
        <v/>
      </c>
      <c r="AW653" s="8" t="str">
        <f t="shared" si="128"/>
        <v/>
      </c>
      <c r="AX653" s="8" t="str">
        <f t="shared" si="129"/>
        <v/>
      </c>
      <c r="AY653" s="8" t="str">
        <f t="shared" si="129"/>
        <v/>
      </c>
      <c r="AZ653" s="8" t="str">
        <f t="shared" si="129"/>
        <v/>
      </c>
      <c r="BA653" s="8" t="str">
        <f t="shared" si="129"/>
        <v/>
      </c>
      <c r="BB653" s="8" t="str">
        <f t="shared" si="129"/>
        <v/>
      </c>
      <c r="BC653" s="8" t="str">
        <f t="shared" si="129"/>
        <v/>
      </c>
      <c r="BD653" s="8" t="str">
        <f t="shared" si="129"/>
        <v/>
      </c>
      <c r="BE653" s="8" t="str">
        <f t="shared" si="129"/>
        <v/>
      </c>
    </row>
    <row r="654" spans="1:57" x14ac:dyDescent="0.25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>CONCATENATE(A654,B654,C654,D654,E654,F654,G654,H654,I654,J654,K654,L654,M654,N654,O654,P654,Q654,R654,S654,T654,U654,V654,W654,X654,Y654,Z654,AA654,AB654,AC654,AD654,AE654,AF654,AG654,AH654)</f>
        <v>SIMSIMSIM810485428204135804944761,875ASPROLI - ENTIDADE FECHADA044761,87527211,87544756,87544755,87544453,875824760230MXRXX XVXNXTX NXBRX000000AMIL9AMIL S380 QC C/COPART7677661,84767,7ATIVO</v>
      </c>
      <c r="AJ654">
        <f>IF(AI654=AI653,1,0)</f>
        <v>1</v>
      </c>
      <c r="AK654" s="47" t="s">
        <v>401</v>
      </c>
      <c r="AM654" s="7">
        <v>651</v>
      </c>
      <c r="AN654" s="7" t="str">
        <f t="shared" ref="AN654:AW663" si="130">IF(AN$3=$D654,$AM654,"")</f>
        <v/>
      </c>
      <c r="AO654" s="7" t="str">
        <f t="shared" si="130"/>
        <v/>
      </c>
      <c r="AP654" s="7" t="str">
        <f t="shared" si="130"/>
        <v/>
      </c>
      <c r="AQ654" s="7" t="str">
        <f t="shared" si="130"/>
        <v/>
      </c>
      <c r="AR654" s="7" t="str">
        <f t="shared" si="130"/>
        <v/>
      </c>
      <c r="AS654" s="7" t="str">
        <f t="shared" si="130"/>
        <v/>
      </c>
      <c r="AT654" s="7" t="str">
        <f t="shared" si="130"/>
        <v/>
      </c>
      <c r="AU654" s="7" t="str">
        <f t="shared" si="130"/>
        <v/>
      </c>
      <c r="AV654" s="7" t="str">
        <f t="shared" si="130"/>
        <v/>
      </c>
      <c r="AW654" s="7" t="str">
        <f t="shared" si="130"/>
        <v/>
      </c>
      <c r="AX654" s="7" t="str">
        <f t="shared" ref="AX654:BE663" si="131">IF(AX$3=$D654,$AM654,"")</f>
        <v/>
      </c>
      <c r="AY654" s="7" t="str">
        <f t="shared" si="131"/>
        <v/>
      </c>
      <c r="AZ654" s="7" t="str">
        <f t="shared" si="131"/>
        <v/>
      </c>
      <c r="BA654" s="7" t="str">
        <f t="shared" si="131"/>
        <v/>
      </c>
      <c r="BB654" s="7" t="str">
        <f t="shared" si="131"/>
        <v/>
      </c>
      <c r="BC654" s="7" t="str">
        <f t="shared" si="131"/>
        <v/>
      </c>
      <c r="BD654" s="7" t="str">
        <f t="shared" si="131"/>
        <v/>
      </c>
      <c r="BE654" s="7" t="str">
        <f t="shared" si="131"/>
        <v/>
      </c>
    </row>
    <row r="655" spans="1:57" x14ac:dyDescent="0.25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>CONCATENATE(A655,B655,C655,D655,E655,F655,G655,H655,I655,J655,K655,L655,M655,N655,O655,P655,Q655,R655,S655,T655,U655,V655,W655,X655,Y655,Z655,AA655,AB655,AC655,AD655,AE655,AF655,AG655,AH655)</f>
        <v>SIMSIMSIM810485421207135891444761,875ASPROLI - ENTIDADE FECHADA044761,87537487,87544455,87544453,875824760300BRUNNX DX PXZ PXRX000000AMIL9AMIL S750 R2 QP S/COPART61466529,87614,66ATIVO</v>
      </c>
      <c r="AJ655">
        <f>IF(AI655=AI654,1,0)</f>
        <v>0</v>
      </c>
      <c r="AK655" s="47" t="s">
        <v>401</v>
      </c>
      <c r="AM655" s="8">
        <v>652</v>
      </c>
      <c r="AN655" s="8" t="str">
        <f t="shared" si="130"/>
        <v/>
      </c>
      <c r="AO655" s="8" t="str">
        <f t="shared" si="130"/>
        <v/>
      </c>
      <c r="AP655" s="8" t="str">
        <f t="shared" si="130"/>
        <v/>
      </c>
      <c r="AQ655" s="8" t="str">
        <f t="shared" si="130"/>
        <v/>
      </c>
      <c r="AR655" s="8" t="str">
        <f t="shared" si="130"/>
        <v/>
      </c>
      <c r="AS655" s="8" t="str">
        <f t="shared" si="130"/>
        <v/>
      </c>
      <c r="AT655" s="8" t="str">
        <f t="shared" si="130"/>
        <v/>
      </c>
      <c r="AU655" s="8" t="str">
        <f t="shared" si="130"/>
        <v/>
      </c>
      <c r="AV655" s="8" t="str">
        <f t="shared" si="130"/>
        <v/>
      </c>
      <c r="AW655" s="8" t="str">
        <f t="shared" si="130"/>
        <v/>
      </c>
      <c r="AX655" s="8" t="str">
        <f t="shared" si="131"/>
        <v/>
      </c>
      <c r="AY655" s="8" t="str">
        <f t="shared" si="131"/>
        <v/>
      </c>
      <c r="AZ655" s="8" t="str">
        <f t="shared" si="131"/>
        <v/>
      </c>
      <c r="BA655" s="8" t="str">
        <f t="shared" si="131"/>
        <v/>
      </c>
      <c r="BB655" s="8" t="str">
        <f t="shared" si="131"/>
        <v/>
      </c>
      <c r="BC655" s="8" t="str">
        <f t="shared" si="131"/>
        <v/>
      </c>
      <c r="BD655" s="8" t="str">
        <f t="shared" si="131"/>
        <v/>
      </c>
      <c r="BE655" s="8" t="str">
        <f t="shared" si="131"/>
        <v/>
      </c>
    </row>
    <row r="656" spans="1:57" x14ac:dyDescent="0.25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>CONCATENATE(A656,B656,C656,D656,E656,F656,G656,H656,I656,J656,K656,L656,M656,N656,O656,P656,Q656,R656,S656,T656,U656,V656,W656,X656,Y656,Z656,AA656,AB656,AC656,AD656,AE656,AF656,AG656,AH656)</f>
        <v>SIMSIMSIM810485421207135891444761,875ASPROLI - ENTIDADE FECHADA044761,87537487,87544455,87544453,875824760300BRUNNX DX PXZ PXRX000000AMIL9AMIL S750 R2 QP S/COPART61466529,87614,66ATIVO</v>
      </c>
      <c r="AJ656">
        <f>IF(AI656=AI655,1,0)</f>
        <v>1</v>
      </c>
      <c r="AK656" s="47" t="s">
        <v>401</v>
      </c>
      <c r="AM656" s="7">
        <v>653</v>
      </c>
      <c r="AN656" s="7" t="str">
        <f t="shared" si="130"/>
        <v/>
      </c>
      <c r="AO656" s="7" t="str">
        <f t="shared" si="130"/>
        <v/>
      </c>
      <c r="AP656" s="7" t="str">
        <f t="shared" si="130"/>
        <v/>
      </c>
      <c r="AQ656" s="7" t="str">
        <f t="shared" si="130"/>
        <v/>
      </c>
      <c r="AR656" s="7" t="str">
        <f t="shared" si="130"/>
        <v/>
      </c>
      <c r="AS656" s="7" t="str">
        <f t="shared" si="130"/>
        <v/>
      </c>
      <c r="AT656" s="7" t="str">
        <f t="shared" si="130"/>
        <v/>
      </c>
      <c r="AU656" s="7" t="str">
        <f t="shared" si="130"/>
        <v/>
      </c>
      <c r="AV656" s="7" t="str">
        <f t="shared" si="130"/>
        <v/>
      </c>
      <c r="AW656" s="7" t="str">
        <f t="shared" si="130"/>
        <v/>
      </c>
      <c r="AX656" s="7" t="str">
        <f t="shared" si="131"/>
        <v/>
      </c>
      <c r="AY656" s="7" t="str">
        <f t="shared" si="131"/>
        <v/>
      </c>
      <c r="AZ656" s="7" t="str">
        <f t="shared" si="131"/>
        <v/>
      </c>
      <c r="BA656" s="7" t="str">
        <f t="shared" si="131"/>
        <v/>
      </c>
      <c r="BB656" s="7" t="str">
        <f t="shared" si="131"/>
        <v/>
      </c>
      <c r="BC656" s="7" t="str">
        <f t="shared" si="131"/>
        <v/>
      </c>
      <c r="BD656" s="7" t="str">
        <f t="shared" si="131"/>
        <v/>
      </c>
      <c r="BE656" s="7" t="str">
        <f t="shared" si="131"/>
        <v/>
      </c>
    </row>
    <row r="657" spans="1:57" x14ac:dyDescent="0.25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>CONCATENATE(A657,B657,C657,D657,E657,F657,G657,H657,I657,J657,K657,L657,M657,N657,O657,P657,Q657,R657,S657,T657,U657,V657,W657,X657,Y657,Z657,AA657,AB657,AC657,AD657,AE657,AF657,AG657,AH657)</f>
        <v>SIMSIMSIM810485421207135891444761,875ASPROLI - ENTIDADE FECHADA044761,87537487,87544455,87544453,875824760300BRUNNX DX PXZ PXRX000000AMIL9AMIL S750 R2 QP S/COPART61466529,87614,66ATIVO</v>
      </c>
      <c r="AJ657">
        <f>IF(AI657=AI656,1,0)</f>
        <v>1</v>
      </c>
      <c r="AK657" s="47" t="s">
        <v>401</v>
      </c>
      <c r="AM657" s="8">
        <v>654</v>
      </c>
      <c r="AN657" s="8" t="str">
        <f t="shared" si="130"/>
        <v/>
      </c>
      <c r="AO657" s="8" t="str">
        <f t="shared" si="130"/>
        <v/>
      </c>
      <c r="AP657" s="8" t="str">
        <f t="shared" si="130"/>
        <v/>
      </c>
      <c r="AQ657" s="8" t="str">
        <f t="shared" si="130"/>
        <v/>
      </c>
      <c r="AR657" s="8" t="str">
        <f t="shared" si="130"/>
        <v/>
      </c>
      <c r="AS657" s="8" t="str">
        <f t="shared" si="130"/>
        <v/>
      </c>
      <c r="AT657" s="8" t="str">
        <f t="shared" si="130"/>
        <v/>
      </c>
      <c r="AU657" s="8" t="str">
        <f t="shared" si="130"/>
        <v/>
      </c>
      <c r="AV657" s="8" t="str">
        <f t="shared" si="130"/>
        <v/>
      </c>
      <c r="AW657" s="8" t="str">
        <f t="shared" si="130"/>
        <v/>
      </c>
      <c r="AX657" s="8" t="str">
        <f t="shared" si="131"/>
        <v/>
      </c>
      <c r="AY657" s="8" t="str">
        <f t="shared" si="131"/>
        <v/>
      </c>
      <c r="AZ657" s="8" t="str">
        <f t="shared" si="131"/>
        <v/>
      </c>
      <c r="BA657" s="8" t="str">
        <f t="shared" si="131"/>
        <v/>
      </c>
      <c r="BB657" s="8" t="str">
        <f t="shared" si="131"/>
        <v/>
      </c>
      <c r="BC657" s="8" t="str">
        <f t="shared" si="131"/>
        <v/>
      </c>
      <c r="BD657" s="8" t="str">
        <f t="shared" si="131"/>
        <v/>
      </c>
      <c r="BE657" s="8" t="str">
        <f t="shared" si="131"/>
        <v/>
      </c>
    </row>
    <row r="658" spans="1:57" x14ac:dyDescent="0.25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>CONCATENATE(A658,B658,C658,D658,E658,F658,G658,H658,I658,J658,K658,L658,M658,N658,O658,P658,Q658,R658,S658,T658,U658,V658,W658,X658,Y658,Z658,AA658,AB658,AC658,AD658,AE658,AF658,AG658,AH658)</f>
        <v>SIMSIMSIM810485421207135833244761,875ASPROLI - ENTIDADE FECHADA044761,87536448,87544455,87544453,875824760390MXRXX WLXRX XLMXXDX DX MXNXZX000000AMIL9AMIL S750 R1 QP S/COPART6086524,67608,6ATIVO</v>
      </c>
      <c r="AJ658">
        <f>IF(AI658=AI657,1,0)</f>
        <v>0</v>
      </c>
      <c r="AK658" s="47" t="s">
        <v>401</v>
      </c>
      <c r="AM658" s="7">
        <v>655</v>
      </c>
      <c r="AN658" s="7" t="str">
        <f t="shared" si="130"/>
        <v/>
      </c>
      <c r="AO658" s="7" t="str">
        <f t="shared" si="130"/>
        <v/>
      </c>
      <c r="AP658" s="7" t="str">
        <f t="shared" si="130"/>
        <v/>
      </c>
      <c r="AQ658" s="7" t="str">
        <f t="shared" si="130"/>
        <v/>
      </c>
      <c r="AR658" s="7" t="str">
        <f t="shared" si="130"/>
        <v/>
      </c>
      <c r="AS658" s="7" t="str">
        <f t="shared" si="130"/>
        <v/>
      </c>
      <c r="AT658" s="7" t="str">
        <f t="shared" si="130"/>
        <v/>
      </c>
      <c r="AU658" s="7" t="str">
        <f t="shared" si="130"/>
        <v/>
      </c>
      <c r="AV658" s="7" t="str">
        <f t="shared" si="130"/>
        <v/>
      </c>
      <c r="AW658" s="7" t="str">
        <f t="shared" si="130"/>
        <v/>
      </c>
      <c r="AX658" s="7" t="str">
        <f t="shared" si="131"/>
        <v/>
      </c>
      <c r="AY658" s="7" t="str">
        <f t="shared" si="131"/>
        <v/>
      </c>
      <c r="AZ658" s="7" t="str">
        <f t="shared" si="131"/>
        <v/>
      </c>
      <c r="BA658" s="7" t="str">
        <f t="shared" si="131"/>
        <v/>
      </c>
      <c r="BB658" s="7" t="str">
        <f t="shared" si="131"/>
        <v/>
      </c>
      <c r="BC658" s="7" t="str">
        <f t="shared" si="131"/>
        <v/>
      </c>
      <c r="BD658" s="7" t="str">
        <f t="shared" si="131"/>
        <v/>
      </c>
      <c r="BE658" s="7" t="str">
        <f t="shared" si="131"/>
        <v/>
      </c>
    </row>
    <row r="659" spans="1:57" x14ac:dyDescent="0.25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>CONCATENATE(A659,B659,C659,D659,E659,F659,G659,H659,I659,J659,K659,L659,M659,N659,O659,P659,Q659,R659,S659,T659,U659,V659,W659,X659,Y659,Z659,AA659,AB659,AC659,AD659,AE659,AF659,AG659,AH659)</f>
        <v>SIMSIMSIM810485421207135833244761,875ASPROLI - ENTIDADE FECHADA044761,87536448,87544455,87544453,875824760390MXRXX WLXRX XLMXXDX DX MXNXZX000000AMIL9AMIL S750 R1 QP S/COPART6086524,67608,6ATIVO</v>
      </c>
      <c r="AJ659">
        <f>IF(AI659=AI658,1,0)</f>
        <v>1</v>
      </c>
      <c r="AK659" s="47" t="s">
        <v>401</v>
      </c>
      <c r="AM659" s="8">
        <v>656</v>
      </c>
      <c r="AN659" s="8" t="str">
        <f t="shared" si="130"/>
        <v/>
      </c>
      <c r="AO659" s="8" t="str">
        <f t="shared" si="130"/>
        <v/>
      </c>
      <c r="AP659" s="8" t="str">
        <f t="shared" si="130"/>
        <v/>
      </c>
      <c r="AQ659" s="8" t="str">
        <f t="shared" si="130"/>
        <v/>
      </c>
      <c r="AR659" s="8" t="str">
        <f t="shared" si="130"/>
        <v/>
      </c>
      <c r="AS659" s="8" t="str">
        <f t="shared" si="130"/>
        <v/>
      </c>
      <c r="AT659" s="8" t="str">
        <f t="shared" si="130"/>
        <v/>
      </c>
      <c r="AU659" s="8" t="str">
        <f t="shared" si="130"/>
        <v/>
      </c>
      <c r="AV659" s="8" t="str">
        <f t="shared" si="130"/>
        <v/>
      </c>
      <c r="AW659" s="8" t="str">
        <f t="shared" si="130"/>
        <v/>
      </c>
      <c r="AX659" s="8" t="str">
        <f t="shared" si="131"/>
        <v/>
      </c>
      <c r="AY659" s="8" t="str">
        <f t="shared" si="131"/>
        <v/>
      </c>
      <c r="AZ659" s="8" t="str">
        <f t="shared" si="131"/>
        <v/>
      </c>
      <c r="BA659" s="8" t="str">
        <f t="shared" si="131"/>
        <v/>
      </c>
      <c r="BB659" s="8" t="str">
        <f t="shared" si="131"/>
        <v/>
      </c>
      <c r="BC659" s="8" t="str">
        <f t="shared" si="131"/>
        <v/>
      </c>
      <c r="BD659" s="8" t="str">
        <f t="shared" si="131"/>
        <v/>
      </c>
      <c r="BE659" s="8" t="str">
        <f t="shared" si="131"/>
        <v/>
      </c>
    </row>
    <row r="660" spans="1:57" x14ac:dyDescent="0.25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>CONCATENATE(A660,B660,C660,D660,E660,F660,G660,H660,I660,J660,K660,L660,M660,N660,O660,P660,Q660,R660,S660,T660,U660,V660,W660,X660,Y660,Z660,AA660,AB660,AC660,AD660,AE660,AF660,AG660,AH660)</f>
        <v>SIMSIMSIM810485421207135833244761,875ASPROLI - ENTIDADE FECHADA044761,87536448,87544455,87544453,875824760390MXRXX WLXRX XLMXXDX DX MXNXZX000000AMIL9AMIL S750 R1 QP S/COPART6086524,67608,6ATIVO</v>
      </c>
      <c r="AJ660">
        <f>IF(AI660=AI659,1,0)</f>
        <v>1</v>
      </c>
      <c r="AK660" s="47" t="s">
        <v>401</v>
      </c>
      <c r="AM660" s="7">
        <v>657</v>
      </c>
      <c r="AN660" s="7" t="str">
        <f t="shared" si="130"/>
        <v/>
      </c>
      <c r="AO660" s="7" t="str">
        <f t="shared" si="130"/>
        <v/>
      </c>
      <c r="AP660" s="7" t="str">
        <f t="shared" si="130"/>
        <v/>
      </c>
      <c r="AQ660" s="7" t="str">
        <f t="shared" si="130"/>
        <v/>
      </c>
      <c r="AR660" s="7" t="str">
        <f t="shared" si="130"/>
        <v/>
      </c>
      <c r="AS660" s="7" t="str">
        <f t="shared" si="130"/>
        <v/>
      </c>
      <c r="AT660" s="7" t="str">
        <f t="shared" si="130"/>
        <v/>
      </c>
      <c r="AU660" s="7" t="str">
        <f t="shared" si="130"/>
        <v/>
      </c>
      <c r="AV660" s="7" t="str">
        <f t="shared" si="130"/>
        <v/>
      </c>
      <c r="AW660" s="7" t="str">
        <f t="shared" si="130"/>
        <v/>
      </c>
      <c r="AX660" s="7" t="str">
        <f t="shared" si="131"/>
        <v/>
      </c>
      <c r="AY660" s="7" t="str">
        <f t="shared" si="131"/>
        <v/>
      </c>
      <c r="AZ660" s="7" t="str">
        <f t="shared" si="131"/>
        <v/>
      </c>
      <c r="BA660" s="7" t="str">
        <f t="shared" si="131"/>
        <v/>
      </c>
      <c r="BB660" s="7" t="str">
        <f t="shared" si="131"/>
        <v/>
      </c>
      <c r="BC660" s="7" t="str">
        <f t="shared" si="131"/>
        <v/>
      </c>
      <c r="BD660" s="7" t="str">
        <f t="shared" si="131"/>
        <v/>
      </c>
      <c r="BE660" s="7" t="str">
        <f t="shared" si="131"/>
        <v/>
      </c>
    </row>
    <row r="661" spans="1:57" x14ac:dyDescent="0.25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>CONCATENATE(A661,B661,C661,D661,E661,F661,G661,H661,I661,J661,K661,L661,M661,N661,O661,P661,Q661,R661,S661,T661,U661,V661,W661,X661,Y661,Z661,AA661,AB661,AC661,AD661,AE661,AF661,AG661,AH661)</f>
        <v>SIMSIMSIM810485431204135891744761,875ASPROLI - ENTIDADE FECHADA044761,87535751,916666666744455,87544453,875824809240WHRXTXXN FRXXTX MUNXZ000000AMIL9AMIL FACIL S80 QP S/COPART43298373,26432,98ATIVO</v>
      </c>
      <c r="AJ661">
        <f>IF(AI661=AI660,1,0)</f>
        <v>0</v>
      </c>
      <c r="AK661" s="47" t="s">
        <v>401</v>
      </c>
      <c r="AM661" s="8">
        <v>658</v>
      </c>
      <c r="AN661" s="8" t="str">
        <f t="shared" si="130"/>
        <v/>
      </c>
      <c r="AO661" s="8" t="str">
        <f t="shared" si="130"/>
        <v/>
      </c>
      <c r="AP661" s="8" t="str">
        <f t="shared" si="130"/>
        <v/>
      </c>
      <c r="AQ661" s="8" t="str">
        <f t="shared" si="130"/>
        <v/>
      </c>
      <c r="AR661" s="8" t="str">
        <f t="shared" si="130"/>
        <v/>
      </c>
      <c r="AS661" s="8" t="str">
        <f t="shared" si="130"/>
        <v/>
      </c>
      <c r="AT661" s="8" t="str">
        <f t="shared" si="130"/>
        <v/>
      </c>
      <c r="AU661" s="8" t="str">
        <f t="shared" si="130"/>
        <v/>
      </c>
      <c r="AV661" s="8" t="str">
        <f t="shared" si="130"/>
        <v/>
      </c>
      <c r="AW661" s="8" t="str">
        <f t="shared" si="130"/>
        <v/>
      </c>
      <c r="AX661" s="8" t="str">
        <f t="shared" si="131"/>
        <v/>
      </c>
      <c r="AY661" s="8" t="str">
        <f t="shared" si="131"/>
        <v/>
      </c>
      <c r="AZ661" s="8" t="str">
        <f t="shared" si="131"/>
        <v/>
      </c>
      <c r="BA661" s="8" t="str">
        <f t="shared" si="131"/>
        <v/>
      </c>
      <c r="BB661" s="8" t="str">
        <f t="shared" si="131"/>
        <v/>
      </c>
      <c r="BC661" s="8" t="str">
        <f t="shared" si="131"/>
        <v/>
      </c>
      <c r="BD661" s="8" t="str">
        <f t="shared" si="131"/>
        <v/>
      </c>
      <c r="BE661" s="8" t="str">
        <f t="shared" si="131"/>
        <v/>
      </c>
    </row>
    <row r="662" spans="1:57" x14ac:dyDescent="0.25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>CONCATENATE(A662,B662,C662,D662,E662,F662,G662,H662,I662,J662,K662,L662,M662,N662,O662,P662,Q662,R662,S662,T662,U662,V662,W662,X662,Y662,Z662,AA662,AB662,AC662,AD662,AE662,AF662,AG662,AH662)</f>
        <v>SIMSIMSIM810485431204135891744761,875ASPROLI - ENTIDADE FECHADA044761,87535751,916666666744455,87544453,875824809240WHRXTXXN FRXXTX MUNXZ000000AMIL9AMIL FACIL S80 QP S/COPART43298373,26432,98ATIVO</v>
      </c>
      <c r="AJ662">
        <f>IF(AI662=AI661,1,0)</f>
        <v>1</v>
      </c>
      <c r="AK662" s="47" t="s">
        <v>401</v>
      </c>
      <c r="AM662" s="7">
        <v>659</v>
      </c>
      <c r="AN662" s="7" t="str">
        <f t="shared" si="130"/>
        <v/>
      </c>
      <c r="AO662" s="7" t="str">
        <f t="shared" si="130"/>
        <v/>
      </c>
      <c r="AP662" s="7" t="str">
        <f t="shared" si="130"/>
        <v/>
      </c>
      <c r="AQ662" s="7" t="str">
        <f t="shared" si="130"/>
        <v/>
      </c>
      <c r="AR662" s="7" t="str">
        <f t="shared" si="130"/>
        <v/>
      </c>
      <c r="AS662" s="7" t="str">
        <f t="shared" si="130"/>
        <v/>
      </c>
      <c r="AT662" s="7" t="str">
        <f t="shared" si="130"/>
        <v/>
      </c>
      <c r="AU662" s="7" t="str">
        <f t="shared" si="130"/>
        <v/>
      </c>
      <c r="AV662" s="7" t="str">
        <f t="shared" si="130"/>
        <v/>
      </c>
      <c r="AW662" s="7" t="str">
        <f t="shared" si="130"/>
        <v/>
      </c>
      <c r="AX662" s="7" t="str">
        <f t="shared" si="131"/>
        <v/>
      </c>
      <c r="AY662" s="7" t="str">
        <f t="shared" si="131"/>
        <v/>
      </c>
      <c r="AZ662" s="7" t="str">
        <f t="shared" si="131"/>
        <v/>
      </c>
      <c r="BA662" s="7" t="str">
        <f t="shared" si="131"/>
        <v/>
      </c>
      <c r="BB662" s="7" t="str">
        <f t="shared" si="131"/>
        <v/>
      </c>
      <c r="BC662" s="7" t="str">
        <f t="shared" si="131"/>
        <v/>
      </c>
      <c r="BD662" s="7" t="str">
        <f t="shared" si="131"/>
        <v/>
      </c>
      <c r="BE662" s="7" t="str">
        <f t="shared" si="131"/>
        <v/>
      </c>
    </row>
    <row r="663" spans="1:57" x14ac:dyDescent="0.25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>CONCATENATE(A663,B663,C663,D663,E663,F663,G663,H663,I663,J663,K663,L663,M663,N663,O663,P663,Q663,R663,S663,T663,U663,V663,W663,X663,Y663,Z663,AA663,AB663,AC663,AD663,AE663,AF663,AG663,AH663)</f>
        <v>SIMSIMSIM810485431204135891744761,875ASPROLI - ENTIDADE FECHADA044761,87535751,916666666744455,87544453,875824809240WHRXTXXN FRXXTX MUNXZ000000AMIL9AMIL FACIL S80 QP S/COPART43298373,26432,98ATIVO</v>
      </c>
      <c r="AJ663">
        <f>IF(AI663=AI662,1,0)</f>
        <v>1</v>
      </c>
      <c r="AK663" s="47" t="s">
        <v>401</v>
      </c>
      <c r="AM663" s="8">
        <v>660</v>
      </c>
      <c r="AN663" s="8" t="str">
        <f t="shared" si="130"/>
        <v/>
      </c>
      <c r="AO663" s="8" t="str">
        <f t="shared" si="130"/>
        <v/>
      </c>
      <c r="AP663" s="8" t="str">
        <f t="shared" si="130"/>
        <v/>
      </c>
      <c r="AQ663" s="8" t="str">
        <f t="shared" si="130"/>
        <v/>
      </c>
      <c r="AR663" s="8" t="str">
        <f t="shared" si="130"/>
        <v/>
      </c>
      <c r="AS663" s="8" t="str">
        <f t="shared" si="130"/>
        <v/>
      </c>
      <c r="AT663" s="8" t="str">
        <f t="shared" si="130"/>
        <v/>
      </c>
      <c r="AU663" s="8" t="str">
        <f t="shared" si="130"/>
        <v/>
      </c>
      <c r="AV663" s="8" t="str">
        <f t="shared" si="130"/>
        <v/>
      </c>
      <c r="AW663" s="8" t="str">
        <f t="shared" si="130"/>
        <v/>
      </c>
      <c r="AX663" s="8" t="str">
        <f t="shared" si="131"/>
        <v/>
      </c>
      <c r="AY663" s="8" t="str">
        <f t="shared" si="131"/>
        <v/>
      </c>
      <c r="AZ663" s="8" t="str">
        <f t="shared" si="131"/>
        <v/>
      </c>
      <c r="BA663" s="8" t="str">
        <f t="shared" si="131"/>
        <v/>
      </c>
      <c r="BB663" s="8" t="str">
        <f t="shared" si="131"/>
        <v/>
      </c>
      <c r="BC663" s="8" t="str">
        <f t="shared" si="131"/>
        <v/>
      </c>
      <c r="BD663" s="8" t="str">
        <f t="shared" si="131"/>
        <v/>
      </c>
      <c r="BE663" s="8" t="str">
        <f t="shared" si="131"/>
        <v/>
      </c>
    </row>
    <row r="664" spans="1:57" x14ac:dyDescent="0.25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>CONCATENATE(A664,B664,C664,D664,E664,F664,G664,H664,I664,J664,K664,L664,M664,N664,O664,P664,Q664,R664,S664,T664,U664,V664,W664,X664,Y664,Z664,AA664,AB664,AC664,AD664,AE664,AF664,AG664,AH664)</f>
        <v>SIMSIMSIM8100135832844761,875ASPROLI - ENTIDADE FECHADA044761,87531316,87544455,87544453,875824945380JXXX PXULX FXNXWX WXRDXX000000AMIL9AMIL FACIL S60 RJ QC S/COPART31573272,18315,73ATIVO</v>
      </c>
      <c r="AJ664">
        <f>IF(AI664=AI663,1,0)</f>
        <v>0</v>
      </c>
      <c r="AK664" s="47" t="s">
        <v>401</v>
      </c>
      <c r="AM664" s="7">
        <v>661</v>
      </c>
      <c r="AN664" s="7" t="str">
        <f t="shared" ref="AN664:AW673" si="132">IF(AN$3=$D664,$AM664,"")</f>
        <v/>
      </c>
      <c r="AO664" s="7" t="str">
        <f t="shared" si="132"/>
        <v/>
      </c>
      <c r="AP664" s="7" t="str">
        <f t="shared" si="132"/>
        <v/>
      </c>
      <c r="AQ664" s="7" t="str">
        <f t="shared" si="132"/>
        <v/>
      </c>
      <c r="AR664" s="7" t="str">
        <f t="shared" si="132"/>
        <v/>
      </c>
      <c r="AS664" s="7" t="str">
        <f t="shared" si="132"/>
        <v/>
      </c>
      <c r="AT664" s="7" t="str">
        <f t="shared" si="132"/>
        <v/>
      </c>
      <c r="AU664" s="7" t="str">
        <f t="shared" si="132"/>
        <v/>
      </c>
      <c r="AV664" s="7" t="str">
        <f t="shared" si="132"/>
        <v/>
      </c>
      <c r="AW664" s="7" t="str">
        <f t="shared" si="132"/>
        <v/>
      </c>
      <c r="AX664" s="7" t="str">
        <f t="shared" ref="AX664:BE673" si="133">IF(AX$3=$D664,$AM664,"")</f>
        <v/>
      </c>
      <c r="AY664" s="7" t="str">
        <f t="shared" si="133"/>
        <v/>
      </c>
      <c r="AZ664" s="7" t="str">
        <f t="shared" si="133"/>
        <v/>
      </c>
      <c r="BA664" s="7" t="str">
        <f t="shared" si="133"/>
        <v/>
      </c>
      <c r="BB664" s="7" t="str">
        <f t="shared" si="133"/>
        <v/>
      </c>
      <c r="BC664" s="7" t="str">
        <f t="shared" si="133"/>
        <v/>
      </c>
      <c r="BD664" s="7" t="str">
        <f t="shared" si="133"/>
        <v/>
      </c>
      <c r="BE664" s="7" t="str">
        <f t="shared" si="133"/>
        <v/>
      </c>
    </row>
    <row r="665" spans="1:57" x14ac:dyDescent="0.25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>CONCATENATE(A665,B665,C665,D665,E665,F665,G665,H665,I665,J665,K665,L665,M665,N665,O665,P665,Q665,R665,S665,T665,U665,V665,W665,X665,Y665,Z665,AA665,AB665,AC665,AD665,AE665,AF665,AG665,AH665)</f>
        <v>SIMSIMSIM8100135832844761,875ASPROLI - ENTIDADE FECHADA044761,87531316,87544455,87544453,875824945380JXXX PXULX FXNXWX WXRDXX000000AMIL9AMIL FACIL S60 RJ QC S/COPART31573272,18315,73ATIVO</v>
      </c>
      <c r="AJ665">
        <f>IF(AI665=AI664,1,0)</f>
        <v>1</v>
      </c>
      <c r="AK665" s="47" t="s">
        <v>401</v>
      </c>
      <c r="AM665" s="8">
        <v>662</v>
      </c>
      <c r="AN665" s="8" t="str">
        <f t="shared" si="132"/>
        <v/>
      </c>
      <c r="AO665" s="8" t="str">
        <f t="shared" si="132"/>
        <v/>
      </c>
      <c r="AP665" s="8" t="str">
        <f t="shared" si="132"/>
        <v/>
      </c>
      <c r="AQ665" s="8" t="str">
        <f t="shared" si="132"/>
        <v/>
      </c>
      <c r="AR665" s="8" t="str">
        <f t="shared" si="132"/>
        <v/>
      </c>
      <c r="AS665" s="8" t="str">
        <f t="shared" si="132"/>
        <v/>
      </c>
      <c r="AT665" s="8" t="str">
        <f t="shared" si="132"/>
        <v/>
      </c>
      <c r="AU665" s="8" t="str">
        <f t="shared" si="132"/>
        <v/>
      </c>
      <c r="AV665" s="8" t="str">
        <f t="shared" si="132"/>
        <v/>
      </c>
      <c r="AW665" s="8" t="str">
        <f t="shared" si="132"/>
        <v/>
      </c>
      <c r="AX665" s="8" t="str">
        <f t="shared" si="133"/>
        <v/>
      </c>
      <c r="AY665" s="8" t="str">
        <f t="shared" si="133"/>
        <v/>
      </c>
      <c r="AZ665" s="8" t="str">
        <f t="shared" si="133"/>
        <v/>
      </c>
      <c r="BA665" s="8" t="str">
        <f t="shared" si="133"/>
        <v/>
      </c>
      <c r="BB665" s="8" t="str">
        <f t="shared" si="133"/>
        <v/>
      </c>
      <c r="BC665" s="8" t="str">
        <f t="shared" si="133"/>
        <v/>
      </c>
      <c r="BD665" s="8" t="str">
        <f t="shared" si="133"/>
        <v/>
      </c>
      <c r="BE665" s="8" t="str">
        <f t="shared" si="133"/>
        <v/>
      </c>
    </row>
    <row r="666" spans="1:57" x14ac:dyDescent="0.25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>CONCATENATE(A666,B666,C666,D666,E666,F666,G666,H666,I666,J666,K666,L666,M666,N666,O666,P666,Q666,R666,S666,T666,U666,V666,W666,X666,Y666,Z666,AA666,AB666,AC666,AD666,AE666,AF666,AG666,AH666)</f>
        <v>SIMSIMSIM8100135832844761,875ASPROLI - ENTIDADE FECHADA044761,87531316,87544455,87544453,875824945380JXXX PXULX FXNXWX WXRDXX000000AMIL9AMIL FACIL S60 RJ QC S/COPART31573272,18315,73ATIVO</v>
      </c>
      <c r="AJ666">
        <f>IF(AI666=AI665,1,0)</f>
        <v>1</v>
      </c>
      <c r="AK666" s="47" t="s">
        <v>401</v>
      </c>
      <c r="AM666" s="7">
        <v>663</v>
      </c>
      <c r="AN666" s="7" t="str">
        <f t="shared" si="132"/>
        <v/>
      </c>
      <c r="AO666" s="7" t="str">
        <f t="shared" si="132"/>
        <v/>
      </c>
      <c r="AP666" s="7" t="str">
        <f t="shared" si="132"/>
        <v/>
      </c>
      <c r="AQ666" s="7" t="str">
        <f t="shared" si="132"/>
        <v/>
      </c>
      <c r="AR666" s="7" t="str">
        <f t="shared" si="132"/>
        <v/>
      </c>
      <c r="AS666" s="7" t="str">
        <f t="shared" si="132"/>
        <v/>
      </c>
      <c r="AT666" s="7" t="str">
        <f t="shared" si="132"/>
        <v/>
      </c>
      <c r="AU666" s="7" t="str">
        <f t="shared" si="132"/>
        <v/>
      </c>
      <c r="AV666" s="7" t="str">
        <f t="shared" si="132"/>
        <v/>
      </c>
      <c r="AW666" s="7" t="str">
        <f t="shared" si="132"/>
        <v/>
      </c>
      <c r="AX666" s="7" t="str">
        <f t="shared" si="133"/>
        <v/>
      </c>
      <c r="AY666" s="7" t="str">
        <f t="shared" si="133"/>
        <v/>
      </c>
      <c r="AZ666" s="7" t="str">
        <f t="shared" si="133"/>
        <v/>
      </c>
      <c r="BA666" s="7" t="str">
        <f t="shared" si="133"/>
        <v/>
      </c>
      <c r="BB666" s="7" t="str">
        <f t="shared" si="133"/>
        <v/>
      </c>
      <c r="BC666" s="7" t="str">
        <f t="shared" si="133"/>
        <v/>
      </c>
      <c r="BD666" s="7" t="str">
        <f t="shared" si="133"/>
        <v/>
      </c>
      <c r="BE666" s="7" t="str">
        <f t="shared" si="133"/>
        <v/>
      </c>
    </row>
    <row r="667" spans="1:57" x14ac:dyDescent="0.25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>CONCATENATE(A667,B667,C667,D667,E667,F667,G667,H667,I667,J667,K667,L667,M667,N667,O667,P667,Q667,R667,S667,T667,U667,V667,W667,X667,Y667,Z667,AA667,AB667,AC667,AD667,AE667,AF667,AG667,AH667)</f>
        <v>SIMSIMSIM8100135699944761,875ASPROLI - ENTIDADE FECHADA044761,87531150,87544748,87544725,87544453,875824945460DXBXRX MXWHXDX GXNWXLVX000000AMIL9AMIL FACIL S60 RJ QC S/COPART31573272,18315,73ATIVO</v>
      </c>
      <c r="AJ667">
        <f>IF(AI667=AI666,1,0)</f>
        <v>0</v>
      </c>
      <c r="AK667" s="47" t="s">
        <v>401</v>
      </c>
      <c r="AM667" s="8">
        <v>664</v>
      </c>
      <c r="AN667" s="8" t="str">
        <f t="shared" si="132"/>
        <v/>
      </c>
      <c r="AO667" s="8" t="str">
        <f t="shared" si="132"/>
        <v/>
      </c>
      <c r="AP667" s="8" t="str">
        <f t="shared" si="132"/>
        <v/>
      </c>
      <c r="AQ667" s="8" t="str">
        <f t="shared" si="132"/>
        <v/>
      </c>
      <c r="AR667" s="8" t="str">
        <f t="shared" si="132"/>
        <v/>
      </c>
      <c r="AS667" s="8" t="str">
        <f t="shared" si="132"/>
        <v/>
      </c>
      <c r="AT667" s="8" t="str">
        <f t="shared" si="132"/>
        <v/>
      </c>
      <c r="AU667" s="8" t="str">
        <f t="shared" si="132"/>
        <v/>
      </c>
      <c r="AV667" s="8" t="str">
        <f t="shared" si="132"/>
        <v/>
      </c>
      <c r="AW667" s="8" t="str">
        <f t="shared" si="132"/>
        <v/>
      </c>
      <c r="AX667" s="8" t="str">
        <f t="shared" si="133"/>
        <v/>
      </c>
      <c r="AY667" s="8" t="str">
        <f t="shared" si="133"/>
        <v/>
      </c>
      <c r="AZ667" s="8" t="str">
        <f t="shared" si="133"/>
        <v/>
      </c>
      <c r="BA667" s="8" t="str">
        <f t="shared" si="133"/>
        <v/>
      </c>
      <c r="BB667" s="8" t="str">
        <f t="shared" si="133"/>
        <v/>
      </c>
      <c r="BC667" s="8" t="str">
        <f t="shared" si="133"/>
        <v/>
      </c>
      <c r="BD667" s="8" t="str">
        <f t="shared" si="133"/>
        <v/>
      </c>
      <c r="BE667" s="8" t="str">
        <f t="shared" si="133"/>
        <v/>
      </c>
    </row>
    <row r="668" spans="1:57" x14ac:dyDescent="0.25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>CONCATENATE(A668,B668,C668,D668,E668,F668,G668,H668,I668,J668,K668,L668,M668,N668,O668,P668,Q668,R668,S668,T668,U668,V668,W668,X668,Y668,Z668,AA668,AB668,AC668,AD668,AE668,AF668,AG668,AH668)</f>
        <v>SIMSIMSIM8100135699944761,875ASPROLI - ENTIDADE FECHADA044761,87531150,87544748,87544725,87544453,875824945460DXBXRX MXWHXDX GXNWXLVX000000AMIL9AMIL FACIL S60 RJ QC S/COPART31573272,18315,73ATIVO</v>
      </c>
      <c r="AJ668">
        <f>IF(AI668=AI667,1,0)</f>
        <v>1</v>
      </c>
      <c r="AK668" s="47" t="s">
        <v>401</v>
      </c>
      <c r="AM668" s="7">
        <v>665</v>
      </c>
      <c r="AN668" s="7" t="str">
        <f t="shared" si="132"/>
        <v/>
      </c>
      <c r="AO668" s="7" t="str">
        <f t="shared" si="132"/>
        <v/>
      </c>
      <c r="AP668" s="7" t="str">
        <f t="shared" si="132"/>
        <v/>
      </c>
      <c r="AQ668" s="7" t="str">
        <f t="shared" si="132"/>
        <v/>
      </c>
      <c r="AR668" s="7" t="str">
        <f t="shared" si="132"/>
        <v/>
      </c>
      <c r="AS668" s="7" t="str">
        <f t="shared" si="132"/>
        <v/>
      </c>
      <c r="AT668" s="7" t="str">
        <f t="shared" si="132"/>
        <v/>
      </c>
      <c r="AU668" s="7" t="str">
        <f t="shared" si="132"/>
        <v/>
      </c>
      <c r="AV668" s="7" t="str">
        <f t="shared" si="132"/>
        <v/>
      </c>
      <c r="AW668" s="7" t="str">
        <f t="shared" si="132"/>
        <v/>
      </c>
      <c r="AX668" s="7" t="str">
        <f t="shared" si="133"/>
        <v/>
      </c>
      <c r="AY668" s="7" t="str">
        <f t="shared" si="133"/>
        <v/>
      </c>
      <c r="AZ668" s="7" t="str">
        <f t="shared" si="133"/>
        <v/>
      </c>
      <c r="BA668" s="7" t="str">
        <f t="shared" si="133"/>
        <v/>
      </c>
      <c r="BB668" s="7" t="str">
        <f t="shared" si="133"/>
        <v/>
      </c>
      <c r="BC668" s="7" t="str">
        <f t="shared" si="133"/>
        <v/>
      </c>
      <c r="BD668" s="7" t="str">
        <f t="shared" si="133"/>
        <v/>
      </c>
      <c r="BE668" s="7" t="str">
        <f t="shared" si="133"/>
        <v/>
      </c>
    </row>
    <row r="669" spans="1:57" x14ac:dyDescent="0.25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>CONCATENATE(A669,B669,C669,D669,E669,F669,G669,H669,I669,J669,K669,L669,M669,N669,O669,P669,Q669,R669,S669,T669,U669,V669,W669,X669,Y669,Z669,AA669,AB669,AC669,AD669,AE669,AF669,AG669,AH669)</f>
        <v>SIMSIMSIM8100135699944761,875ASPROLI - ENTIDADE FECHADA044761,87531150,87544748,87544725,87544453,875824945460DXBXRX MXWHXDX GXNWXLVX000000AMIL9AMIL FACIL S60 RJ QC S/COPART31573272,18315,73ATIVO</v>
      </c>
      <c r="AJ669">
        <f>IF(AI669=AI668,1,0)</f>
        <v>1</v>
      </c>
      <c r="AK669" s="47" t="s">
        <v>401</v>
      </c>
      <c r="AM669" s="8">
        <v>666</v>
      </c>
      <c r="AN669" s="8" t="str">
        <f t="shared" si="132"/>
        <v/>
      </c>
      <c r="AO669" s="8" t="str">
        <f t="shared" si="132"/>
        <v/>
      </c>
      <c r="AP669" s="8" t="str">
        <f t="shared" si="132"/>
        <v/>
      </c>
      <c r="AQ669" s="8" t="str">
        <f t="shared" si="132"/>
        <v/>
      </c>
      <c r="AR669" s="8" t="str">
        <f t="shared" si="132"/>
        <v/>
      </c>
      <c r="AS669" s="8" t="str">
        <f t="shared" si="132"/>
        <v/>
      </c>
      <c r="AT669" s="8" t="str">
        <f t="shared" si="132"/>
        <v/>
      </c>
      <c r="AU669" s="8" t="str">
        <f t="shared" si="132"/>
        <v/>
      </c>
      <c r="AV669" s="8" t="str">
        <f t="shared" si="132"/>
        <v/>
      </c>
      <c r="AW669" s="8" t="str">
        <f t="shared" si="132"/>
        <v/>
      </c>
      <c r="AX669" s="8" t="str">
        <f t="shared" si="133"/>
        <v/>
      </c>
      <c r="AY669" s="8" t="str">
        <f t="shared" si="133"/>
        <v/>
      </c>
      <c r="AZ669" s="8" t="str">
        <f t="shared" si="133"/>
        <v/>
      </c>
      <c r="BA669" s="8" t="str">
        <f t="shared" si="133"/>
        <v/>
      </c>
      <c r="BB669" s="8" t="str">
        <f t="shared" si="133"/>
        <v/>
      </c>
      <c r="BC669" s="8" t="str">
        <f t="shared" si="133"/>
        <v/>
      </c>
      <c r="BD669" s="8" t="str">
        <f t="shared" si="133"/>
        <v/>
      </c>
      <c r="BE669" s="8" t="str">
        <f t="shared" si="133"/>
        <v/>
      </c>
    </row>
    <row r="670" spans="1:57" x14ac:dyDescent="0.25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>CONCATENATE(A670,B670,C670,D670,E670,F670,G670,H670,I670,J670,K670,L670,M670,N670,O670,P670,Q670,R670,S670,T670,U670,V670,W670,X670,Y670,Z670,AA670,AB670,AC670,AD670,AE670,AF670,AG670,AH670)</f>
        <v>SIMSIMSIM8100135805144761,875ASPROLI - ENTIDADE FECHADA044761,87533770,87544455,87544453,875824945830TXX FXRRXXRX DX XNTX000000AMIL9AMIL FACIL S60 RJ QC S/COPART31573272,18315,73ATIVO</v>
      </c>
      <c r="AJ670">
        <f>IF(AI670=AI669,1,0)</f>
        <v>0</v>
      </c>
      <c r="AK670" s="47" t="s">
        <v>401</v>
      </c>
      <c r="AM670" s="7">
        <v>667</v>
      </c>
      <c r="AN670" s="7" t="str">
        <f t="shared" si="132"/>
        <v/>
      </c>
      <c r="AO670" s="7" t="str">
        <f t="shared" si="132"/>
        <v/>
      </c>
      <c r="AP670" s="7" t="str">
        <f t="shared" si="132"/>
        <v/>
      </c>
      <c r="AQ670" s="7" t="str">
        <f t="shared" si="132"/>
        <v/>
      </c>
      <c r="AR670" s="7" t="str">
        <f t="shared" si="132"/>
        <v/>
      </c>
      <c r="AS670" s="7" t="str">
        <f t="shared" si="132"/>
        <v/>
      </c>
      <c r="AT670" s="7" t="str">
        <f t="shared" si="132"/>
        <v/>
      </c>
      <c r="AU670" s="7" t="str">
        <f t="shared" si="132"/>
        <v/>
      </c>
      <c r="AV670" s="7" t="str">
        <f t="shared" si="132"/>
        <v/>
      </c>
      <c r="AW670" s="7" t="str">
        <f t="shared" si="132"/>
        <v/>
      </c>
      <c r="AX670" s="7" t="str">
        <f t="shared" si="133"/>
        <v/>
      </c>
      <c r="AY670" s="7" t="str">
        <f t="shared" si="133"/>
        <v/>
      </c>
      <c r="AZ670" s="7" t="str">
        <f t="shared" si="133"/>
        <v/>
      </c>
      <c r="BA670" s="7" t="str">
        <f t="shared" si="133"/>
        <v/>
      </c>
      <c r="BB670" s="7" t="str">
        <f t="shared" si="133"/>
        <v/>
      </c>
      <c r="BC670" s="7" t="str">
        <f t="shared" si="133"/>
        <v/>
      </c>
      <c r="BD670" s="7" t="str">
        <f t="shared" si="133"/>
        <v/>
      </c>
      <c r="BE670" s="7" t="str">
        <f t="shared" si="133"/>
        <v/>
      </c>
    </row>
    <row r="671" spans="1:57" x14ac:dyDescent="0.25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>CONCATENATE(A671,B671,C671,D671,E671,F671,G671,H671,I671,J671,K671,L671,M671,N671,O671,P671,Q671,R671,S671,T671,U671,V671,W671,X671,Y671,Z671,AA671,AB671,AC671,AD671,AE671,AF671,AG671,AH671)</f>
        <v>SIMSIMSIM8100135805144761,875ASPROLI - ENTIDADE FECHADA044761,87533770,87544455,87544453,875824945830TXX FXRRXXRX DX XNTX000000AMIL9AMIL FACIL S60 RJ QC S/COPART31573272,18315,73ATIVO</v>
      </c>
      <c r="AJ671">
        <f>IF(AI671=AI670,1,0)</f>
        <v>1</v>
      </c>
      <c r="AK671" s="47" t="s">
        <v>401</v>
      </c>
      <c r="AM671" s="8">
        <v>668</v>
      </c>
      <c r="AN671" s="8" t="str">
        <f t="shared" si="132"/>
        <v/>
      </c>
      <c r="AO671" s="8" t="str">
        <f t="shared" si="132"/>
        <v/>
      </c>
      <c r="AP671" s="8" t="str">
        <f t="shared" si="132"/>
        <v/>
      </c>
      <c r="AQ671" s="8" t="str">
        <f t="shared" si="132"/>
        <v/>
      </c>
      <c r="AR671" s="8" t="str">
        <f t="shared" si="132"/>
        <v/>
      </c>
      <c r="AS671" s="8" t="str">
        <f t="shared" si="132"/>
        <v/>
      </c>
      <c r="AT671" s="8" t="str">
        <f t="shared" si="132"/>
        <v/>
      </c>
      <c r="AU671" s="8" t="str">
        <f t="shared" si="132"/>
        <v/>
      </c>
      <c r="AV671" s="8" t="str">
        <f t="shared" si="132"/>
        <v/>
      </c>
      <c r="AW671" s="8" t="str">
        <f t="shared" si="132"/>
        <v/>
      </c>
      <c r="AX671" s="8" t="str">
        <f t="shared" si="133"/>
        <v/>
      </c>
      <c r="AY671" s="8" t="str">
        <f t="shared" si="133"/>
        <v/>
      </c>
      <c r="AZ671" s="8" t="str">
        <f t="shared" si="133"/>
        <v/>
      </c>
      <c r="BA671" s="8" t="str">
        <f t="shared" si="133"/>
        <v/>
      </c>
      <c r="BB671" s="8" t="str">
        <f t="shared" si="133"/>
        <v/>
      </c>
      <c r="BC671" s="8" t="str">
        <f t="shared" si="133"/>
        <v/>
      </c>
      <c r="BD671" s="8" t="str">
        <f t="shared" si="133"/>
        <v/>
      </c>
      <c r="BE671" s="8" t="str">
        <f t="shared" si="133"/>
        <v/>
      </c>
    </row>
    <row r="672" spans="1:57" x14ac:dyDescent="0.25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>CONCATENATE(A672,B672,C672,D672,E672,F672,G672,H672,I672,J672,K672,L672,M672,N672,O672,P672,Q672,R672,S672,T672,U672,V672,W672,X672,Y672,Z672,AA672,AB672,AC672,AD672,AE672,AF672,AG672,AH672)</f>
        <v>SIMSIMSIM8100135805144761,875ASPROLI - ENTIDADE FECHADA044761,87533770,87544455,87544453,875824945830TXX FXRRXXRX DX XNTX000000AMIL9AMIL FACIL S60 RJ QC S/COPART31573272,18315,73ATIVO</v>
      </c>
      <c r="AJ672">
        <f>IF(AI672=AI671,1,0)</f>
        <v>1</v>
      </c>
      <c r="AK672" s="47" t="s">
        <v>401</v>
      </c>
      <c r="AM672" s="7">
        <v>669</v>
      </c>
      <c r="AN672" s="7" t="str">
        <f t="shared" si="132"/>
        <v/>
      </c>
      <c r="AO672" s="7" t="str">
        <f t="shared" si="132"/>
        <v/>
      </c>
      <c r="AP672" s="7" t="str">
        <f t="shared" si="132"/>
        <v/>
      </c>
      <c r="AQ672" s="7" t="str">
        <f t="shared" si="132"/>
        <v/>
      </c>
      <c r="AR672" s="7" t="str">
        <f t="shared" si="132"/>
        <v/>
      </c>
      <c r="AS672" s="7" t="str">
        <f t="shared" si="132"/>
        <v/>
      </c>
      <c r="AT672" s="7" t="str">
        <f t="shared" si="132"/>
        <v/>
      </c>
      <c r="AU672" s="7" t="str">
        <f t="shared" si="132"/>
        <v/>
      </c>
      <c r="AV672" s="7" t="str">
        <f t="shared" si="132"/>
        <v/>
      </c>
      <c r="AW672" s="7" t="str">
        <f t="shared" si="132"/>
        <v/>
      </c>
      <c r="AX672" s="7" t="str">
        <f t="shared" si="133"/>
        <v/>
      </c>
      <c r="AY672" s="7" t="str">
        <f t="shared" si="133"/>
        <v/>
      </c>
      <c r="AZ672" s="7" t="str">
        <f t="shared" si="133"/>
        <v/>
      </c>
      <c r="BA672" s="7" t="str">
        <f t="shared" si="133"/>
        <v/>
      </c>
      <c r="BB672" s="7" t="str">
        <f t="shared" si="133"/>
        <v/>
      </c>
      <c r="BC672" s="7" t="str">
        <f t="shared" si="133"/>
        <v/>
      </c>
      <c r="BD672" s="7" t="str">
        <f t="shared" si="133"/>
        <v/>
      </c>
      <c r="BE672" s="7" t="str">
        <f t="shared" si="133"/>
        <v/>
      </c>
    </row>
    <row r="673" spans="1:57" x14ac:dyDescent="0.25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>CONCATENATE(A673,B673,C673,D673,E673,F673,G673,H673,I673,J673,K673,L673,M673,N673,O673,P673,Q673,R673,S673,T673,U673,V673,W673,X673,Y673,Z673,AA673,AB673,AC673,AD673,AE673,AF673,AG673,AH673)</f>
        <v>SIMSIMSIM8100135805144761,875ASPROLI - ENTIDADE FECHADA144761,87543201,87544455,87544453,875824945840XPHYX VXTXRXX DX XNTX GXRWXX000000AMIL9AMIL FACIL S60 RJ QC S/COPART19806170,75198,06ATIVO</v>
      </c>
      <c r="AJ673">
        <f>IF(AI673=AI672,1,0)</f>
        <v>0</v>
      </c>
      <c r="AK673" s="47" t="s">
        <v>401</v>
      </c>
      <c r="AM673" s="8">
        <v>670</v>
      </c>
      <c r="AN673" s="8" t="str">
        <f t="shared" si="132"/>
        <v/>
      </c>
      <c r="AO673" s="8" t="str">
        <f t="shared" si="132"/>
        <v/>
      </c>
      <c r="AP673" s="8" t="str">
        <f t="shared" si="132"/>
        <v/>
      </c>
      <c r="AQ673" s="8" t="str">
        <f t="shared" si="132"/>
        <v/>
      </c>
      <c r="AR673" s="8" t="str">
        <f t="shared" si="132"/>
        <v/>
      </c>
      <c r="AS673" s="8" t="str">
        <f t="shared" si="132"/>
        <v/>
      </c>
      <c r="AT673" s="8" t="str">
        <f t="shared" si="132"/>
        <v/>
      </c>
      <c r="AU673" s="8" t="str">
        <f t="shared" si="132"/>
        <v/>
      </c>
      <c r="AV673" s="8" t="str">
        <f t="shared" si="132"/>
        <v/>
      </c>
      <c r="AW673" s="8" t="str">
        <f t="shared" si="132"/>
        <v/>
      </c>
      <c r="AX673" s="8" t="str">
        <f t="shared" si="133"/>
        <v/>
      </c>
      <c r="AY673" s="8" t="str">
        <f t="shared" si="133"/>
        <v/>
      </c>
      <c r="AZ673" s="8" t="str">
        <f t="shared" si="133"/>
        <v/>
      </c>
      <c r="BA673" s="8" t="str">
        <f t="shared" si="133"/>
        <v/>
      </c>
      <c r="BB673" s="8" t="str">
        <f t="shared" si="133"/>
        <v/>
      </c>
      <c r="BC673" s="8" t="str">
        <f t="shared" si="133"/>
        <v/>
      </c>
      <c r="BD673" s="8" t="str">
        <f t="shared" si="133"/>
        <v/>
      </c>
      <c r="BE673" s="8" t="str">
        <f t="shared" si="133"/>
        <v/>
      </c>
    </row>
    <row r="674" spans="1:57" x14ac:dyDescent="0.25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>CONCATENATE(A674,B674,C674,D674,E674,F674,G674,H674,I674,J674,K674,L674,M674,N674,O674,P674,Q674,R674,S674,T674,U674,V674,W674,X674,Y674,Z674,AA674,AB674,AC674,AD674,AE674,AF674,AG674,AH674)</f>
        <v>SIMSIMSIM8100135805144761,875ASPROLI - ENTIDADE FECHADA144761,87543201,87544455,87544453,875824945840XPHYX VXTXRXX DX XNTX GXRWXX000000AMIL9AMIL FACIL S60 RJ QC S/COPART19806170,75198,06ATIVO</v>
      </c>
      <c r="AJ674">
        <f>IF(AI674=AI673,1,0)</f>
        <v>1</v>
      </c>
      <c r="AK674" s="47" t="s">
        <v>401</v>
      </c>
      <c r="AM674" s="7">
        <v>671</v>
      </c>
      <c r="AN674" s="7" t="str">
        <f t="shared" ref="AN674:AW683" si="134">IF(AN$3=$D674,$AM674,"")</f>
        <v/>
      </c>
      <c r="AO674" s="7" t="str">
        <f t="shared" si="134"/>
        <v/>
      </c>
      <c r="AP674" s="7" t="str">
        <f t="shared" si="134"/>
        <v/>
      </c>
      <c r="AQ674" s="7" t="str">
        <f t="shared" si="134"/>
        <v/>
      </c>
      <c r="AR674" s="7" t="str">
        <f t="shared" si="134"/>
        <v/>
      </c>
      <c r="AS674" s="7" t="str">
        <f t="shared" si="134"/>
        <v/>
      </c>
      <c r="AT674" s="7" t="str">
        <f t="shared" si="134"/>
        <v/>
      </c>
      <c r="AU674" s="7" t="str">
        <f t="shared" si="134"/>
        <v/>
      </c>
      <c r="AV674" s="7" t="str">
        <f t="shared" si="134"/>
        <v/>
      </c>
      <c r="AW674" s="7" t="str">
        <f t="shared" si="134"/>
        <v/>
      </c>
      <c r="AX674" s="7" t="str">
        <f t="shared" ref="AX674:BE683" si="135">IF(AX$3=$D674,$AM674,"")</f>
        <v/>
      </c>
      <c r="AY674" s="7" t="str">
        <f t="shared" si="135"/>
        <v/>
      </c>
      <c r="AZ674" s="7" t="str">
        <f t="shared" si="135"/>
        <v/>
      </c>
      <c r="BA674" s="7" t="str">
        <f t="shared" si="135"/>
        <v/>
      </c>
      <c r="BB674" s="7" t="str">
        <f t="shared" si="135"/>
        <v/>
      </c>
      <c r="BC674" s="7" t="str">
        <f t="shared" si="135"/>
        <v/>
      </c>
      <c r="BD674" s="7" t="str">
        <f t="shared" si="135"/>
        <v/>
      </c>
      <c r="BE674" s="7" t="str">
        <f t="shared" si="135"/>
        <v/>
      </c>
    </row>
    <row r="675" spans="1:57" x14ac:dyDescent="0.25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>CONCATENATE(A675,B675,C675,D675,E675,F675,G675,H675,I675,J675,K675,L675,M675,N675,O675,P675,Q675,R675,S675,T675,U675,V675,W675,X675,Y675,Z675,AA675,AB675,AC675,AD675,AE675,AF675,AG675,AH675)</f>
        <v>SIMSIMSIM8100135805144761,875ASPROLI - ENTIDADE FECHADA144761,87543201,87544455,87544453,875824945840XPHYX VXTXRXX DX XNTX GXRWXX000000AMIL9AMIL FACIL S60 RJ QC S/COPART19806170,75198,06ATIVO</v>
      </c>
      <c r="AJ675">
        <f>IF(AI675=AI674,1,0)</f>
        <v>1</v>
      </c>
      <c r="AK675" s="47" t="s">
        <v>401</v>
      </c>
      <c r="AM675" s="8">
        <v>672</v>
      </c>
      <c r="AN675" s="8" t="str">
        <f t="shared" si="134"/>
        <v/>
      </c>
      <c r="AO675" s="8" t="str">
        <f t="shared" si="134"/>
        <v/>
      </c>
      <c r="AP675" s="8" t="str">
        <f t="shared" si="134"/>
        <v/>
      </c>
      <c r="AQ675" s="8" t="str">
        <f t="shared" si="134"/>
        <v/>
      </c>
      <c r="AR675" s="8" t="str">
        <f t="shared" si="134"/>
        <v/>
      </c>
      <c r="AS675" s="8" t="str">
        <f t="shared" si="134"/>
        <v/>
      </c>
      <c r="AT675" s="8" t="str">
        <f t="shared" si="134"/>
        <v/>
      </c>
      <c r="AU675" s="8" t="str">
        <f t="shared" si="134"/>
        <v/>
      </c>
      <c r="AV675" s="8" t="str">
        <f t="shared" si="134"/>
        <v/>
      </c>
      <c r="AW675" s="8" t="str">
        <f t="shared" si="134"/>
        <v/>
      </c>
      <c r="AX675" s="8" t="str">
        <f t="shared" si="135"/>
        <v/>
      </c>
      <c r="AY675" s="8" t="str">
        <f t="shared" si="135"/>
        <v/>
      </c>
      <c r="AZ675" s="8" t="str">
        <f t="shared" si="135"/>
        <v/>
      </c>
      <c r="BA675" s="8" t="str">
        <f t="shared" si="135"/>
        <v/>
      </c>
      <c r="BB675" s="8" t="str">
        <f t="shared" si="135"/>
        <v/>
      </c>
      <c r="BC675" s="8" t="str">
        <f t="shared" si="135"/>
        <v/>
      </c>
      <c r="BD675" s="8" t="str">
        <f t="shared" si="135"/>
        <v/>
      </c>
      <c r="BE675" s="8" t="str">
        <f t="shared" si="135"/>
        <v/>
      </c>
    </row>
    <row r="676" spans="1:57" x14ac:dyDescent="0.25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>CONCATENATE(A676,B676,C676,D676,E676,F676,G676,H676,I676,J676,K676,L676,M676,N676,O676,P676,Q676,R676,S676,T676,U676,V676,W676,X676,Y676,Z676,AA676,AB676,AC676,AD676,AE676,AF676,AG676,AH676)</f>
        <v>SIMNÃONÃO8100135891844761,875ASPROLI - ENTIDADE FECHADA044675,87544761,87526060,87544675,87544453,875824945920XNTXNXX WLXXX XLX LXNHXRX000000AMIL9AMIL FACIL S60 RJ QC S/COPART48502418,12485,02INATIVO</v>
      </c>
      <c r="AJ676">
        <f>IF(AI676=AI675,1,0)</f>
        <v>0</v>
      </c>
      <c r="AK676" s="47" t="s">
        <v>401</v>
      </c>
      <c r="AM676" s="7">
        <v>673</v>
      </c>
      <c r="AN676" s="7" t="str">
        <f t="shared" si="134"/>
        <v/>
      </c>
      <c r="AO676" s="7" t="str">
        <f t="shared" si="134"/>
        <v/>
      </c>
      <c r="AP676" s="7" t="str">
        <f t="shared" si="134"/>
        <v/>
      </c>
      <c r="AQ676" s="7" t="str">
        <f t="shared" si="134"/>
        <v/>
      </c>
      <c r="AR676" s="7" t="str">
        <f t="shared" si="134"/>
        <v/>
      </c>
      <c r="AS676" s="7" t="str">
        <f t="shared" si="134"/>
        <v/>
      </c>
      <c r="AT676" s="7" t="str">
        <f t="shared" si="134"/>
        <v/>
      </c>
      <c r="AU676" s="7" t="str">
        <f t="shared" si="134"/>
        <v/>
      </c>
      <c r="AV676" s="7" t="str">
        <f t="shared" si="134"/>
        <v/>
      </c>
      <c r="AW676" s="7" t="str">
        <f t="shared" si="134"/>
        <v/>
      </c>
      <c r="AX676" s="7" t="str">
        <f t="shared" si="135"/>
        <v/>
      </c>
      <c r="AY676" s="7" t="str">
        <f t="shared" si="135"/>
        <v/>
      </c>
      <c r="AZ676" s="7" t="str">
        <f t="shared" si="135"/>
        <v/>
      </c>
      <c r="BA676" s="7" t="str">
        <f t="shared" si="135"/>
        <v/>
      </c>
      <c r="BB676" s="7" t="str">
        <f t="shared" si="135"/>
        <v/>
      </c>
      <c r="BC676" s="7" t="str">
        <f t="shared" si="135"/>
        <v/>
      </c>
      <c r="BD676" s="7" t="str">
        <f t="shared" si="135"/>
        <v/>
      </c>
      <c r="BE676" s="7" t="str">
        <f t="shared" si="135"/>
        <v/>
      </c>
    </row>
    <row r="677" spans="1:57" x14ac:dyDescent="0.25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>CONCATENATE(A677,B677,C677,D677,E677,F677,G677,H677,I677,J677,K677,L677,M677,N677,O677,P677,Q677,R677,S677,T677,U677,V677,W677,X677,Y677,Z677,AA677,AB677,AC677,AD677,AE677,AF677,AG677,AH677)</f>
        <v>SIMNÃONÃO8100135891844761,875ASPROLI - ENTIDADE FECHADA044675,87544761,87526060,87544675,87544453,875824945920XNTXNXX WLXXX XLX LXNHXRX000000AMIL9AMIL FACIL S60 RJ QC S/COPART48502418,12485,02INATIVO</v>
      </c>
      <c r="AJ677">
        <f>IF(AI677=AI676,1,0)</f>
        <v>1</v>
      </c>
      <c r="AK677" s="47" t="s">
        <v>401</v>
      </c>
      <c r="AM677" s="8">
        <v>674</v>
      </c>
      <c r="AN677" s="8" t="str">
        <f t="shared" si="134"/>
        <v/>
      </c>
      <c r="AO677" s="8" t="str">
        <f t="shared" si="134"/>
        <v/>
      </c>
      <c r="AP677" s="8" t="str">
        <f t="shared" si="134"/>
        <v/>
      </c>
      <c r="AQ677" s="8" t="str">
        <f t="shared" si="134"/>
        <v/>
      </c>
      <c r="AR677" s="8" t="str">
        <f t="shared" si="134"/>
        <v/>
      </c>
      <c r="AS677" s="8" t="str">
        <f t="shared" si="134"/>
        <v/>
      </c>
      <c r="AT677" s="8" t="str">
        <f t="shared" si="134"/>
        <v/>
      </c>
      <c r="AU677" s="8" t="str">
        <f t="shared" si="134"/>
        <v/>
      </c>
      <c r="AV677" s="8" t="str">
        <f t="shared" si="134"/>
        <v/>
      </c>
      <c r="AW677" s="8" t="str">
        <f t="shared" si="134"/>
        <v/>
      </c>
      <c r="AX677" s="8" t="str">
        <f t="shared" si="135"/>
        <v/>
      </c>
      <c r="AY677" s="8" t="str">
        <f t="shared" si="135"/>
        <v/>
      </c>
      <c r="AZ677" s="8" t="str">
        <f t="shared" si="135"/>
        <v/>
      </c>
      <c r="BA677" s="8" t="str">
        <f t="shared" si="135"/>
        <v/>
      </c>
      <c r="BB677" s="8" t="str">
        <f t="shared" si="135"/>
        <v/>
      </c>
      <c r="BC677" s="8" t="str">
        <f t="shared" si="135"/>
        <v/>
      </c>
      <c r="BD677" s="8" t="str">
        <f t="shared" si="135"/>
        <v/>
      </c>
      <c r="BE677" s="8" t="str">
        <f t="shared" si="135"/>
        <v/>
      </c>
    </row>
    <row r="678" spans="1:57" x14ac:dyDescent="0.25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>CONCATENATE(A678,B678,C678,D678,E678,F678,G678,H678,I678,J678,K678,L678,M678,N678,O678,P678,Q678,R678,S678,T678,U678,V678,W678,X678,Y678,Z678,AA678,AB678,AC678,AD678,AE678,AF678,AG678,AH678)</f>
        <v>SIMNÃONÃO8100135891844761,875ASPROLI - ENTIDADE FECHADA044675,87544761,87526060,87544675,87544453,875824945920XNTXNXX WLXXX XLX LXNHXRX000000AMIL9AMIL FACIL S60 RJ QC S/COPART48502418,12485,02INATIVO</v>
      </c>
      <c r="AJ678">
        <f>IF(AI678=AI677,1,0)</f>
        <v>1</v>
      </c>
      <c r="AK678" s="47" t="s">
        <v>401</v>
      </c>
      <c r="AM678" s="7">
        <v>675</v>
      </c>
      <c r="AN678" s="7" t="str">
        <f t="shared" si="134"/>
        <v/>
      </c>
      <c r="AO678" s="7" t="str">
        <f t="shared" si="134"/>
        <v/>
      </c>
      <c r="AP678" s="7" t="str">
        <f t="shared" si="134"/>
        <v/>
      </c>
      <c r="AQ678" s="7" t="str">
        <f t="shared" si="134"/>
        <v/>
      </c>
      <c r="AR678" s="7" t="str">
        <f t="shared" si="134"/>
        <v/>
      </c>
      <c r="AS678" s="7" t="str">
        <f t="shared" si="134"/>
        <v/>
      </c>
      <c r="AT678" s="7" t="str">
        <f t="shared" si="134"/>
        <v/>
      </c>
      <c r="AU678" s="7" t="str">
        <f t="shared" si="134"/>
        <v/>
      </c>
      <c r="AV678" s="7" t="str">
        <f t="shared" si="134"/>
        <v/>
      </c>
      <c r="AW678" s="7" t="str">
        <f t="shared" si="134"/>
        <v/>
      </c>
      <c r="AX678" s="7" t="str">
        <f t="shared" si="135"/>
        <v/>
      </c>
      <c r="AY678" s="7" t="str">
        <f t="shared" si="135"/>
        <v/>
      </c>
      <c r="AZ678" s="7" t="str">
        <f t="shared" si="135"/>
        <v/>
      </c>
      <c r="BA678" s="7" t="str">
        <f t="shared" si="135"/>
        <v/>
      </c>
      <c r="BB678" s="7" t="str">
        <f t="shared" si="135"/>
        <v/>
      </c>
      <c r="BC678" s="7" t="str">
        <f t="shared" si="135"/>
        <v/>
      </c>
      <c r="BD678" s="7" t="str">
        <f t="shared" si="135"/>
        <v/>
      </c>
      <c r="BE678" s="7" t="str">
        <f t="shared" si="135"/>
        <v/>
      </c>
    </row>
    <row r="679" spans="1:57" x14ac:dyDescent="0.25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>CONCATENATE(A679,B679,C679,D679,E679,F679,G679,H679,I679,J679,K679,L679,M679,N679,O679,P679,Q679,R679,S679,T679,U679,V679,W679,X679,Y679,Z679,AA679,AB679,AC679,AD679,AE679,AF679,AG679,AH679)</f>
        <v>SIMNÃONÃO8100135891844761,875ASPROLI - ENTIDADE FECHADA144675,87544761,87534350,916666666744675,87544453,875824945930NXYDXL XLX LXNHXRX PXULXNX000000AMIL9AMIL FACIL S60 RJ QC S/COPART26333227,01263,33INATIVO</v>
      </c>
      <c r="AJ679">
        <f>IF(AI679=AI678,1,0)</f>
        <v>0</v>
      </c>
      <c r="AK679" s="47" t="s">
        <v>401</v>
      </c>
      <c r="AM679" s="8">
        <v>676</v>
      </c>
      <c r="AN679" s="8" t="str">
        <f t="shared" si="134"/>
        <v/>
      </c>
      <c r="AO679" s="8" t="str">
        <f t="shared" si="134"/>
        <v/>
      </c>
      <c r="AP679" s="8" t="str">
        <f t="shared" si="134"/>
        <v/>
      </c>
      <c r="AQ679" s="8" t="str">
        <f t="shared" si="134"/>
        <v/>
      </c>
      <c r="AR679" s="8" t="str">
        <f t="shared" si="134"/>
        <v/>
      </c>
      <c r="AS679" s="8" t="str">
        <f t="shared" si="134"/>
        <v/>
      </c>
      <c r="AT679" s="8" t="str">
        <f t="shared" si="134"/>
        <v/>
      </c>
      <c r="AU679" s="8" t="str">
        <f t="shared" si="134"/>
        <v/>
      </c>
      <c r="AV679" s="8" t="str">
        <f t="shared" si="134"/>
        <v/>
      </c>
      <c r="AW679" s="8" t="str">
        <f t="shared" si="134"/>
        <v/>
      </c>
      <c r="AX679" s="8" t="str">
        <f t="shared" si="135"/>
        <v/>
      </c>
      <c r="AY679" s="8" t="str">
        <f t="shared" si="135"/>
        <v/>
      </c>
      <c r="AZ679" s="8" t="str">
        <f t="shared" si="135"/>
        <v/>
      </c>
      <c r="BA679" s="8" t="str">
        <f t="shared" si="135"/>
        <v/>
      </c>
      <c r="BB679" s="8" t="str">
        <f t="shared" si="135"/>
        <v/>
      </c>
      <c r="BC679" s="8" t="str">
        <f t="shared" si="135"/>
        <v/>
      </c>
      <c r="BD679" s="8" t="str">
        <f t="shared" si="135"/>
        <v/>
      </c>
      <c r="BE679" s="8" t="str">
        <f t="shared" si="135"/>
        <v/>
      </c>
    </row>
    <row r="680" spans="1:57" x14ac:dyDescent="0.25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>CONCATENATE(A680,B680,C680,D680,E680,F680,G680,H680,I680,J680,K680,L680,M680,N680,O680,P680,Q680,R680,S680,T680,U680,V680,W680,X680,Y680,Z680,AA680,AB680,AC680,AD680,AE680,AF680,AG680,AH680)</f>
        <v>SIMNÃONÃO8100135891844761,875ASPROLI - ENTIDADE FECHADA144675,87544761,87534350,916666666744675,87544453,875824945930NXYDXL XLX LXNHXRX PXULXNX000000AMIL9AMIL FACIL S60 RJ QC S/COPART26333227,01263,33INATIVO</v>
      </c>
      <c r="AJ680">
        <f>IF(AI680=AI679,1,0)</f>
        <v>1</v>
      </c>
      <c r="AK680" s="47" t="s">
        <v>401</v>
      </c>
      <c r="AM680" s="7">
        <v>677</v>
      </c>
      <c r="AN680" s="7" t="str">
        <f t="shared" si="134"/>
        <v/>
      </c>
      <c r="AO680" s="7" t="str">
        <f t="shared" si="134"/>
        <v/>
      </c>
      <c r="AP680" s="7" t="str">
        <f t="shared" si="134"/>
        <v/>
      </c>
      <c r="AQ680" s="7" t="str">
        <f t="shared" si="134"/>
        <v/>
      </c>
      <c r="AR680" s="7" t="str">
        <f t="shared" si="134"/>
        <v/>
      </c>
      <c r="AS680" s="7" t="str">
        <f t="shared" si="134"/>
        <v/>
      </c>
      <c r="AT680" s="7" t="str">
        <f t="shared" si="134"/>
        <v/>
      </c>
      <c r="AU680" s="7" t="str">
        <f t="shared" si="134"/>
        <v/>
      </c>
      <c r="AV680" s="7" t="str">
        <f t="shared" si="134"/>
        <v/>
      </c>
      <c r="AW680" s="7" t="str">
        <f t="shared" si="134"/>
        <v/>
      </c>
      <c r="AX680" s="7" t="str">
        <f t="shared" si="135"/>
        <v/>
      </c>
      <c r="AY680" s="7" t="str">
        <f t="shared" si="135"/>
        <v/>
      </c>
      <c r="AZ680" s="7" t="str">
        <f t="shared" si="135"/>
        <v/>
      </c>
      <c r="BA680" s="7" t="str">
        <f t="shared" si="135"/>
        <v/>
      </c>
      <c r="BB680" s="7" t="str">
        <f t="shared" si="135"/>
        <v/>
      </c>
      <c r="BC680" s="7" t="str">
        <f t="shared" si="135"/>
        <v/>
      </c>
      <c r="BD680" s="7" t="str">
        <f t="shared" si="135"/>
        <v/>
      </c>
      <c r="BE680" s="7" t="str">
        <f t="shared" si="135"/>
        <v/>
      </c>
    </row>
    <row r="681" spans="1:57" x14ac:dyDescent="0.25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>CONCATENATE(A681,B681,C681,D681,E681,F681,G681,H681,I681,J681,K681,L681,M681,N681,O681,P681,Q681,R681,S681,T681,U681,V681,W681,X681,Y681,Z681,AA681,AB681,AC681,AD681,AE681,AF681,AG681,AH681)</f>
        <v>SIMNÃONÃO8100135891844761,875ASPROLI - ENTIDADE FECHADA144675,87544761,87534350,916666666744675,87544453,875824945930NXYDXL XLX LXNHXRX PXULXNX000000AMIL9AMIL FACIL S60 RJ QC S/COPART26333227,01263,33INATIVO</v>
      </c>
      <c r="AJ681">
        <f>IF(AI681=AI680,1,0)</f>
        <v>1</v>
      </c>
      <c r="AK681" s="47" t="s">
        <v>401</v>
      </c>
      <c r="AM681" s="8">
        <v>678</v>
      </c>
      <c r="AN681" s="8" t="str">
        <f t="shared" si="134"/>
        <v/>
      </c>
      <c r="AO681" s="8" t="str">
        <f t="shared" si="134"/>
        <v/>
      </c>
      <c r="AP681" s="8" t="str">
        <f t="shared" si="134"/>
        <v/>
      </c>
      <c r="AQ681" s="8" t="str">
        <f t="shared" si="134"/>
        <v/>
      </c>
      <c r="AR681" s="8" t="str">
        <f t="shared" si="134"/>
        <v/>
      </c>
      <c r="AS681" s="8" t="str">
        <f t="shared" si="134"/>
        <v/>
      </c>
      <c r="AT681" s="8" t="str">
        <f t="shared" si="134"/>
        <v/>
      </c>
      <c r="AU681" s="8" t="str">
        <f t="shared" si="134"/>
        <v/>
      </c>
      <c r="AV681" s="8" t="str">
        <f t="shared" si="134"/>
        <v/>
      </c>
      <c r="AW681" s="8" t="str">
        <f t="shared" si="134"/>
        <v/>
      </c>
      <c r="AX681" s="8" t="str">
        <f t="shared" si="135"/>
        <v/>
      </c>
      <c r="AY681" s="8" t="str">
        <f t="shared" si="135"/>
        <v/>
      </c>
      <c r="AZ681" s="8" t="str">
        <f t="shared" si="135"/>
        <v/>
      </c>
      <c r="BA681" s="8" t="str">
        <f t="shared" si="135"/>
        <v/>
      </c>
      <c r="BB681" s="8" t="str">
        <f t="shared" si="135"/>
        <v/>
      </c>
      <c r="BC681" s="8" t="str">
        <f t="shared" si="135"/>
        <v/>
      </c>
      <c r="BD681" s="8" t="str">
        <f t="shared" si="135"/>
        <v/>
      </c>
      <c r="BE681" s="8" t="str">
        <f t="shared" si="135"/>
        <v/>
      </c>
    </row>
    <row r="682" spans="1:57" x14ac:dyDescent="0.25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>CONCATENATE(A682,B682,C682,D682,E682,F682,G682,H682,I682,J682,K682,L682,M682,N682,O682,P682,Q682,R682,S682,T682,U682,V682,W682,X682,Y682,Z682,AA682,AB682,AC682,AD682,AE682,AF682,AG682,AH682)</f>
        <v>SIMSIMSIM810485421207136330044761,875ASPROLI - ENTIDADE FECHADA044761,87528346,87544482,87544483,875826741910XLXXNX DXURXDX VXZ000000AMIL8AMIL S750 R2 QP S/COPART1299161119,971299,16ATIVO</v>
      </c>
      <c r="AJ682">
        <f>IF(AI682=AI681,1,0)</f>
        <v>0</v>
      </c>
      <c r="AK682" s="47" t="s">
        <v>401</v>
      </c>
      <c r="AM682" s="7">
        <v>679</v>
      </c>
      <c r="AN682" s="7" t="str">
        <f t="shared" si="134"/>
        <v/>
      </c>
      <c r="AO682" s="7" t="str">
        <f t="shared" si="134"/>
        <v/>
      </c>
      <c r="AP682" s="7" t="str">
        <f t="shared" si="134"/>
        <v/>
      </c>
      <c r="AQ682" s="7" t="str">
        <f t="shared" si="134"/>
        <v/>
      </c>
      <c r="AR682" s="7" t="str">
        <f t="shared" si="134"/>
        <v/>
      </c>
      <c r="AS682" s="7" t="str">
        <f t="shared" si="134"/>
        <v/>
      </c>
      <c r="AT682" s="7" t="str">
        <f t="shared" si="134"/>
        <v/>
      </c>
      <c r="AU682" s="7" t="str">
        <f t="shared" si="134"/>
        <v/>
      </c>
      <c r="AV682" s="7" t="str">
        <f t="shared" si="134"/>
        <v/>
      </c>
      <c r="AW682" s="7" t="str">
        <f t="shared" si="134"/>
        <v/>
      </c>
      <c r="AX682" s="7" t="str">
        <f t="shared" si="135"/>
        <v/>
      </c>
      <c r="AY682" s="7" t="str">
        <f t="shared" si="135"/>
        <v/>
      </c>
      <c r="AZ682" s="7" t="str">
        <f t="shared" si="135"/>
        <v/>
      </c>
      <c r="BA682" s="7" t="str">
        <f t="shared" si="135"/>
        <v/>
      </c>
      <c r="BB682" s="7" t="str">
        <f t="shared" si="135"/>
        <v/>
      </c>
      <c r="BC682" s="7" t="str">
        <f t="shared" si="135"/>
        <v/>
      </c>
      <c r="BD682" s="7" t="str">
        <f t="shared" si="135"/>
        <v/>
      </c>
      <c r="BE682" s="7" t="str">
        <f t="shared" si="135"/>
        <v/>
      </c>
    </row>
    <row r="683" spans="1:57" x14ac:dyDescent="0.25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>CONCATENATE(A683,B683,C683,D683,E683,F683,G683,H683,I683,J683,K683,L683,M683,N683,O683,P683,Q683,R683,S683,T683,U683,V683,W683,X683,Y683,Z683,AA683,AB683,AC683,AD683,AE683,AF683,AG683,AH683)</f>
        <v>SIMSIMSIM810485421207136330044761,875ASPROLI - ENTIDADE FECHADA044761,87528346,87544482,87544483,875826741910XLXXNX DXURXDX VXZ000000AMIL8AMIL S750 R2 QP S/COPART1299161119,971299,16ATIVO</v>
      </c>
      <c r="AJ683">
        <f>IF(AI683=AI682,1,0)</f>
        <v>1</v>
      </c>
      <c r="AK683" s="47" t="s">
        <v>401</v>
      </c>
      <c r="AM683" s="8">
        <v>680</v>
      </c>
      <c r="AN683" s="8" t="str">
        <f t="shared" si="134"/>
        <v/>
      </c>
      <c r="AO683" s="8" t="str">
        <f t="shared" si="134"/>
        <v/>
      </c>
      <c r="AP683" s="8" t="str">
        <f t="shared" si="134"/>
        <v/>
      </c>
      <c r="AQ683" s="8" t="str">
        <f t="shared" si="134"/>
        <v/>
      </c>
      <c r="AR683" s="8" t="str">
        <f t="shared" si="134"/>
        <v/>
      </c>
      <c r="AS683" s="8" t="str">
        <f t="shared" si="134"/>
        <v/>
      </c>
      <c r="AT683" s="8" t="str">
        <f t="shared" si="134"/>
        <v/>
      </c>
      <c r="AU683" s="8" t="str">
        <f t="shared" si="134"/>
        <v/>
      </c>
      <c r="AV683" s="8" t="str">
        <f t="shared" si="134"/>
        <v/>
      </c>
      <c r="AW683" s="8" t="str">
        <f t="shared" si="134"/>
        <v/>
      </c>
      <c r="AX683" s="8" t="str">
        <f t="shared" si="135"/>
        <v/>
      </c>
      <c r="AY683" s="8" t="str">
        <f t="shared" si="135"/>
        <v/>
      </c>
      <c r="AZ683" s="8" t="str">
        <f t="shared" si="135"/>
        <v/>
      </c>
      <c r="BA683" s="8" t="str">
        <f t="shared" si="135"/>
        <v/>
      </c>
      <c r="BB683" s="8" t="str">
        <f t="shared" si="135"/>
        <v/>
      </c>
      <c r="BC683" s="8" t="str">
        <f t="shared" si="135"/>
        <v/>
      </c>
      <c r="BD683" s="8" t="str">
        <f t="shared" si="135"/>
        <v/>
      </c>
      <c r="BE683" s="8" t="str">
        <f t="shared" si="135"/>
        <v/>
      </c>
    </row>
    <row r="684" spans="1:57" x14ac:dyDescent="0.25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>CONCATENATE(A684,B684,C684,D684,E684,F684,G684,H684,I684,J684,K684,L684,M684,N684,O684,P684,Q684,R684,S684,T684,U684,V684,W684,X684,Y684,Z684,AA684,AB684,AC684,AD684,AE684,AF684,AG684,AH684)</f>
        <v>SIMSIMSIM810485421207136330044761,875ASPROLI - ENTIDADE FECHADA044761,87528346,87544482,87544483,875826741910XLXXNX DXURXDX VXZ000000AMIL8AMIL S750 R2 QP S/COPART1299161119,971299,16ATIVO</v>
      </c>
      <c r="AJ684">
        <f>IF(AI684=AI683,1,0)</f>
        <v>1</v>
      </c>
      <c r="AK684" s="47" t="s">
        <v>401</v>
      </c>
      <c r="AM684" s="7">
        <v>681</v>
      </c>
      <c r="AN684" s="7" t="str">
        <f t="shared" ref="AN684:AW693" si="136">IF(AN$3=$D684,$AM684,"")</f>
        <v/>
      </c>
      <c r="AO684" s="7" t="str">
        <f t="shared" si="136"/>
        <v/>
      </c>
      <c r="AP684" s="7" t="str">
        <f t="shared" si="136"/>
        <v/>
      </c>
      <c r="AQ684" s="7" t="str">
        <f t="shared" si="136"/>
        <v/>
      </c>
      <c r="AR684" s="7" t="str">
        <f t="shared" si="136"/>
        <v/>
      </c>
      <c r="AS684" s="7" t="str">
        <f t="shared" si="136"/>
        <v/>
      </c>
      <c r="AT684" s="7" t="str">
        <f t="shared" si="136"/>
        <v/>
      </c>
      <c r="AU684" s="7" t="str">
        <f t="shared" si="136"/>
        <v/>
      </c>
      <c r="AV684" s="7" t="str">
        <f t="shared" si="136"/>
        <v/>
      </c>
      <c r="AW684" s="7" t="str">
        <f t="shared" si="136"/>
        <v/>
      </c>
      <c r="AX684" s="7" t="str">
        <f t="shared" ref="AX684:BE693" si="137">IF(AX$3=$D684,$AM684,"")</f>
        <v/>
      </c>
      <c r="AY684" s="7" t="str">
        <f t="shared" si="137"/>
        <v/>
      </c>
      <c r="AZ684" s="7" t="str">
        <f t="shared" si="137"/>
        <v/>
      </c>
      <c r="BA684" s="7" t="str">
        <f t="shared" si="137"/>
        <v/>
      </c>
      <c r="BB684" s="7" t="str">
        <f t="shared" si="137"/>
        <v/>
      </c>
      <c r="BC684" s="7" t="str">
        <f t="shared" si="137"/>
        <v/>
      </c>
      <c r="BD684" s="7" t="str">
        <f t="shared" si="137"/>
        <v/>
      </c>
      <c r="BE684" s="7" t="str">
        <f t="shared" si="137"/>
        <v/>
      </c>
    </row>
    <row r="685" spans="1:57" x14ac:dyDescent="0.25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>CONCATENATE(A685,B685,C685,D685,E685,F685,G685,H685,I685,J685,K685,L685,M685,N685,O685,P685,Q685,R685,S685,T685,U685,V685,W685,X685,Y685,Z685,AA685,AB685,AC685,AD685,AE685,AF685,AG685,AH685)</f>
        <v>SIMSIMSIM810485421207136330044761,875ASPROLI - ENTIDADE FECHADA144761,87540497,916666666744482,87544483,875826741920MXGUXL XLXXXNDRX VXZ VXTXRXNX000000AMIL8AMIL S750 R2 QP S/COPART52535452,88525,35ATIVO</v>
      </c>
      <c r="AJ685">
        <f>IF(AI685=AI684,1,0)</f>
        <v>0</v>
      </c>
      <c r="AK685" s="47" t="s">
        <v>401</v>
      </c>
      <c r="AM685" s="8">
        <v>682</v>
      </c>
      <c r="AN685" s="8" t="str">
        <f t="shared" si="136"/>
        <v/>
      </c>
      <c r="AO685" s="8" t="str">
        <f t="shared" si="136"/>
        <v/>
      </c>
      <c r="AP685" s="8" t="str">
        <f t="shared" si="136"/>
        <v/>
      </c>
      <c r="AQ685" s="8" t="str">
        <f t="shared" si="136"/>
        <v/>
      </c>
      <c r="AR685" s="8" t="str">
        <f t="shared" si="136"/>
        <v/>
      </c>
      <c r="AS685" s="8" t="str">
        <f t="shared" si="136"/>
        <v/>
      </c>
      <c r="AT685" s="8" t="str">
        <f t="shared" si="136"/>
        <v/>
      </c>
      <c r="AU685" s="8" t="str">
        <f t="shared" si="136"/>
        <v/>
      </c>
      <c r="AV685" s="8" t="str">
        <f t="shared" si="136"/>
        <v/>
      </c>
      <c r="AW685" s="8" t="str">
        <f t="shared" si="136"/>
        <v/>
      </c>
      <c r="AX685" s="8" t="str">
        <f t="shared" si="137"/>
        <v/>
      </c>
      <c r="AY685" s="8" t="str">
        <f t="shared" si="137"/>
        <v/>
      </c>
      <c r="AZ685" s="8" t="str">
        <f t="shared" si="137"/>
        <v/>
      </c>
      <c r="BA685" s="8" t="str">
        <f t="shared" si="137"/>
        <v/>
      </c>
      <c r="BB685" s="8" t="str">
        <f t="shared" si="137"/>
        <v/>
      </c>
      <c r="BC685" s="8" t="str">
        <f t="shared" si="137"/>
        <v/>
      </c>
      <c r="BD685" s="8" t="str">
        <f t="shared" si="137"/>
        <v/>
      </c>
      <c r="BE685" s="8" t="str">
        <f t="shared" si="137"/>
        <v/>
      </c>
    </row>
    <row r="686" spans="1:57" x14ac:dyDescent="0.25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>CONCATENATE(A686,B686,C686,D686,E686,F686,G686,H686,I686,J686,K686,L686,M686,N686,O686,P686,Q686,R686,S686,T686,U686,V686,W686,X686,Y686,Z686,AA686,AB686,AC686,AD686,AE686,AF686,AG686,AH686)</f>
        <v>SIMSIMSIM810485421207136330044761,875ASPROLI - ENTIDADE FECHADA144761,87540497,916666666744482,87544483,875826741920MXGUXL XLXXXNDRX VXZ VXTXRXNX000000AMIL8AMIL S750 R2 QP S/COPART52535452,88525,35ATIVO</v>
      </c>
      <c r="AJ686">
        <f>IF(AI686=AI685,1,0)</f>
        <v>1</v>
      </c>
      <c r="AK686" s="47" t="s">
        <v>401</v>
      </c>
      <c r="AM686" s="7">
        <v>683</v>
      </c>
      <c r="AN686" s="7" t="str">
        <f t="shared" si="136"/>
        <v/>
      </c>
      <c r="AO686" s="7" t="str">
        <f t="shared" si="136"/>
        <v/>
      </c>
      <c r="AP686" s="7" t="str">
        <f t="shared" si="136"/>
        <v/>
      </c>
      <c r="AQ686" s="7" t="str">
        <f t="shared" si="136"/>
        <v/>
      </c>
      <c r="AR686" s="7" t="str">
        <f t="shared" si="136"/>
        <v/>
      </c>
      <c r="AS686" s="7" t="str">
        <f t="shared" si="136"/>
        <v/>
      </c>
      <c r="AT686" s="7" t="str">
        <f t="shared" si="136"/>
        <v/>
      </c>
      <c r="AU686" s="7" t="str">
        <f t="shared" si="136"/>
        <v/>
      </c>
      <c r="AV686" s="7" t="str">
        <f t="shared" si="136"/>
        <v/>
      </c>
      <c r="AW686" s="7" t="str">
        <f t="shared" si="136"/>
        <v/>
      </c>
      <c r="AX686" s="7" t="str">
        <f t="shared" si="137"/>
        <v/>
      </c>
      <c r="AY686" s="7" t="str">
        <f t="shared" si="137"/>
        <v/>
      </c>
      <c r="AZ686" s="7" t="str">
        <f t="shared" si="137"/>
        <v/>
      </c>
      <c r="BA686" s="7" t="str">
        <f t="shared" si="137"/>
        <v/>
      </c>
      <c r="BB686" s="7" t="str">
        <f t="shared" si="137"/>
        <v/>
      </c>
      <c r="BC686" s="7" t="str">
        <f t="shared" si="137"/>
        <v/>
      </c>
      <c r="BD686" s="7" t="str">
        <f t="shared" si="137"/>
        <v/>
      </c>
      <c r="BE686" s="7" t="str">
        <f t="shared" si="137"/>
        <v/>
      </c>
    </row>
    <row r="687" spans="1:57" x14ac:dyDescent="0.25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>CONCATENATE(A687,B687,C687,D687,E687,F687,G687,H687,I687,J687,K687,L687,M687,N687,O687,P687,Q687,R687,S687,T687,U687,V687,W687,X687,Y687,Z687,AA687,AB687,AC687,AD687,AE687,AF687,AG687,AH687)</f>
        <v>SIMSIMSIM810485421207136330044761,875ASPROLI - ENTIDADE FECHADA144761,87540497,916666666744482,87544483,875826741920MXGUXL XLXXXNDRX VXZ VXTXRXNX000000AMIL8AMIL S750 R2 QP S/COPART52535452,88525,35ATIVO</v>
      </c>
      <c r="AJ687">
        <f>IF(AI687=AI686,1,0)</f>
        <v>1</v>
      </c>
      <c r="AK687" s="47" t="s">
        <v>401</v>
      </c>
      <c r="AM687" s="8">
        <v>684</v>
      </c>
      <c r="AN687" s="8" t="str">
        <f t="shared" si="136"/>
        <v/>
      </c>
      <c r="AO687" s="8" t="str">
        <f t="shared" si="136"/>
        <v/>
      </c>
      <c r="AP687" s="8" t="str">
        <f t="shared" si="136"/>
        <v/>
      </c>
      <c r="AQ687" s="8" t="str">
        <f t="shared" si="136"/>
        <v/>
      </c>
      <c r="AR687" s="8" t="str">
        <f t="shared" si="136"/>
        <v/>
      </c>
      <c r="AS687" s="8" t="str">
        <f t="shared" si="136"/>
        <v/>
      </c>
      <c r="AT687" s="8" t="str">
        <f t="shared" si="136"/>
        <v/>
      </c>
      <c r="AU687" s="8" t="str">
        <f t="shared" si="136"/>
        <v/>
      </c>
      <c r="AV687" s="8" t="str">
        <f t="shared" si="136"/>
        <v/>
      </c>
      <c r="AW687" s="8" t="str">
        <f t="shared" si="136"/>
        <v/>
      </c>
      <c r="AX687" s="8" t="str">
        <f t="shared" si="137"/>
        <v/>
      </c>
      <c r="AY687" s="8" t="str">
        <f t="shared" si="137"/>
        <v/>
      </c>
      <c r="AZ687" s="8" t="str">
        <f t="shared" si="137"/>
        <v/>
      </c>
      <c r="BA687" s="8" t="str">
        <f t="shared" si="137"/>
        <v/>
      </c>
      <c r="BB687" s="8" t="str">
        <f t="shared" si="137"/>
        <v/>
      </c>
      <c r="BC687" s="8" t="str">
        <f t="shared" si="137"/>
        <v/>
      </c>
      <c r="BD687" s="8" t="str">
        <f t="shared" si="137"/>
        <v/>
      </c>
      <c r="BE687" s="8" t="str">
        <f t="shared" si="137"/>
        <v/>
      </c>
    </row>
    <row r="688" spans="1:57" x14ac:dyDescent="0.25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>CONCATENATE(A688,B688,C688,D688,E688,F688,G688,H688,I688,J688,K688,L688,M688,N688,O688,P688,Q688,R688,S688,T688,U688,V688,W688,X688,Y688,Z688,AA688,AB688,AC688,AD688,AE688,AF688,AG688,AH688)</f>
        <v>NÃONÃONÃO1201881000570116095744761,875ANMEP144657,87544761,87544551,87544657,87544578,875832606470WXWXLXX GXMX DX XNTXNX MXWHXDX000000AMILAMIL 400 QC NACIONAL77338649,63773,38INATIVO</v>
      </c>
      <c r="AJ688">
        <f>IF(AI688=AI687,1,0)</f>
        <v>0</v>
      </c>
      <c r="AK688" s="47" t="s">
        <v>392</v>
      </c>
      <c r="AM688" s="7">
        <v>685</v>
      </c>
      <c r="AN688" s="7" t="str">
        <f t="shared" si="136"/>
        <v/>
      </c>
      <c r="AO688" s="7" t="str">
        <f t="shared" si="136"/>
        <v/>
      </c>
      <c r="AP688" s="7" t="str">
        <f t="shared" si="136"/>
        <v/>
      </c>
      <c r="AQ688" s="7" t="str">
        <f t="shared" si="136"/>
        <v/>
      </c>
      <c r="AR688" s="7" t="str">
        <f t="shared" si="136"/>
        <v/>
      </c>
      <c r="AS688" s="7" t="str">
        <f t="shared" si="136"/>
        <v/>
      </c>
      <c r="AT688" s="7" t="str">
        <f t="shared" si="136"/>
        <v/>
      </c>
      <c r="AU688" s="7" t="str">
        <f t="shared" si="136"/>
        <v/>
      </c>
      <c r="AV688" s="7" t="str">
        <f t="shared" si="136"/>
        <v/>
      </c>
      <c r="AW688" s="7" t="str">
        <f t="shared" si="136"/>
        <v/>
      </c>
      <c r="AX688" s="7" t="str">
        <f t="shared" si="137"/>
        <v/>
      </c>
      <c r="AY688" s="7" t="str">
        <f t="shared" si="137"/>
        <v/>
      </c>
      <c r="AZ688" s="7" t="str">
        <f t="shared" si="137"/>
        <v/>
      </c>
      <c r="BA688" s="7" t="str">
        <f t="shared" si="137"/>
        <v/>
      </c>
      <c r="BB688" s="7" t="str">
        <f t="shared" si="137"/>
        <v/>
      </c>
      <c r="BC688" s="7" t="str">
        <f t="shared" si="137"/>
        <v/>
      </c>
      <c r="BD688" s="7" t="str">
        <f t="shared" si="137"/>
        <v/>
      </c>
      <c r="BE688" s="7" t="str">
        <f t="shared" si="137"/>
        <v/>
      </c>
    </row>
    <row r="689" spans="1:57" x14ac:dyDescent="0.25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>CONCATENATE(A689,B689,C689,D689,E689,F689,G689,H689,I689,J689,K689,L689,M689,N689,O689,P689,Q689,R689,S689,T689,U689,V689,W689,X689,Y689,Z689,AA689,AB689,AC689,AD689,AE689,AF689,AG689,AH689)</f>
        <v>NÃONÃONÃO1201881000570116095744761,875ANMEP144657,87544761,87544551,87544657,87544578,875832606470WXWXLXX GXMX DX XNTXNX MXWHXDX000000AMILAMIL 400 QC NACIONAL77338649,63773,38INATIVO</v>
      </c>
      <c r="AJ689">
        <f>IF(AI689=AI688,1,0)</f>
        <v>1</v>
      </c>
      <c r="AK689" s="47" t="s">
        <v>392</v>
      </c>
      <c r="AM689" s="8">
        <v>686</v>
      </c>
      <c r="AN689" s="8" t="str">
        <f t="shared" si="136"/>
        <v/>
      </c>
      <c r="AO689" s="8" t="str">
        <f t="shared" si="136"/>
        <v/>
      </c>
      <c r="AP689" s="8" t="str">
        <f t="shared" si="136"/>
        <v/>
      </c>
      <c r="AQ689" s="8" t="str">
        <f t="shared" si="136"/>
        <v/>
      </c>
      <c r="AR689" s="8" t="str">
        <f t="shared" si="136"/>
        <v/>
      </c>
      <c r="AS689" s="8" t="str">
        <f t="shared" si="136"/>
        <v/>
      </c>
      <c r="AT689" s="8" t="str">
        <f t="shared" si="136"/>
        <v/>
      </c>
      <c r="AU689" s="8" t="str">
        <f t="shared" si="136"/>
        <v/>
      </c>
      <c r="AV689" s="8" t="str">
        <f t="shared" si="136"/>
        <v/>
      </c>
      <c r="AW689" s="8" t="str">
        <f t="shared" si="136"/>
        <v/>
      </c>
      <c r="AX689" s="8" t="str">
        <f t="shared" si="137"/>
        <v/>
      </c>
      <c r="AY689" s="8" t="str">
        <f t="shared" si="137"/>
        <v/>
      </c>
      <c r="AZ689" s="8" t="str">
        <f t="shared" si="137"/>
        <v/>
      </c>
      <c r="BA689" s="8" t="str">
        <f t="shared" si="137"/>
        <v/>
      </c>
      <c r="BB689" s="8" t="str">
        <f t="shared" si="137"/>
        <v/>
      </c>
      <c r="BC689" s="8" t="str">
        <f t="shared" si="137"/>
        <v/>
      </c>
      <c r="BD689" s="8" t="str">
        <f t="shared" si="137"/>
        <v/>
      </c>
      <c r="BE689" s="8" t="str">
        <f t="shared" si="137"/>
        <v/>
      </c>
    </row>
    <row r="690" spans="1:57" x14ac:dyDescent="0.25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>CONCATENATE(A690,B690,C690,D690,E690,F690,G690,H690,I690,J690,K690,L690,M690,N690,O690,P690,Q690,R690,S690,T690,U690,V690,W690,X690,Y690,Z690,AA690,AB690,AC690,AD690,AE690,AF690,AG690,AH690)</f>
        <v>NÃONÃONÃO1201881000570116095744761,875ANMEP144657,87544761,87544551,87544657,87544578,875832606470WXWXLXX GXMX DX XNTXNX MXWHXDX000000AMILAMIL 400 QC NACIONAL77338649,63773,38INATIVO</v>
      </c>
      <c r="AJ690">
        <f>IF(AI690=AI689,1,0)</f>
        <v>1</v>
      </c>
      <c r="AK690" s="47" t="s">
        <v>392</v>
      </c>
      <c r="AM690" s="7">
        <v>687</v>
      </c>
      <c r="AN690" s="7" t="str">
        <f t="shared" si="136"/>
        <v/>
      </c>
      <c r="AO690" s="7" t="str">
        <f t="shared" si="136"/>
        <v/>
      </c>
      <c r="AP690" s="7" t="str">
        <f t="shared" si="136"/>
        <v/>
      </c>
      <c r="AQ690" s="7" t="str">
        <f t="shared" si="136"/>
        <v/>
      </c>
      <c r="AR690" s="7" t="str">
        <f t="shared" si="136"/>
        <v/>
      </c>
      <c r="AS690" s="7" t="str">
        <f t="shared" si="136"/>
        <v/>
      </c>
      <c r="AT690" s="7" t="str">
        <f t="shared" si="136"/>
        <v/>
      </c>
      <c r="AU690" s="7" t="str">
        <f t="shared" si="136"/>
        <v/>
      </c>
      <c r="AV690" s="7" t="str">
        <f t="shared" si="136"/>
        <v/>
      </c>
      <c r="AW690" s="7" t="str">
        <f t="shared" si="136"/>
        <v/>
      </c>
      <c r="AX690" s="7" t="str">
        <f t="shared" si="137"/>
        <v/>
      </c>
      <c r="AY690" s="7" t="str">
        <f t="shared" si="137"/>
        <v/>
      </c>
      <c r="AZ690" s="7" t="str">
        <f t="shared" si="137"/>
        <v/>
      </c>
      <c r="BA690" s="7" t="str">
        <f t="shared" si="137"/>
        <v/>
      </c>
      <c r="BB690" s="7" t="str">
        <f t="shared" si="137"/>
        <v/>
      </c>
      <c r="BC690" s="7" t="str">
        <f t="shared" si="137"/>
        <v/>
      </c>
      <c r="BD690" s="7" t="str">
        <f t="shared" si="137"/>
        <v/>
      </c>
      <c r="BE690" s="7" t="str">
        <f t="shared" si="137"/>
        <v/>
      </c>
    </row>
    <row r="691" spans="1:57" x14ac:dyDescent="0.25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>CONCATENATE(A691,B691,C691,D691,E691,F691,G691,H691,I691,J691,K691,L691,M691,N691,O691,P691,Q691,R691,S691,T691,U691,V691,W691,X691,Y691,Z691,AA691,AB691,AC691,AD691,AE691,AF691,AG691,AH691)</f>
        <v>SIMNÃONÃO1201881000570118792644761,875ANMEP244682,87544761,87544602,87544682,87544630,875835701440BRXNX BXTX NUNX WXRDXZX000000AMIL40AMIL 500 QP NACIONAL95921805,73959,21INATIVO</v>
      </c>
      <c r="AJ691">
        <f>IF(AI691=AI690,1,0)</f>
        <v>0</v>
      </c>
      <c r="AK691" s="47" t="s">
        <v>392</v>
      </c>
      <c r="AM691" s="8">
        <v>688</v>
      </c>
      <c r="AN691" s="8" t="str">
        <f t="shared" si="136"/>
        <v/>
      </c>
      <c r="AO691" s="8" t="str">
        <f t="shared" si="136"/>
        <v/>
      </c>
      <c r="AP691" s="8" t="str">
        <f t="shared" si="136"/>
        <v/>
      </c>
      <c r="AQ691" s="8" t="str">
        <f t="shared" si="136"/>
        <v/>
      </c>
      <c r="AR691" s="8" t="str">
        <f t="shared" si="136"/>
        <v/>
      </c>
      <c r="AS691" s="8" t="str">
        <f t="shared" si="136"/>
        <v/>
      </c>
      <c r="AT691" s="8" t="str">
        <f t="shared" si="136"/>
        <v/>
      </c>
      <c r="AU691" s="8" t="str">
        <f t="shared" si="136"/>
        <v/>
      </c>
      <c r="AV691" s="8" t="str">
        <f t="shared" si="136"/>
        <v/>
      </c>
      <c r="AW691" s="8" t="str">
        <f t="shared" si="136"/>
        <v/>
      </c>
      <c r="AX691" s="8" t="str">
        <f t="shared" si="137"/>
        <v/>
      </c>
      <c r="AY691" s="8" t="str">
        <f t="shared" si="137"/>
        <v/>
      </c>
      <c r="AZ691" s="8" t="str">
        <f t="shared" si="137"/>
        <v/>
      </c>
      <c r="BA691" s="8" t="str">
        <f t="shared" si="137"/>
        <v/>
      </c>
      <c r="BB691" s="8" t="str">
        <f t="shared" si="137"/>
        <v/>
      </c>
      <c r="BC691" s="8" t="str">
        <f t="shared" si="137"/>
        <v/>
      </c>
      <c r="BD691" s="8" t="str">
        <f t="shared" si="137"/>
        <v/>
      </c>
      <c r="BE691" s="8" t="str">
        <f t="shared" si="137"/>
        <v/>
      </c>
    </row>
    <row r="692" spans="1:57" x14ac:dyDescent="0.25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>CONCATENATE(A692,B692,C692,D692,E692,F692,G692,H692,I692,J692,K692,L692,M692,N692,O692,P692,Q692,R692,S692,T692,U692,V692,W692,X692,Y692,Z692,AA692,AB692,AC692,AD692,AE692,AF692,AG692,AH692)</f>
        <v>SIMNÃONÃO1201881000570118792644761,875ANMEP244682,87544761,87544602,87544682,87544630,875835701440BRXNX BXTX NUNX WXRDXZX000000AMIL40AMIL 500 QP NACIONAL95921805,73959,21INATIVO</v>
      </c>
      <c r="AJ692">
        <f>IF(AI692=AI691,1,0)</f>
        <v>1</v>
      </c>
      <c r="AK692" s="47" t="s">
        <v>392</v>
      </c>
      <c r="AM692" s="7">
        <v>689</v>
      </c>
      <c r="AN692" s="7" t="str">
        <f t="shared" si="136"/>
        <v/>
      </c>
      <c r="AO692" s="7" t="str">
        <f t="shared" si="136"/>
        <v/>
      </c>
      <c r="AP692" s="7" t="str">
        <f t="shared" si="136"/>
        <v/>
      </c>
      <c r="AQ692" s="7" t="str">
        <f t="shared" si="136"/>
        <v/>
      </c>
      <c r="AR692" s="7" t="str">
        <f t="shared" si="136"/>
        <v/>
      </c>
      <c r="AS692" s="7" t="str">
        <f t="shared" si="136"/>
        <v/>
      </c>
      <c r="AT692" s="7" t="str">
        <f t="shared" si="136"/>
        <v/>
      </c>
      <c r="AU692" s="7" t="str">
        <f t="shared" si="136"/>
        <v/>
      </c>
      <c r="AV692" s="7" t="str">
        <f t="shared" si="136"/>
        <v/>
      </c>
      <c r="AW692" s="7" t="str">
        <f t="shared" si="136"/>
        <v/>
      </c>
      <c r="AX692" s="7" t="str">
        <f t="shared" si="137"/>
        <v/>
      </c>
      <c r="AY692" s="7" t="str">
        <f t="shared" si="137"/>
        <v/>
      </c>
      <c r="AZ692" s="7" t="str">
        <f t="shared" si="137"/>
        <v/>
      </c>
      <c r="BA692" s="7" t="str">
        <f t="shared" si="137"/>
        <v/>
      </c>
      <c r="BB692" s="7" t="str">
        <f t="shared" si="137"/>
        <v/>
      </c>
      <c r="BC692" s="7" t="str">
        <f t="shared" si="137"/>
        <v/>
      </c>
      <c r="BD692" s="7" t="str">
        <f t="shared" si="137"/>
        <v/>
      </c>
      <c r="BE692" s="7" t="str">
        <f t="shared" si="137"/>
        <v/>
      </c>
    </row>
    <row r="693" spans="1:57" x14ac:dyDescent="0.25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>CONCATENATE(A693,B693,C693,D693,E693,F693,G693,H693,I693,J693,K693,L693,M693,N693,O693,P693,Q693,R693,S693,T693,U693,V693,W693,X693,Y693,Z693,AA693,AB693,AC693,AD693,AE693,AF693,AG693,AH693)</f>
        <v>SIMNÃONÃO1201881000570118792644761,875ANMEP244682,87544761,87544602,87544682,87544630,875835701440BRXNX BXTX NUNX WXRDXZX000000AMIL40AMIL 500 QP NACIONAL95921805,73959,21INATIVO</v>
      </c>
      <c r="AJ693">
        <f>IF(AI693=AI692,1,0)</f>
        <v>1</v>
      </c>
      <c r="AK693" s="47" t="s">
        <v>392</v>
      </c>
      <c r="AM693" s="8">
        <v>690</v>
      </c>
      <c r="AN693" s="8" t="str">
        <f t="shared" si="136"/>
        <v/>
      </c>
      <c r="AO693" s="8" t="str">
        <f t="shared" si="136"/>
        <v/>
      </c>
      <c r="AP693" s="8" t="str">
        <f t="shared" si="136"/>
        <v/>
      </c>
      <c r="AQ693" s="8" t="str">
        <f t="shared" si="136"/>
        <v/>
      </c>
      <c r="AR693" s="8" t="str">
        <f t="shared" si="136"/>
        <v/>
      </c>
      <c r="AS693" s="8" t="str">
        <f t="shared" si="136"/>
        <v/>
      </c>
      <c r="AT693" s="8" t="str">
        <f t="shared" si="136"/>
        <v/>
      </c>
      <c r="AU693" s="8" t="str">
        <f t="shared" si="136"/>
        <v/>
      </c>
      <c r="AV693" s="8" t="str">
        <f t="shared" si="136"/>
        <v/>
      </c>
      <c r="AW693" s="8" t="str">
        <f t="shared" si="136"/>
        <v/>
      </c>
      <c r="AX693" s="8" t="str">
        <f t="shared" si="137"/>
        <v/>
      </c>
      <c r="AY693" s="8" t="str">
        <f t="shared" si="137"/>
        <v/>
      </c>
      <c r="AZ693" s="8" t="str">
        <f t="shared" si="137"/>
        <v/>
      </c>
      <c r="BA693" s="8" t="str">
        <f t="shared" si="137"/>
        <v/>
      </c>
      <c r="BB693" s="8" t="str">
        <f t="shared" si="137"/>
        <v/>
      </c>
      <c r="BC693" s="8" t="str">
        <f t="shared" si="137"/>
        <v/>
      </c>
      <c r="BD693" s="8" t="str">
        <f t="shared" si="137"/>
        <v/>
      </c>
      <c r="BE693" s="8" t="str">
        <f t="shared" si="137"/>
        <v/>
      </c>
    </row>
    <row r="694" spans="1:57" x14ac:dyDescent="0.25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>CONCATENATE(A694,B694,C694,D694,E694,F694,G694,H694,I694,J694,K694,L694,M694,N694,O694,P694,Q694,R694,S694,T694,U694,V694,W694,X694,Y694,Z694,AA694,AB694,AC694,AD694,AE694,AF694,AG694,AH694)</f>
        <v>NÃONÃOSIM1189445000570116100344761,875ANMEP144761,87544713,87544740,87544742,875841627312HXLXNX LXPX WXRVXLHXL000000AMILAMIL 500 QP NACIONAL1532821287,561532,82ATIVO</v>
      </c>
      <c r="AJ694">
        <f>IF(AI694=AI693,1,0)</f>
        <v>0</v>
      </c>
      <c r="AK694" s="47" t="s">
        <v>392</v>
      </c>
      <c r="AM694" s="7">
        <v>691</v>
      </c>
      <c r="AN694" s="7" t="str">
        <f t="shared" ref="AN694:AW703" si="138">IF(AN$3=$D694,$AM694,"")</f>
        <v/>
      </c>
      <c r="AO694" s="7" t="str">
        <f t="shared" si="138"/>
        <v/>
      </c>
      <c r="AP694" s="7" t="str">
        <f t="shared" si="138"/>
        <v/>
      </c>
      <c r="AQ694" s="7" t="str">
        <f t="shared" si="138"/>
        <v/>
      </c>
      <c r="AR694" s="7" t="str">
        <f t="shared" si="138"/>
        <v/>
      </c>
      <c r="AS694" s="7" t="str">
        <f t="shared" si="138"/>
        <v/>
      </c>
      <c r="AT694" s="7" t="str">
        <f t="shared" si="138"/>
        <v/>
      </c>
      <c r="AU694" s="7" t="str">
        <f t="shared" si="138"/>
        <v/>
      </c>
      <c r="AV694" s="7" t="str">
        <f t="shared" si="138"/>
        <v/>
      </c>
      <c r="AW694" s="7" t="str">
        <f t="shared" si="138"/>
        <v/>
      </c>
      <c r="AX694" s="7" t="str">
        <f t="shared" ref="AX694:BE703" si="139">IF(AX$3=$D694,$AM694,"")</f>
        <v/>
      </c>
      <c r="AY694" s="7" t="str">
        <f t="shared" si="139"/>
        <v/>
      </c>
      <c r="AZ694" s="7" t="str">
        <f t="shared" si="139"/>
        <v/>
      </c>
      <c r="BA694" s="7" t="str">
        <f t="shared" si="139"/>
        <v/>
      </c>
      <c r="BB694" s="7" t="str">
        <f t="shared" si="139"/>
        <v/>
      </c>
      <c r="BC694" s="7" t="str">
        <f t="shared" si="139"/>
        <v/>
      </c>
      <c r="BD694" s="7" t="str">
        <f t="shared" si="139"/>
        <v/>
      </c>
      <c r="BE694" s="7" t="str">
        <f t="shared" si="139"/>
        <v/>
      </c>
    </row>
    <row r="695" spans="1:57" x14ac:dyDescent="0.25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>CONCATENATE(A695,B695,C695,D695,E695,F695,G695,H695,I695,J695,K695,L695,M695,N695,O695,P695,Q695,R695,S695,T695,U695,V695,W695,X695,Y695,Z695,AA695,AB695,AC695,AD695,AE695,AF695,AG695,AH695)</f>
        <v>NÃONÃOSIM1189445000570116100344761,875ANMEP144761,87544713,87544740,87544742,875841627312HXLXNX LXPX WXRVXLHXL000000AMILAMIL 500 QP NACIONAL1532821287,561532,82ATIVO</v>
      </c>
      <c r="AJ695">
        <f>IF(AI695=AI694,1,0)</f>
        <v>1</v>
      </c>
      <c r="AK695" s="47" t="s">
        <v>392</v>
      </c>
      <c r="AM695" s="8">
        <v>692</v>
      </c>
      <c r="AN695" s="8" t="str">
        <f t="shared" si="138"/>
        <v/>
      </c>
      <c r="AO695" s="8" t="str">
        <f t="shared" si="138"/>
        <v/>
      </c>
      <c r="AP695" s="8" t="str">
        <f t="shared" si="138"/>
        <v/>
      </c>
      <c r="AQ695" s="8" t="str">
        <f t="shared" si="138"/>
        <v/>
      </c>
      <c r="AR695" s="8" t="str">
        <f t="shared" si="138"/>
        <v/>
      </c>
      <c r="AS695" s="8" t="str">
        <f t="shared" si="138"/>
        <v/>
      </c>
      <c r="AT695" s="8" t="str">
        <f t="shared" si="138"/>
        <v/>
      </c>
      <c r="AU695" s="8" t="str">
        <f t="shared" si="138"/>
        <v/>
      </c>
      <c r="AV695" s="8" t="str">
        <f t="shared" si="138"/>
        <v/>
      </c>
      <c r="AW695" s="8" t="str">
        <f t="shared" si="138"/>
        <v/>
      </c>
      <c r="AX695" s="8" t="str">
        <f t="shared" si="139"/>
        <v/>
      </c>
      <c r="AY695" s="8" t="str">
        <f t="shared" si="139"/>
        <v/>
      </c>
      <c r="AZ695" s="8" t="str">
        <f t="shared" si="139"/>
        <v/>
      </c>
      <c r="BA695" s="8" t="str">
        <f t="shared" si="139"/>
        <v/>
      </c>
      <c r="BB695" s="8" t="str">
        <f t="shared" si="139"/>
        <v/>
      </c>
      <c r="BC695" s="8" t="str">
        <f t="shared" si="139"/>
        <v/>
      </c>
      <c r="BD695" s="8" t="str">
        <f t="shared" si="139"/>
        <v/>
      </c>
      <c r="BE695" s="8" t="str">
        <f t="shared" si="139"/>
        <v/>
      </c>
    </row>
    <row r="696" spans="1:57" x14ac:dyDescent="0.25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>CONCATENATE(A696,B696,C696,D696,E696,F696,G696,H696,I696,J696,K696,L696,M696,N696,O696,P696,Q696,R696,S696,T696,U696,V696,W696,X696,Y696,Z696,AA696,AB696,AC696,AD696,AE696,AF696,AG696,AH696)</f>
        <v>NÃONÃOSIM1189445000570116100344761,875ANMEP144761,87544713,87544740,87544742,875841627312HXLXNX LXPX WXRVXLHXL000000AMILAMIL 500 QP NACIONAL1532821287,561532,82ATIVO</v>
      </c>
      <c r="AJ696">
        <f>IF(AI696=AI695,1,0)</f>
        <v>1</v>
      </c>
      <c r="AK696" s="47" t="s">
        <v>392</v>
      </c>
      <c r="AM696" s="7">
        <v>693</v>
      </c>
      <c r="AN696" s="7" t="str">
        <f t="shared" si="138"/>
        <v/>
      </c>
      <c r="AO696" s="7" t="str">
        <f t="shared" si="138"/>
        <v/>
      </c>
      <c r="AP696" s="7" t="str">
        <f t="shared" si="138"/>
        <v/>
      </c>
      <c r="AQ696" s="7" t="str">
        <f t="shared" si="138"/>
        <v/>
      </c>
      <c r="AR696" s="7" t="str">
        <f t="shared" si="138"/>
        <v/>
      </c>
      <c r="AS696" s="7" t="str">
        <f t="shared" si="138"/>
        <v/>
      </c>
      <c r="AT696" s="7" t="str">
        <f t="shared" si="138"/>
        <v/>
      </c>
      <c r="AU696" s="7" t="str">
        <f t="shared" si="138"/>
        <v/>
      </c>
      <c r="AV696" s="7" t="str">
        <f t="shared" si="138"/>
        <v/>
      </c>
      <c r="AW696" s="7" t="str">
        <f t="shared" si="138"/>
        <v/>
      </c>
      <c r="AX696" s="7" t="str">
        <f t="shared" si="139"/>
        <v/>
      </c>
      <c r="AY696" s="7" t="str">
        <f t="shared" si="139"/>
        <v/>
      </c>
      <c r="AZ696" s="7" t="str">
        <f t="shared" si="139"/>
        <v/>
      </c>
      <c r="BA696" s="7" t="str">
        <f t="shared" si="139"/>
        <v/>
      </c>
      <c r="BB696" s="7" t="str">
        <f t="shared" si="139"/>
        <v/>
      </c>
      <c r="BC696" s="7" t="str">
        <f t="shared" si="139"/>
        <v/>
      </c>
      <c r="BD696" s="7" t="str">
        <f t="shared" si="139"/>
        <v/>
      </c>
      <c r="BE696" s="7" t="str">
        <f t="shared" si="139"/>
        <v/>
      </c>
    </row>
    <row r="697" spans="1:57" x14ac:dyDescent="0.25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>CONCATENATE(A697,B697,C697,D697,E697,F697,G697,H697,I697,J697,K697,L697,M697,N697,O697,P697,Q697,R697,S697,T697,U697,V697,W697,X697,Y697,Z697,AA697,AB697,AC697,AD697,AE697,AF697,AG697,AH697)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7">
        <f>IF(AI697=AI696,1,0)</f>
        <v>0</v>
      </c>
      <c r="AK697" s="47" t="s">
        <v>768</v>
      </c>
      <c r="AM697" s="8">
        <v>694</v>
      </c>
      <c r="AN697" s="8" t="str">
        <f t="shared" si="138"/>
        <v/>
      </c>
      <c r="AO697" s="8" t="str">
        <f t="shared" si="138"/>
        <v/>
      </c>
      <c r="AP697" s="8" t="str">
        <f t="shared" si="138"/>
        <v/>
      </c>
      <c r="AQ697" s="8" t="str">
        <f t="shared" si="138"/>
        <v/>
      </c>
      <c r="AR697" s="8" t="str">
        <f t="shared" si="138"/>
        <v/>
      </c>
      <c r="AS697" s="8" t="str">
        <f t="shared" si="138"/>
        <v/>
      </c>
      <c r="AT697" s="8" t="str">
        <f t="shared" si="138"/>
        <v/>
      </c>
      <c r="AU697" s="8" t="str">
        <f t="shared" si="138"/>
        <v/>
      </c>
      <c r="AV697" s="8" t="str">
        <f t="shared" si="138"/>
        <v/>
      </c>
      <c r="AW697" s="8" t="str">
        <f t="shared" si="138"/>
        <v/>
      </c>
      <c r="AX697" s="8" t="str">
        <f t="shared" si="139"/>
        <v/>
      </c>
      <c r="AY697" s="8" t="str">
        <f t="shared" si="139"/>
        <v/>
      </c>
      <c r="AZ697" s="8" t="str">
        <f t="shared" si="139"/>
        <v/>
      </c>
      <c r="BA697" s="8" t="str">
        <f t="shared" si="139"/>
        <v/>
      </c>
      <c r="BB697" s="8" t="str">
        <f t="shared" si="139"/>
        <v/>
      </c>
      <c r="BC697" s="8" t="str">
        <f t="shared" si="139"/>
        <v/>
      </c>
      <c r="BD697" s="8" t="str">
        <f t="shared" si="139"/>
        <v/>
      </c>
      <c r="BE697" s="8" t="str">
        <f t="shared" si="139"/>
        <v/>
      </c>
    </row>
    <row r="698" spans="1:57" x14ac:dyDescent="0.25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>CONCATENATE(A698,B698,C698,D698,E698,F698,G698,H698,I698,J698,K698,L698,M698,N698,O698,P698,Q698,R698,S698,T698,U698,V698,W698,X698,Y698,Z698,AA698,AB698,AC698,AD698,AE698,AF698,AG698,AH698)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8">
        <f>IF(AI698=AI697,1,0)</f>
        <v>1</v>
      </c>
      <c r="AK698" s="47" t="s">
        <v>768</v>
      </c>
      <c r="AM698" s="7">
        <v>695</v>
      </c>
      <c r="AN698" s="7" t="str">
        <f t="shared" si="138"/>
        <v/>
      </c>
      <c r="AO698" s="7" t="str">
        <f t="shared" si="138"/>
        <v/>
      </c>
      <c r="AP698" s="7" t="str">
        <f t="shared" si="138"/>
        <v/>
      </c>
      <c r="AQ698" s="7" t="str">
        <f t="shared" si="138"/>
        <v/>
      </c>
      <c r="AR698" s="7" t="str">
        <f t="shared" si="138"/>
        <v/>
      </c>
      <c r="AS698" s="7" t="str">
        <f t="shared" si="138"/>
        <v/>
      </c>
      <c r="AT698" s="7" t="str">
        <f t="shared" si="138"/>
        <v/>
      </c>
      <c r="AU698" s="7" t="str">
        <f t="shared" si="138"/>
        <v/>
      </c>
      <c r="AV698" s="7" t="str">
        <f t="shared" si="138"/>
        <v/>
      </c>
      <c r="AW698" s="7" t="str">
        <f t="shared" si="138"/>
        <v/>
      </c>
      <c r="AX698" s="7" t="str">
        <f t="shared" si="139"/>
        <v/>
      </c>
      <c r="AY698" s="7" t="str">
        <f t="shared" si="139"/>
        <v/>
      </c>
      <c r="AZ698" s="7" t="str">
        <f t="shared" si="139"/>
        <v/>
      </c>
      <c r="BA698" s="7" t="str">
        <f t="shared" si="139"/>
        <v/>
      </c>
      <c r="BB698" s="7" t="str">
        <f t="shared" si="139"/>
        <v/>
      </c>
      <c r="BC698" s="7" t="str">
        <f t="shared" si="139"/>
        <v/>
      </c>
      <c r="BD698" s="7" t="str">
        <f t="shared" si="139"/>
        <v/>
      </c>
      <c r="BE698" s="7" t="str">
        <f t="shared" si="139"/>
        <v/>
      </c>
    </row>
    <row r="699" spans="1:57" x14ac:dyDescent="0.25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>CONCATENATE(A699,B699,C699,D699,E699,F699,G699,H699,I699,J699,K699,L699,M699,N699,O699,P699,Q699,R699,S699,T699,U699,V699,W699,X699,Y699,Z699,AA699,AB699,AC699,AD699,AE699,AF699,AG699,AH699)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9">
        <f>IF(AI699=AI698,1,0)</f>
        <v>1</v>
      </c>
      <c r="AK699" s="47" t="s">
        <v>768</v>
      </c>
      <c r="AM699" s="8">
        <v>696</v>
      </c>
      <c r="AN699" s="8" t="str">
        <f t="shared" si="138"/>
        <v/>
      </c>
      <c r="AO699" s="8" t="str">
        <f t="shared" si="138"/>
        <v/>
      </c>
      <c r="AP699" s="8" t="str">
        <f t="shared" si="138"/>
        <v/>
      </c>
      <c r="AQ699" s="8" t="str">
        <f t="shared" si="138"/>
        <v/>
      </c>
      <c r="AR699" s="8" t="str">
        <f t="shared" si="138"/>
        <v/>
      </c>
      <c r="AS699" s="8" t="str">
        <f t="shared" si="138"/>
        <v/>
      </c>
      <c r="AT699" s="8" t="str">
        <f t="shared" si="138"/>
        <v/>
      </c>
      <c r="AU699" s="8" t="str">
        <f t="shared" si="138"/>
        <v/>
      </c>
      <c r="AV699" s="8" t="str">
        <f t="shared" si="138"/>
        <v/>
      </c>
      <c r="AW699" s="8" t="str">
        <f t="shared" si="138"/>
        <v/>
      </c>
      <c r="AX699" s="8" t="str">
        <f t="shared" si="139"/>
        <v/>
      </c>
      <c r="AY699" s="8" t="str">
        <f t="shared" si="139"/>
        <v/>
      </c>
      <c r="AZ699" s="8" t="str">
        <f t="shared" si="139"/>
        <v/>
      </c>
      <c r="BA699" s="8" t="str">
        <f t="shared" si="139"/>
        <v/>
      </c>
      <c r="BB699" s="8" t="str">
        <f t="shared" si="139"/>
        <v/>
      </c>
      <c r="BC699" s="8" t="str">
        <f t="shared" si="139"/>
        <v/>
      </c>
      <c r="BD699" s="8" t="str">
        <f t="shared" si="139"/>
        <v/>
      </c>
      <c r="BE699" s="8" t="str">
        <f t="shared" si="139"/>
        <v/>
      </c>
    </row>
    <row r="700" spans="1:57" x14ac:dyDescent="0.25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>CONCATENATE(A700,B700,C700,D700,E700,F700,G700,H700,I700,J700,K700,L700,M700,N700,O700,P700,Q700,R700,S700,T700,U700,V700,W700,X700,Y700,Z700,AA700,AB700,AC700,AD700,AE700,AF700,AG700,AH700)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0">
        <f>IF(AI700=AI699,1,0)</f>
        <v>0</v>
      </c>
      <c r="AK700" s="47" t="s">
        <v>768</v>
      </c>
      <c r="AM700" s="7">
        <v>697</v>
      </c>
      <c r="AN700" s="7" t="str">
        <f t="shared" si="138"/>
        <v/>
      </c>
      <c r="AO700" s="7" t="str">
        <f t="shared" si="138"/>
        <v/>
      </c>
      <c r="AP700" s="7" t="str">
        <f t="shared" si="138"/>
        <v/>
      </c>
      <c r="AQ700" s="7" t="str">
        <f t="shared" si="138"/>
        <v/>
      </c>
      <c r="AR700" s="7" t="str">
        <f t="shared" si="138"/>
        <v/>
      </c>
      <c r="AS700" s="7" t="str">
        <f t="shared" si="138"/>
        <v/>
      </c>
      <c r="AT700" s="7" t="str">
        <f t="shared" si="138"/>
        <v/>
      </c>
      <c r="AU700" s="7" t="str">
        <f t="shared" si="138"/>
        <v/>
      </c>
      <c r="AV700" s="7" t="str">
        <f t="shared" si="138"/>
        <v/>
      </c>
      <c r="AW700" s="7" t="str">
        <f t="shared" si="138"/>
        <v/>
      </c>
      <c r="AX700" s="7" t="str">
        <f t="shared" si="139"/>
        <v/>
      </c>
      <c r="AY700" s="7" t="str">
        <f t="shared" si="139"/>
        <v/>
      </c>
      <c r="AZ700" s="7" t="str">
        <f t="shared" si="139"/>
        <v/>
      </c>
      <c r="BA700" s="7" t="str">
        <f t="shared" si="139"/>
        <v/>
      </c>
      <c r="BB700" s="7" t="str">
        <f t="shared" si="139"/>
        <v/>
      </c>
      <c r="BC700" s="7" t="str">
        <f t="shared" si="139"/>
        <v/>
      </c>
      <c r="BD700" s="7" t="str">
        <f t="shared" si="139"/>
        <v/>
      </c>
      <c r="BE700" s="7" t="str">
        <f t="shared" si="139"/>
        <v/>
      </c>
    </row>
    <row r="701" spans="1:57" x14ac:dyDescent="0.25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>CONCATENATE(A701,B701,C701,D701,E701,F701,G701,H701,I701,J701,K701,L701,M701,N701,O701,P701,Q701,R701,S701,T701,U701,V701,W701,X701,Y701,Z701,AA701,AB701,AC701,AD701,AE701,AF701,AG701,AH701)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1">
        <f>IF(AI701=AI700,1,0)</f>
        <v>1</v>
      </c>
      <c r="AK701" s="47" t="s">
        <v>768</v>
      </c>
      <c r="AM701" s="8">
        <v>698</v>
      </c>
      <c r="AN701" s="8" t="str">
        <f t="shared" si="138"/>
        <v/>
      </c>
      <c r="AO701" s="8" t="str">
        <f t="shared" si="138"/>
        <v/>
      </c>
      <c r="AP701" s="8" t="str">
        <f t="shared" si="138"/>
        <v/>
      </c>
      <c r="AQ701" s="8" t="str">
        <f t="shared" si="138"/>
        <v/>
      </c>
      <c r="AR701" s="8" t="str">
        <f t="shared" si="138"/>
        <v/>
      </c>
      <c r="AS701" s="8" t="str">
        <f t="shared" si="138"/>
        <v/>
      </c>
      <c r="AT701" s="8" t="str">
        <f t="shared" si="138"/>
        <v/>
      </c>
      <c r="AU701" s="8" t="str">
        <f t="shared" si="138"/>
        <v/>
      </c>
      <c r="AV701" s="8" t="str">
        <f t="shared" si="138"/>
        <v/>
      </c>
      <c r="AW701" s="8" t="str">
        <f t="shared" si="138"/>
        <v/>
      </c>
      <c r="AX701" s="8" t="str">
        <f t="shared" si="139"/>
        <v/>
      </c>
      <c r="AY701" s="8" t="str">
        <f t="shared" si="139"/>
        <v/>
      </c>
      <c r="AZ701" s="8" t="str">
        <f t="shared" si="139"/>
        <v/>
      </c>
      <c r="BA701" s="8" t="str">
        <f t="shared" si="139"/>
        <v/>
      </c>
      <c r="BB701" s="8" t="str">
        <f t="shared" si="139"/>
        <v/>
      </c>
      <c r="BC701" s="8" t="str">
        <f t="shared" si="139"/>
        <v/>
      </c>
      <c r="BD701" s="8" t="str">
        <f t="shared" si="139"/>
        <v/>
      </c>
      <c r="BE701" s="8" t="str">
        <f t="shared" si="139"/>
        <v/>
      </c>
    </row>
    <row r="702" spans="1:57" x14ac:dyDescent="0.25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>CONCATENATE(A702,B702,C702,D702,E702,F702,G702,H702,I702,J702,K702,L702,M702,N702,O702,P702,Q702,R702,S702,T702,U702,V702,W702,X702,Y702,Z702,AA702,AB702,AC702,AD702,AE702,AF702,AG702,AH702)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2">
        <f>IF(AI702=AI701,1,0)</f>
        <v>1</v>
      </c>
      <c r="AK702" s="47" t="s">
        <v>768</v>
      </c>
      <c r="AM702" s="7">
        <v>699</v>
      </c>
      <c r="AN702" s="7" t="str">
        <f t="shared" si="138"/>
        <v/>
      </c>
      <c r="AO702" s="7" t="str">
        <f t="shared" si="138"/>
        <v/>
      </c>
      <c r="AP702" s="7" t="str">
        <f t="shared" si="138"/>
        <v/>
      </c>
      <c r="AQ702" s="7" t="str">
        <f t="shared" si="138"/>
        <v/>
      </c>
      <c r="AR702" s="7" t="str">
        <f t="shared" si="138"/>
        <v/>
      </c>
      <c r="AS702" s="7" t="str">
        <f t="shared" si="138"/>
        <v/>
      </c>
      <c r="AT702" s="7" t="str">
        <f t="shared" si="138"/>
        <v/>
      </c>
      <c r="AU702" s="7" t="str">
        <f t="shared" si="138"/>
        <v/>
      </c>
      <c r="AV702" s="7" t="str">
        <f t="shared" si="138"/>
        <v/>
      </c>
      <c r="AW702" s="7" t="str">
        <f t="shared" si="138"/>
        <v/>
      </c>
      <c r="AX702" s="7" t="str">
        <f t="shared" si="139"/>
        <v/>
      </c>
      <c r="AY702" s="7" t="str">
        <f t="shared" si="139"/>
        <v/>
      </c>
      <c r="AZ702" s="7" t="str">
        <f t="shared" si="139"/>
        <v/>
      </c>
      <c r="BA702" s="7" t="str">
        <f t="shared" si="139"/>
        <v/>
      </c>
      <c r="BB702" s="7" t="str">
        <f t="shared" si="139"/>
        <v/>
      </c>
      <c r="BC702" s="7" t="str">
        <f t="shared" si="139"/>
        <v/>
      </c>
      <c r="BD702" s="7" t="str">
        <f t="shared" si="139"/>
        <v/>
      </c>
      <c r="BE702" s="7" t="str">
        <f t="shared" si="139"/>
        <v/>
      </c>
    </row>
    <row r="703" spans="1:57" x14ac:dyDescent="0.25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>CONCATENATE(A703,B703,C703,D703,E703,F703,G703,H703,I703,J703,K703,L703,M703,N703,O703,P703,Q703,R703,S703,T703,U703,V703,W703,X703,Y703,Z703,AA703,AB703,AC703,AD703,AE703,AF703,AG703,AH703)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3">
        <f>IF(AI703=AI702,1,0)</f>
        <v>0</v>
      </c>
      <c r="AK703" s="47" t="s">
        <v>405</v>
      </c>
      <c r="AM703" s="8">
        <v>700</v>
      </c>
      <c r="AN703" s="8" t="str">
        <f t="shared" si="138"/>
        <v/>
      </c>
      <c r="AO703" s="8" t="str">
        <f t="shared" si="138"/>
        <v/>
      </c>
      <c r="AP703" s="8" t="str">
        <f t="shared" si="138"/>
        <v/>
      </c>
      <c r="AQ703" s="8" t="str">
        <f t="shared" si="138"/>
        <v/>
      </c>
      <c r="AR703" s="8" t="str">
        <f t="shared" si="138"/>
        <v/>
      </c>
      <c r="AS703" s="8" t="str">
        <f t="shared" si="138"/>
        <v/>
      </c>
      <c r="AT703" s="8" t="str">
        <f t="shared" si="138"/>
        <v/>
      </c>
      <c r="AU703" s="8" t="str">
        <f t="shared" si="138"/>
        <v/>
      </c>
      <c r="AV703" s="8" t="str">
        <f t="shared" si="138"/>
        <v/>
      </c>
      <c r="AW703" s="8" t="str">
        <f t="shared" si="138"/>
        <v/>
      </c>
      <c r="AX703" s="8" t="str">
        <f t="shared" si="139"/>
        <v/>
      </c>
      <c r="AY703" s="8" t="str">
        <f t="shared" si="139"/>
        <v/>
      </c>
      <c r="AZ703" s="8" t="str">
        <f t="shared" si="139"/>
        <v/>
      </c>
      <c r="BA703" s="8" t="str">
        <f t="shared" si="139"/>
        <v/>
      </c>
      <c r="BB703" s="8" t="str">
        <f t="shared" si="139"/>
        <v/>
      </c>
      <c r="BC703" s="8" t="str">
        <f t="shared" si="139"/>
        <v/>
      </c>
      <c r="BD703" s="8" t="str">
        <f t="shared" si="139"/>
        <v/>
      </c>
      <c r="BE703" s="8" t="str">
        <f t="shared" si="139"/>
        <v/>
      </c>
    </row>
    <row r="704" spans="1:57" x14ac:dyDescent="0.25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>CONCATENATE(A704,B704,C704,D704,E704,F704,G704,H704,I704,J704,K704,L704,M704,N704,O704,P704,Q704,R704,S704,T704,U704,V704,W704,X704,Y704,Z704,AA704,AB704,AC704,AD704,AE704,AF704,AG704,AH704)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4">
        <f>IF(AI704=AI703,1,0)</f>
        <v>1</v>
      </c>
      <c r="AK704" s="47" t="s">
        <v>405</v>
      </c>
      <c r="AM704" s="7">
        <v>701</v>
      </c>
      <c r="AN704" s="7" t="str">
        <f t="shared" ref="AN704:AW713" si="140">IF(AN$3=$D704,$AM704,"")</f>
        <v/>
      </c>
      <c r="AO704" s="7" t="str">
        <f t="shared" si="140"/>
        <v/>
      </c>
      <c r="AP704" s="7" t="str">
        <f t="shared" si="140"/>
        <v/>
      </c>
      <c r="AQ704" s="7" t="str">
        <f t="shared" si="140"/>
        <v/>
      </c>
      <c r="AR704" s="7" t="str">
        <f t="shared" si="140"/>
        <v/>
      </c>
      <c r="AS704" s="7" t="str">
        <f t="shared" si="140"/>
        <v/>
      </c>
      <c r="AT704" s="7" t="str">
        <f t="shared" si="140"/>
        <v/>
      </c>
      <c r="AU704" s="7" t="str">
        <f t="shared" si="140"/>
        <v/>
      </c>
      <c r="AV704" s="7" t="str">
        <f t="shared" si="140"/>
        <v/>
      </c>
      <c r="AW704" s="7" t="str">
        <f t="shared" si="140"/>
        <v/>
      </c>
      <c r="AX704" s="7" t="str">
        <f t="shared" ref="AX704:BE713" si="141">IF(AX$3=$D704,$AM704,"")</f>
        <v/>
      </c>
      <c r="AY704" s="7" t="str">
        <f t="shared" si="141"/>
        <v/>
      </c>
      <c r="AZ704" s="7" t="str">
        <f t="shared" si="141"/>
        <v/>
      </c>
      <c r="BA704" s="7" t="str">
        <f t="shared" si="141"/>
        <v/>
      </c>
      <c r="BB704" s="7" t="str">
        <f t="shared" si="141"/>
        <v/>
      </c>
      <c r="BC704" s="7" t="str">
        <f t="shared" si="141"/>
        <v/>
      </c>
      <c r="BD704" s="7" t="str">
        <f t="shared" si="141"/>
        <v/>
      </c>
      <c r="BE704" s="7" t="str">
        <f t="shared" si="141"/>
        <v/>
      </c>
    </row>
    <row r="705" spans="1:57" x14ac:dyDescent="0.25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>CONCATENATE(A705,B705,C705,D705,E705,F705,G705,H705,I705,J705,K705,L705,M705,N705,O705,P705,Q705,R705,S705,T705,U705,V705,W705,X705,Y705,Z705,AA705,AB705,AC705,AD705,AE705,AF705,AG705,AH705)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5">
        <f>IF(AI705=AI704,1,0)</f>
        <v>1</v>
      </c>
      <c r="AK705" s="47" t="s">
        <v>405</v>
      </c>
      <c r="AM705" s="8">
        <v>702</v>
      </c>
      <c r="AN705" s="8" t="str">
        <f t="shared" si="140"/>
        <v/>
      </c>
      <c r="AO705" s="8" t="str">
        <f t="shared" si="140"/>
        <v/>
      </c>
      <c r="AP705" s="8" t="str">
        <f t="shared" si="140"/>
        <v/>
      </c>
      <c r="AQ705" s="8" t="str">
        <f t="shared" si="140"/>
        <v/>
      </c>
      <c r="AR705" s="8" t="str">
        <f t="shared" si="140"/>
        <v/>
      </c>
      <c r="AS705" s="8" t="str">
        <f t="shared" si="140"/>
        <v/>
      </c>
      <c r="AT705" s="8" t="str">
        <f t="shared" si="140"/>
        <v/>
      </c>
      <c r="AU705" s="8" t="str">
        <f t="shared" si="140"/>
        <v/>
      </c>
      <c r="AV705" s="8" t="str">
        <f t="shared" si="140"/>
        <v/>
      </c>
      <c r="AW705" s="8" t="str">
        <f t="shared" si="140"/>
        <v/>
      </c>
      <c r="AX705" s="8" t="str">
        <f t="shared" si="141"/>
        <v/>
      </c>
      <c r="AY705" s="8" t="str">
        <f t="shared" si="141"/>
        <v/>
      </c>
      <c r="AZ705" s="8" t="str">
        <f t="shared" si="141"/>
        <v/>
      </c>
      <c r="BA705" s="8" t="str">
        <f t="shared" si="141"/>
        <v/>
      </c>
      <c r="BB705" s="8" t="str">
        <f t="shared" si="141"/>
        <v/>
      </c>
      <c r="BC705" s="8" t="str">
        <f t="shared" si="141"/>
        <v/>
      </c>
      <c r="BD705" s="8" t="str">
        <f t="shared" si="141"/>
        <v/>
      </c>
      <c r="BE705" s="8" t="str">
        <f t="shared" si="141"/>
        <v/>
      </c>
    </row>
    <row r="706" spans="1:57" x14ac:dyDescent="0.25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>CONCATENATE(A706,B706,C706,D706,E706,F706,G706,H706,I706,J706,K706,L706,M706,N706,O706,P706,Q706,R706,S706,T706,U706,V706,W706,X706,Y706,Z706,AA706,AB706,AC706,AD706,AE706,AF706,AG706,AH706)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6">
        <f>IF(AI706=AI705,1,0)</f>
        <v>0</v>
      </c>
      <c r="AK706" s="47" t="s">
        <v>405</v>
      </c>
      <c r="AM706" s="7">
        <v>703</v>
      </c>
      <c r="AN706" s="7" t="str">
        <f t="shared" si="140"/>
        <v/>
      </c>
      <c r="AO706" s="7" t="str">
        <f t="shared" si="140"/>
        <v/>
      </c>
      <c r="AP706" s="7" t="str">
        <f t="shared" si="140"/>
        <v/>
      </c>
      <c r="AQ706" s="7" t="str">
        <f t="shared" si="140"/>
        <v/>
      </c>
      <c r="AR706" s="7" t="str">
        <f t="shared" si="140"/>
        <v/>
      </c>
      <c r="AS706" s="7" t="str">
        <f t="shared" si="140"/>
        <v/>
      </c>
      <c r="AT706" s="7" t="str">
        <f t="shared" si="140"/>
        <v/>
      </c>
      <c r="AU706" s="7" t="str">
        <f t="shared" si="140"/>
        <v/>
      </c>
      <c r="AV706" s="7" t="str">
        <f t="shared" si="140"/>
        <v/>
      </c>
      <c r="AW706" s="7" t="str">
        <f t="shared" si="140"/>
        <v/>
      </c>
      <c r="AX706" s="7" t="str">
        <f t="shared" si="141"/>
        <v/>
      </c>
      <c r="AY706" s="7" t="str">
        <f t="shared" si="141"/>
        <v/>
      </c>
      <c r="AZ706" s="7" t="str">
        <f t="shared" si="141"/>
        <v/>
      </c>
      <c r="BA706" s="7" t="str">
        <f t="shared" si="141"/>
        <v/>
      </c>
      <c r="BB706" s="7" t="str">
        <f t="shared" si="141"/>
        <v/>
      </c>
      <c r="BC706" s="7" t="str">
        <f t="shared" si="141"/>
        <v/>
      </c>
      <c r="BD706" s="7" t="str">
        <f t="shared" si="141"/>
        <v/>
      </c>
      <c r="BE706" s="7" t="str">
        <f t="shared" si="141"/>
        <v/>
      </c>
    </row>
    <row r="707" spans="1:57" x14ac:dyDescent="0.25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>CONCATENATE(A707,B707,C707,D707,E707,F707,G707,H707,I707,J707,K707,L707,M707,N707,O707,P707,Q707,R707,S707,T707,U707,V707,W707,X707,Y707,Z707,AA707,AB707,AC707,AD707,AE707,AF707,AG707,AH707)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7">
        <f>IF(AI707=AI706,1,0)</f>
        <v>1</v>
      </c>
      <c r="AK707" s="47" t="s">
        <v>405</v>
      </c>
      <c r="AM707" s="8">
        <v>704</v>
      </c>
      <c r="AN707" s="8" t="str">
        <f t="shared" si="140"/>
        <v/>
      </c>
      <c r="AO707" s="8" t="str">
        <f t="shared" si="140"/>
        <v/>
      </c>
      <c r="AP707" s="8" t="str">
        <f t="shared" si="140"/>
        <v/>
      </c>
      <c r="AQ707" s="8" t="str">
        <f t="shared" si="140"/>
        <v/>
      </c>
      <c r="AR707" s="8" t="str">
        <f t="shared" si="140"/>
        <v/>
      </c>
      <c r="AS707" s="8" t="str">
        <f t="shared" si="140"/>
        <v/>
      </c>
      <c r="AT707" s="8" t="str">
        <f t="shared" si="140"/>
        <v/>
      </c>
      <c r="AU707" s="8" t="str">
        <f t="shared" si="140"/>
        <v/>
      </c>
      <c r="AV707" s="8" t="str">
        <f t="shared" si="140"/>
        <v/>
      </c>
      <c r="AW707" s="8" t="str">
        <f t="shared" si="140"/>
        <v/>
      </c>
      <c r="AX707" s="8" t="str">
        <f t="shared" si="141"/>
        <v/>
      </c>
      <c r="AY707" s="8" t="str">
        <f t="shared" si="141"/>
        <v/>
      </c>
      <c r="AZ707" s="8" t="str">
        <f t="shared" si="141"/>
        <v/>
      </c>
      <c r="BA707" s="8" t="str">
        <f t="shared" si="141"/>
        <v/>
      </c>
      <c r="BB707" s="8" t="str">
        <f t="shared" si="141"/>
        <v/>
      </c>
      <c r="BC707" s="8" t="str">
        <f t="shared" si="141"/>
        <v/>
      </c>
      <c r="BD707" s="8" t="str">
        <f t="shared" si="141"/>
        <v/>
      </c>
      <c r="BE707" s="8" t="str">
        <f t="shared" si="141"/>
        <v/>
      </c>
    </row>
    <row r="708" spans="1:57" x14ac:dyDescent="0.25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>CONCATENATE(A708,B708,C708,D708,E708,F708,G708,H708,I708,J708,K708,L708,M708,N708,O708,P708,Q708,R708,S708,T708,U708,V708,W708,X708,Y708,Z708,AA708,AB708,AC708,AD708,AE708,AF708,AG708,AH708)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8">
        <f>IF(AI708=AI707,1,0)</f>
        <v>1</v>
      </c>
      <c r="AK708" s="47" t="s">
        <v>405</v>
      </c>
      <c r="AM708" s="7">
        <v>705</v>
      </c>
      <c r="AN708" s="7" t="str">
        <f t="shared" si="140"/>
        <v/>
      </c>
      <c r="AO708" s="7" t="str">
        <f t="shared" si="140"/>
        <v/>
      </c>
      <c r="AP708" s="7" t="str">
        <f t="shared" si="140"/>
        <v/>
      </c>
      <c r="AQ708" s="7" t="str">
        <f t="shared" si="140"/>
        <v/>
      </c>
      <c r="AR708" s="7" t="str">
        <f t="shared" si="140"/>
        <v/>
      </c>
      <c r="AS708" s="7" t="str">
        <f t="shared" si="140"/>
        <v/>
      </c>
      <c r="AT708" s="7" t="str">
        <f t="shared" si="140"/>
        <v/>
      </c>
      <c r="AU708" s="7" t="str">
        <f t="shared" si="140"/>
        <v/>
      </c>
      <c r="AV708" s="7" t="str">
        <f t="shared" si="140"/>
        <v/>
      </c>
      <c r="AW708" s="7" t="str">
        <f t="shared" si="140"/>
        <v/>
      </c>
      <c r="AX708" s="7" t="str">
        <f t="shared" si="141"/>
        <v/>
      </c>
      <c r="AY708" s="7" t="str">
        <f t="shared" si="141"/>
        <v/>
      </c>
      <c r="AZ708" s="7" t="str">
        <f t="shared" si="141"/>
        <v/>
      </c>
      <c r="BA708" s="7" t="str">
        <f t="shared" si="141"/>
        <v/>
      </c>
      <c r="BB708" s="7" t="str">
        <f t="shared" si="141"/>
        <v/>
      </c>
      <c r="BC708" s="7" t="str">
        <f t="shared" si="141"/>
        <v/>
      </c>
      <c r="BD708" s="7" t="str">
        <f t="shared" si="141"/>
        <v/>
      </c>
      <c r="BE708" s="7" t="str">
        <f t="shared" si="141"/>
        <v/>
      </c>
    </row>
    <row r="709" spans="1:57" x14ac:dyDescent="0.25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>CONCATENATE(A709,B709,C709,D709,E709,F709,G709,H709,I709,J709,K709,L709,M709,N709,O709,P709,Q709,R709,S709,T709,U709,V709,W709,X709,Y709,Z709,AA709,AB709,AC709,AD709,AE709,AF709,AG709,AH709)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09">
        <f>IF(AI709=AI708,1,0)</f>
        <v>0</v>
      </c>
      <c r="AK709" s="47" t="s">
        <v>417</v>
      </c>
      <c r="AM709" s="8">
        <v>706</v>
      </c>
      <c r="AN709" s="8" t="str">
        <f t="shared" si="140"/>
        <v/>
      </c>
      <c r="AO709" s="8" t="str">
        <f t="shared" si="140"/>
        <v/>
      </c>
      <c r="AP709" s="8" t="str">
        <f t="shared" si="140"/>
        <v/>
      </c>
      <c r="AQ709" s="8" t="str">
        <f t="shared" si="140"/>
        <v/>
      </c>
      <c r="AR709" s="8" t="str">
        <f t="shared" si="140"/>
        <v/>
      </c>
      <c r="AS709" s="8" t="str">
        <f t="shared" si="140"/>
        <v/>
      </c>
      <c r="AT709" s="8" t="str">
        <f t="shared" si="140"/>
        <v/>
      </c>
      <c r="AU709" s="8" t="str">
        <f t="shared" si="140"/>
        <v/>
      </c>
      <c r="AV709" s="8" t="str">
        <f t="shared" si="140"/>
        <v/>
      </c>
      <c r="AW709" s="8" t="str">
        <f t="shared" si="140"/>
        <v/>
      </c>
      <c r="AX709" s="8" t="str">
        <f t="shared" si="141"/>
        <v/>
      </c>
      <c r="AY709" s="8" t="str">
        <f t="shared" si="141"/>
        <v/>
      </c>
      <c r="AZ709" s="8" t="str">
        <f t="shared" si="141"/>
        <v/>
      </c>
      <c r="BA709" s="8" t="str">
        <f t="shared" si="141"/>
        <v/>
      </c>
      <c r="BB709" s="8" t="str">
        <f t="shared" si="141"/>
        <v/>
      </c>
      <c r="BC709" s="8" t="str">
        <f t="shared" si="141"/>
        <v/>
      </c>
      <c r="BD709" s="8" t="str">
        <f t="shared" si="141"/>
        <v/>
      </c>
      <c r="BE709" s="8" t="str">
        <f t="shared" si="141"/>
        <v/>
      </c>
    </row>
    <row r="710" spans="1:57" x14ac:dyDescent="0.25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>CONCATENATE(A710,B710,C710,D710,E710,F710,G710,H710,I710,J710,K710,L710,M710,N710,O710,P710,Q710,R710,S710,T710,U710,V710,W710,X710,Y710,Z710,AA710,AB710,AC710,AD710,AE710,AF710,AG710,AH710)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0">
        <f>IF(AI710=AI709,1,0)</f>
        <v>1</v>
      </c>
      <c r="AK710" s="47" t="s">
        <v>417</v>
      </c>
      <c r="AM710" s="7">
        <v>707</v>
      </c>
      <c r="AN710" s="7" t="str">
        <f t="shared" si="140"/>
        <v/>
      </c>
      <c r="AO710" s="7" t="str">
        <f t="shared" si="140"/>
        <v/>
      </c>
      <c r="AP710" s="7" t="str">
        <f t="shared" si="140"/>
        <v/>
      </c>
      <c r="AQ710" s="7" t="str">
        <f t="shared" si="140"/>
        <v/>
      </c>
      <c r="AR710" s="7" t="str">
        <f t="shared" si="140"/>
        <v/>
      </c>
      <c r="AS710" s="7" t="str">
        <f t="shared" si="140"/>
        <v/>
      </c>
      <c r="AT710" s="7" t="str">
        <f t="shared" si="140"/>
        <v/>
      </c>
      <c r="AU710" s="7" t="str">
        <f t="shared" si="140"/>
        <v/>
      </c>
      <c r="AV710" s="7" t="str">
        <f t="shared" si="140"/>
        <v/>
      </c>
      <c r="AW710" s="7" t="str">
        <f t="shared" si="140"/>
        <v/>
      </c>
      <c r="AX710" s="7" t="str">
        <f t="shared" si="141"/>
        <v/>
      </c>
      <c r="AY710" s="7" t="str">
        <f t="shared" si="141"/>
        <v/>
      </c>
      <c r="AZ710" s="7" t="str">
        <f t="shared" si="141"/>
        <v/>
      </c>
      <c r="BA710" s="7" t="str">
        <f t="shared" si="141"/>
        <v/>
      </c>
      <c r="BB710" s="7" t="str">
        <f t="shared" si="141"/>
        <v/>
      </c>
      <c r="BC710" s="7" t="str">
        <f t="shared" si="141"/>
        <v/>
      </c>
      <c r="BD710" s="7" t="str">
        <f t="shared" si="141"/>
        <v/>
      </c>
      <c r="BE710" s="7" t="str">
        <f t="shared" si="141"/>
        <v/>
      </c>
    </row>
    <row r="711" spans="1:57" x14ac:dyDescent="0.25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>CONCATENATE(A711,B711,C711,D711,E711,F711,G711,H711,I711,J711,K711,L711,M711,N711,O711,P711,Q711,R711,S711,T711,U711,V711,W711,X711,Y711,Z711,AA711,AB711,AC711,AD711,AE711,AF711,AG711,AH711)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1">
        <f>IF(AI711=AI710,1,0)</f>
        <v>1</v>
      </c>
      <c r="AK711" s="47" t="s">
        <v>417</v>
      </c>
      <c r="AM711" s="8">
        <v>708</v>
      </c>
      <c r="AN711" s="8" t="str">
        <f t="shared" si="140"/>
        <v/>
      </c>
      <c r="AO711" s="8" t="str">
        <f t="shared" si="140"/>
        <v/>
      </c>
      <c r="AP711" s="8" t="str">
        <f t="shared" si="140"/>
        <v/>
      </c>
      <c r="AQ711" s="8" t="str">
        <f t="shared" si="140"/>
        <v/>
      </c>
      <c r="AR711" s="8" t="str">
        <f t="shared" si="140"/>
        <v/>
      </c>
      <c r="AS711" s="8" t="str">
        <f t="shared" si="140"/>
        <v/>
      </c>
      <c r="AT711" s="8" t="str">
        <f t="shared" si="140"/>
        <v/>
      </c>
      <c r="AU711" s="8" t="str">
        <f t="shared" si="140"/>
        <v/>
      </c>
      <c r="AV711" s="8" t="str">
        <f t="shared" si="140"/>
        <v/>
      </c>
      <c r="AW711" s="8" t="str">
        <f t="shared" si="140"/>
        <v/>
      </c>
      <c r="AX711" s="8" t="str">
        <f t="shared" si="141"/>
        <v/>
      </c>
      <c r="AY711" s="8" t="str">
        <f t="shared" si="141"/>
        <v/>
      </c>
      <c r="AZ711" s="8" t="str">
        <f t="shared" si="141"/>
        <v/>
      </c>
      <c r="BA711" s="8" t="str">
        <f t="shared" si="141"/>
        <v/>
      </c>
      <c r="BB711" s="8" t="str">
        <f t="shared" si="141"/>
        <v/>
      </c>
      <c r="BC711" s="8" t="str">
        <f t="shared" si="141"/>
        <v/>
      </c>
      <c r="BD711" s="8" t="str">
        <f t="shared" si="141"/>
        <v/>
      </c>
      <c r="BE711" s="8" t="str">
        <f t="shared" si="141"/>
        <v/>
      </c>
    </row>
    <row r="712" spans="1:57" x14ac:dyDescent="0.25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>CONCATENATE(A712,B712,C712,D712,E712,F712,G712,H712,I712,J712,K712,L712,M712,N712,O712,P712,Q712,R712,S712,T712,U712,V712,W712,X712,Y712,Z712,AA712,AB712,AC712,AD712,AE712,AF712,AG712,AH712)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2">
        <f>IF(AI712=AI711,1,0)</f>
        <v>0</v>
      </c>
      <c r="AK712" s="47" t="s">
        <v>414</v>
      </c>
      <c r="AM712" s="7">
        <v>709</v>
      </c>
      <c r="AN712" s="7" t="str">
        <f t="shared" si="140"/>
        <v/>
      </c>
      <c r="AO712" s="7" t="str">
        <f t="shared" si="140"/>
        <v/>
      </c>
      <c r="AP712" s="7" t="str">
        <f t="shared" si="140"/>
        <v/>
      </c>
      <c r="AQ712" s="7" t="str">
        <f t="shared" si="140"/>
        <v/>
      </c>
      <c r="AR712" s="7" t="str">
        <f t="shared" si="140"/>
        <v/>
      </c>
      <c r="AS712" s="7" t="str">
        <f t="shared" si="140"/>
        <v/>
      </c>
      <c r="AT712" s="7" t="str">
        <f t="shared" si="140"/>
        <v/>
      </c>
      <c r="AU712" s="7" t="str">
        <f t="shared" si="140"/>
        <v/>
      </c>
      <c r="AV712" s="7" t="str">
        <f t="shared" si="140"/>
        <v/>
      </c>
      <c r="AW712" s="7" t="str">
        <f t="shared" si="140"/>
        <v/>
      </c>
      <c r="AX712" s="7" t="str">
        <f t="shared" si="141"/>
        <v/>
      </c>
      <c r="AY712" s="7" t="str">
        <f t="shared" si="141"/>
        <v/>
      </c>
      <c r="AZ712" s="7" t="str">
        <f t="shared" si="141"/>
        <v/>
      </c>
      <c r="BA712" s="7" t="str">
        <f t="shared" si="141"/>
        <v/>
      </c>
      <c r="BB712" s="7" t="str">
        <f t="shared" si="141"/>
        <v/>
      </c>
      <c r="BC712" s="7" t="str">
        <f t="shared" si="141"/>
        <v/>
      </c>
      <c r="BD712" s="7" t="str">
        <f t="shared" si="141"/>
        <v/>
      </c>
      <c r="BE712" s="7" t="str">
        <f t="shared" si="141"/>
        <v/>
      </c>
    </row>
    <row r="713" spans="1:57" x14ac:dyDescent="0.25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>CONCATENATE(A713,B713,C713,D713,E713,F713,G713,H713,I713,J713,K713,L713,M713,N713,O713,P713,Q713,R713,S713,T713,U713,V713,W713,X713,Y713,Z713,AA713,AB713,AC713,AD713,AE713,AF713,AG713,AH713)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3">
        <f>IF(AI713=AI712,1,0)</f>
        <v>1</v>
      </c>
      <c r="AK713" s="47" t="s">
        <v>414</v>
      </c>
      <c r="AM713" s="8">
        <v>710</v>
      </c>
      <c r="AN713" s="8" t="str">
        <f t="shared" si="140"/>
        <v/>
      </c>
      <c r="AO713" s="8" t="str">
        <f t="shared" si="140"/>
        <v/>
      </c>
      <c r="AP713" s="8" t="str">
        <f t="shared" si="140"/>
        <v/>
      </c>
      <c r="AQ713" s="8" t="str">
        <f t="shared" si="140"/>
        <v/>
      </c>
      <c r="AR713" s="8" t="str">
        <f t="shared" si="140"/>
        <v/>
      </c>
      <c r="AS713" s="8" t="str">
        <f t="shared" si="140"/>
        <v/>
      </c>
      <c r="AT713" s="8" t="str">
        <f t="shared" si="140"/>
        <v/>
      </c>
      <c r="AU713" s="8" t="str">
        <f t="shared" si="140"/>
        <v/>
      </c>
      <c r="AV713" s="8" t="str">
        <f t="shared" si="140"/>
        <v/>
      </c>
      <c r="AW713" s="8" t="str">
        <f t="shared" si="140"/>
        <v/>
      </c>
      <c r="AX713" s="8" t="str">
        <f t="shared" si="141"/>
        <v/>
      </c>
      <c r="AY713" s="8" t="str">
        <f t="shared" si="141"/>
        <v/>
      </c>
      <c r="AZ713" s="8" t="str">
        <f t="shared" si="141"/>
        <v/>
      </c>
      <c r="BA713" s="8" t="str">
        <f t="shared" si="141"/>
        <v/>
      </c>
      <c r="BB713" s="8" t="str">
        <f t="shared" si="141"/>
        <v/>
      </c>
      <c r="BC713" s="8" t="str">
        <f t="shared" si="141"/>
        <v/>
      </c>
      <c r="BD713" s="8" t="str">
        <f t="shared" si="141"/>
        <v/>
      </c>
      <c r="BE713" s="8" t="str">
        <f t="shared" si="141"/>
        <v/>
      </c>
    </row>
    <row r="714" spans="1:57" x14ac:dyDescent="0.25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>CONCATENATE(A714,B714,C714,D714,E714,F714,G714,H714,I714,J714,K714,L714,M714,N714,O714,P714,Q714,R714,S714,T714,U714,V714,W714,X714,Y714,Z714,AA714,AB714,AC714,AD714,AE714,AF714,AG714,AH714)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4">
        <f>IF(AI714=AI713,1,0)</f>
        <v>1</v>
      </c>
      <c r="AK714" s="47" t="s">
        <v>414</v>
      </c>
      <c r="AM714" s="7">
        <v>711</v>
      </c>
      <c r="AN714" s="7" t="str">
        <f t="shared" ref="AN714:AW723" si="142">IF(AN$3=$D714,$AM714,"")</f>
        <v/>
      </c>
      <c r="AO714" s="7" t="str">
        <f t="shared" si="142"/>
        <v/>
      </c>
      <c r="AP714" s="7" t="str">
        <f t="shared" si="142"/>
        <v/>
      </c>
      <c r="AQ714" s="7" t="str">
        <f t="shared" si="142"/>
        <v/>
      </c>
      <c r="AR714" s="7" t="str">
        <f t="shared" si="142"/>
        <v/>
      </c>
      <c r="AS714" s="7" t="str">
        <f t="shared" si="142"/>
        <v/>
      </c>
      <c r="AT714" s="7" t="str">
        <f t="shared" si="142"/>
        <v/>
      </c>
      <c r="AU714" s="7" t="str">
        <f t="shared" si="142"/>
        <v/>
      </c>
      <c r="AV714" s="7" t="str">
        <f t="shared" si="142"/>
        <v/>
      </c>
      <c r="AW714" s="7" t="str">
        <f t="shared" si="142"/>
        <v/>
      </c>
      <c r="AX714" s="7" t="str">
        <f t="shared" ref="AX714:BE723" si="143">IF(AX$3=$D714,$AM714,"")</f>
        <v/>
      </c>
      <c r="AY714" s="7" t="str">
        <f t="shared" si="143"/>
        <v/>
      </c>
      <c r="AZ714" s="7" t="str">
        <f t="shared" si="143"/>
        <v/>
      </c>
      <c r="BA714" s="7" t="str">
        <f t="shared" si="143"/>
        <v/>
      </c>
      <c r="BB714" s="7" t="str">
        <f t="shared" si="143"/>
        <v/>
      </c>
      <c r="BC714" s="7" t="str">
        <f t="shared" si="143"/>
        <v/>
      </c>
      <c r="BD714" s="7" t="str">
        <f t="shared" si="143"/>
        <v/>
      </c>
      <c r="BE714" s="7" t="str">
        <f t="shared" si="143"/>
        <v/>
      </c>
    </row>
    <row r="715" spans="1:57" x14ac:dyDescent="0.25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>CONCATENATE(A715,B715,C715,D715,E715,F715,G715,H715,I715,J715,K715,L715,M715,N715,O715,P715,Q715,R715,S715,T715,U715,V715,W715,X715,Y715,Z715,AA715,AB715,AC715,AD715,AE715,AF715,AG715,AH715)</f>
        <v>SIMSIMSIM9276270001192664704716234944761,875GP2 - FETRACOM - TRABALHADORES DO COMERCIO DE BENS044761,87520933,87544062,87541561,8752906131590XXXW XLVX XNGXXRX FXLHX000000AMIL104GP2 - BLUE PLUS 200 QC1394086726,781394,08ATIVO</v>
      </c>
      <c r="AJ715">
        <f>IF(AI715=AI714,1,0)</f>
        <v>0</v>
      </c>
      <c r="AK715" s="47" t="s">
        <v>417</v>
      </c>
      <c r="AM715" s="8">
        <v>712</v>
      </c>
      <c r="AN715" s="8" t="str">
        <f t="shared" si="142"/>
        <v/>
      </c>
      <c r="AO715" s="8" t="str">
        <f t="shared" si="142"/>
        <v/>
      </c>
      <c r="AP715" s="8" t="str">
        <f t="shared" si="142"/>
        <v/>
      </c>
      <c r="AQ715" s="8" t="str">
        <f t="shared" si="142"/>
        <v/>
      </c>
      <c r="AR715" s="8" t="str">
        <f t="shared" si="142"/>
        <v/>
      </c>
      <c r="AS715" s="8" t="str">
        <f t="shared" si="142"/>
        <v/>
      </c>
      <c r="AT715" s="8" t="str">
        <f t="shared" si="142"/>
        <v/>
      </c>
      <c r="AU715" s="8" t="str">
        <f t="shared" si="142"/>
        <v/>
      </c>
      <c r="AV715" s="8" t="str">
        <f t="shared" si="142"/>
        <v/>
      </c>
      <c r="AW715" s="8" t="str">
        <f t="shared" si="142"/>
        <v/>
      </c>
      <c r="AX715" s="8" t="str">
        <f t="shared" si="143"/>
        <v/>
      </c>
      <c r="AY715" s="8" t="str">
        <f t="shared" si="143"/>
        <v/>
      </c>
      <c r="AZ715" s="8" t="str">
        <f t="shared" si="143"/>
        <v/>
      </c>
      <c r="BA715" s="8" t="str">
        <f t="shared" si="143"/>
        <v/>
      </c>
      <c r="BB715" s="8" t="str">
        <f t="shared" si="143"/>
        <v/>
      </c>
      <c r="BC715" s="8" t="str">
        <f t="shared" si="143"/>
        <v/>
      </c>
      <c r="BD715" s="8" t="str">
        <f t="shared" si="143"/>
        <v/>
      </c>
      <c r="BE715" s="8" t="str">
        <f t="shared" si="143"/>
        <v/>
      </c>
    </row>
    <row r="716" spans="1:57" x14ac:dyDescent="0.25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>CONCATENATE(A716,B716,C716,D716,E716,F716,G716,H716,I716,J716,K716,L716,M716,N716,O716,P716,Q716,R716,S716,T716,U716,V716,W716,X716,Y716,Z716,AA716,AB716,AC716,AD716,AE716,AF716,AG716,AH716)</f>
        <v>SIMSIMSIM9276270001192664704716234944761,875GP2 - FETRACOM - TRABALHADORES DO COMERCIO DE BENS044761,87520933,87544062,87541561,8752906131590XXXW XLVX XNGXXRX FXLHX000000AMIL104GP2 - BLUE PLUS 200 QC1394086726,781394,08ATIVO</v>
      </c>
      <c r="AJ716">
        <f>IF(AI716=AI715,1,0)</f>
        <v>1</v>
      </c>
      <c r="AK716" s="47" t="s">
        <v>417</v>
      </c>
      <c r="AM716" s="7">
        <v>713</v>
      </c>
      <c r="AN716" s="7" t="str">
        <f t="shared" si="142"/>
        <v/>
      </c>
      <c r="AO716" s="7" t="str">
        <f t="shared" si="142"/>
        <v/>
      </c>
      <c r="AP716" s="7" t="str">
        <f t="shared" si="142"/>
        <v/>
      </c>
      <c r="AQ716" s="7" t="str">
        <f t="shared" si="142"/>
        <v/>
      </c>
      <c r="AR716" s="7" t="str">
        <f t="shared" si="142"/>
        <v/>
      </c>
      <c r="AS716" s="7" t="str">
        <f t="shared" si="142"/>
        <v/>
      </c>
      <c r="AT716" s="7" t="str">
        <f t="shared" si="142"/>
        <v/>
      </c>
      <c r="AU716" s="7" t="str">
        <f t="shared" si="142"/>
        <v/>
      </c>
      <c r="AV716" s="7" t="str">
        <f t="shared" si="142"/>
        <v/>
      </c>
      <c r="AW716" s="7" t="str">
        <f t="shared" si="142"/>
        <v/>
      </c>
      <c r="AX716" s="7" t="str">
        <f t="shared" si="143"/>
        <v/>
      </c>
      <c r="AY716" s="7" t="str">
        <f t="shared" si="143"/>
        <v/>
      </c>
      <c r="AZ716" s="7" t="str">
        <f t="shared" si="143"/>
        <v/>
      </c>
      <c r="BA716" s="7" t="str">
        <f t="shared" si="143"/>
        <v/>
      </c>
      <c r="BB716" s="7" t="str">
        <f t="shared" si="143"/>
        <v/>
      </c>
      <c r="BC716" s="7" t="str">
        <f t="shared" si="143"/>
        <v/>
      </c>
      <c r="BD716" s="7" t="str">
        <f t="shared" si="143"/>
        <v/>
      </c>
      <c r="BE716" s="7" t="str">
        <f t="shared" si="143"/>
        <v/>
      </c>
    </row>
    <row r="717" spans="1:57" x14ac:dyDescent="0.25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>CONCATENATE(A717,B717,C717,D717,E717,F717,G717,H717,I717,J717,K717,L717,M717,N717,O717,P717,Q717,R717,S717,T717,U717,V717,W717,X717,Y717,Z717,AA717,AB717,AC717,AD717,AE717,AF717,AG717,AH717)</f>
        <v>SIMSIMSIM9276270001192664704716234944761,875GP2 - FETRACOM - TRABALHADORES DO COMERCIO DE BENS044761,87520933,87544062,87541561,8752906131590XXXW XLVX XNGXXRX FXLHX000000AMIL104GP2 - BLUE PLUS 200 QC1394086726,781394,08ATIVO</v>
      </c>
      <c r="AJ717">
        <f>IF(AI717=AI716,1,0)</f>
        <v>1</v>
      </c>
      <c r="AK717" s="47" t="s">
        <v>417</v>
      </c>
      <c r="AM717" s="8">
        <v>714</v>
      </c>
      <c r="AN717" s="8" t="str">
        <f t="shared" si="142"/>
        <v/>
      </c>
      <c r="AO717" s="8" t="str">
        <f t="shared" si="142"/>
        <v/>
      </c>
      <c r="AP717" s="8" t="str">
        <f t="shared" si="142"/>
        <v/>
      </c>
      <c r="AQ717" s="8" t="str">
        <f t="shared" si="142"/>
        <v/>
      </c>
      <c r="AR717" s="8" t="str">
        <f t="shared" si="142"/>
        <v/>
      </c>
      <c r="AS717" s="8" t="str">
        <f t="shared" si="142"/>
        <v/>
      </c>
      <c r="AT717" s="8" t="str">
        <f t="shared" si="142"/>
        <v/>
      </c>
      <c r="AU717" s="8" t="str">
        <f t="shared" si="142"/>
        <v/>
      </c>
      <c r="AV717" s="8" t="str">
        <f t="shared" si="142"/>
        <v/>
      </c>
      <c r="AW717" s="8" t="str">
        <f t="shared" si="142"/>
        <v/>
      </c>
      <c r="AX717" s="8" t="str">
        <f t="shared" si="143"/>
        <v/>
      </c>
      <c r="AY717" s="8" t="str">
        <f t="shared" si="143"/>
        <v/>
      </c>
      <c r="AZ717" s="8" t="str">
        <f t="shared" si="143"/>
        <v/>
      </c>
      <c r="BA717" s="8" t="str">
        <f t="shared" si="143"/>
        <v/>
      </c>
      <c r="BB717" s="8" t="str">
        <f t="shared" si="143"/>
        <v/>
      </c>
      <c r="BC717" s="8" t="str">
        <f t="shared" si="143"/>
        <v/>
      </c>
      <c r="BD717" s="8" t="str">
        <f t="shared" si="143"/>
        <v/>
      </c>
      <c r="BE717" s="8" t="str">
        <f t="shared" si="143"/>
        <v/>
      </c>
    </row>
    <row r="718" spans="1:57" x14ac:dyDescent="0.25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>CONCATENATE(A718,B718,C718,D718,E718,F718,G718,H718,I718,J718,K718,L718,M718,N718,O718,P718,Q718,R718,S718,T718,U718,V718,W718,X718,Y718,Z718,AA718,AB718,AC718,AD718,AE718,AF718,AG718,AH718)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8">
        <f>IF(AI718=AI717,1,0)</f>
        <v>0</v>
      </c>
      <c r="AK718" s="47" t="s">
        <v>784</v>
      </c>
      <c r="AM718" s="7">
        <v>715</v>
      </c>
      <c r="AN718" s="7" t="str">
        <f t="shared" si="142"/>
        <v/>
      </c>
      <c r="AO718" s="7" t="str">
        <f t="shared" si="142"/>
        <v/>
      </c>
      <c r="AP718" s="7" t="str">
        <f t="shared" si="142"/>
        <v/>
      </c>
      <c r="AQ718" s="7" t="str">
        <f t="shared" si="142"/>
        <v/>
      </c>
      <c r="AR718" s="7" t="str">
        <f t="shared" si="142"/>
        <v/>
      </c>
      <c r="AS718" s="7" t="str">
        <f t="shared" si="142"/>
        <v/>
      </c>
      <c r="AT718" s="7" t="str">
        <f t="shared" si="142"/>
        <v/>
      </c>
      <c r="AU718" s="7" t="str">
        <f t="shared" si="142"/>
        <v/>
      </c>
      <c r="AV718" s="7" t="str">
        <f t="shared" si="142"/>
        <v/>
      </c>
      <c r="AW718" s="7" t="str">
        <f t="shared" si="142"/>
        <v/>
      </c>
      <c r="AX718" s="7" t="str">
        <f t="shared" si="143"/>
        <v/>
      </c>
      <c r="AY718" s="7" t="str">
        <f t="shared" si="143"/>
        <v/>
      </c>
      <c r="AZ718" s="7" t="str">
        <f t="shared" si="143"/>
        <v/>
      </c>
      <c r="BA718" s="7" t="str">
        <f t="shared" si="143"/>
        <v/>
      </c>
      <c r="BB718" s="7" t="str">
        <f t="shared" si="143"/>
        <v/>
      </c>
      <c r="BC718" s="7" t="str">
        <f t="shared" si="143"/>
        <v/>
      </c>
      <c r="BD718" s="7" t="str">
        <f t="shared" si="143"/>
        <v/>
      </c>
      <c r="BE718" s="7" t="str">
        <f t="shared" si="143"/>
        <v/>
      </c>
    </row>
    <row r="719" spans="1:57" x14ac:dyDescent="0.25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>CONCATENATE(A719,B719,C719,D719,E719,F719,G719,H719,I719,J719,K719,L719,M719,N719,O719,P719,Q719,R719,S719,T719,U719,V719,W719,X719,Y719,Z719,AA719,AB719,AC719,AD719,AE719,AF719,AG719,AH719)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9">
        <f>IF(AI719=AI718,1,0)</f>
        <v>1</v>
      </c>
      <c r="AK719" s="47" t="s">
        <v>784</v>
      </c>
      <c r="AM719" s="8">
        <v>716</v>
      </c>
      <c r="AN719" s="8" t="str">
        <f t="shared" si="142"/>
        <v/>
      </c>
      <c r="AO719" s="8" t="str">
        <f t="shared" si="142"/>
        <v/>
      </c>
      <c r="AP719" s="8" t="str">
        <f t="shared" si="142"/>
        <v/>
      </c>
      <c r="AQ719" s="8" t="str">
        <f t="shared" si="142"/>
        <v/>
      </c>
      <c r="AR719" s="8" t="str">
        <f t="shared" si="142"/>
        <v/>
      </c>
      <c r="AS719" s="8" t="str">
        <f t="shared" si="142"/>
        <v/>
      </c>
      <c r="AT719" s="8" t="str">
        <f t="shared" si="142"/>
        <v/>
      </c>
      <c r="AU719" s="8" t="str">
        <f t="shared" si="142"/>
        <v/>
      </c>
      <c r="AV719" s="8" t="str">
        <f t="shared" si="142"/>
        <v/>
      </c>
      <c r="AW719" s="8" t="str">
        <f t="shared" si="142"/>
        <v/>
      </c>
      <c r="AX719" s="8" t="str">
        <f t="shared" si="143"/>
        <v/>
      </c>
      <c r="AY719" s="8" t="str">
        <f t="shared" si="143"/>
        <v/>
      </c>
      <c r="AZ719" s="8" t="str">
        <f t="shared" si="143"/>
        <v/>
      </c>
      <c r="BA719" s="8" t="str">
        <f t="shared" si="143"/>
        <v/>
      </c>
      <c r="BB719" s="8" t="str">
        <f t="shared" si="143"/>
        <v/>
      </c>
      <c r="BC719" s="8" t="str">
        <f t="shared" si="143"/>
        <v/>
      </c>
      <c r="BD719" s="8" t="str">
        <f t="shared" si="143"/>
        <v/>
      </c>
      <c r="BE719" s="8" t="str">
        <f t="shared" si="143"/>
        <v/>
      </c>
    </row>
    <row r="720" spans="1:57" x14ac:dyDescent="0.25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>CONCATENATE(A720,B720,C720,D720,E720,F720,G720,H720,I720,J720,K720,L720,M720,N720,O720,P720,Q720,R720,S720,T720,U720,V720,W720,X720,Y720,Z720,AA720,AB720,AC720,AD720,AE720,AF720,AG720,AH720)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20">
        <f>IF(AI720=AI719,1,0)</f>
        <v>1</v>
      </c>
      <c r="AK720" s="47" t="s">
        <v>784</v>
      </c>
      <c r="AM720" s="7">
        <v>717</v>
      </c>
      <c r="AN720" s="7" t="str">
        <f t="shared" si="142"/>
        <v/>
      </c>
      <c r="AO720" s="7" t="str">
        <f t="shared" si="142"/>
        <v/>
      </c>
      <c r="AP720" s="7" t="str">
        <f t="shared" si="142"/>
        <v/>
      </c>
      <c r="AQ720" s="7" t="str">
        <f t="shared" si="142"/>
        <v/>
      </c>
      <c r="AR720" s="7" t="str">
        <f t="shared" si="142"/>
        <v/>
      </c>
      <c r="AS720" s="7" t="str">
        <f t="shared" si="142"/>
        <v/>
      </c>
      <c r="AT720" s="7" t="str">
        <f t="shared" si="142"/>
        <v/>
      </c>
      <c r="AU720" s="7" t="str">
        <f t="shared" si="142"/>
        <v/>
      </c>
      <c r="AV720" s="7" t="str">
        <f t="shared" si="142"/>
        <v/>
      </c>
      <c r="AW720" s="7" t="str">
        <f t="shared" si="142"/>
        <v/>
      </c>
      <c r="AX720" s="7" t="str">
        <f t="shared" si="143"/>
        <v/>
      </c>
      <c r="AY720" s="7" t="str">
        <f t="shared" si="143"/>
        <v/>
      </c>
      <c r="AZ720" s="7" t="str">
        <f t="shared" si="143"/>
        <v/>
      </c>
      <c r="BA720" s="7" t="str">
        <f t="shared" si="143"/>
        <v/>
      </c>
      <c r="BB720" s="7" t="str">
        <f t="shared" si="143"/>
        <v/>
      </c>
      <c r="BC720" s="7" t="str">
        <f t="shared" si="143"/>
        <v/>
      </c>
      <c r="BD720" s="7" t="str">
        <f t="shared" si="143"/>
        <v/>
      </c>
      <c r="BE720" s="7" t="str">
        <f t="shared" si="143"/>
        <v/>
      </c>
    </row>
    <row r="721" spans="1:57" x14ac:dyDescent="0.25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>CONCATENATE(A721,B721,C721,D721,E721,F721,G721,H721,I721,J721,K721,L721,M721,N721,O721,P721,Q721,R721,S721,T721,U721,V721,W721,X721,Y721,Z721,AA721,AB721,AC721,AD721,AE721,AF721,AG721,AH721)</f>
        <v>SIMSIMSIM9276320001222665051616255644761,875GP2 - SINSP - SERVIDORES PUBLICOS DA ADMINISTRACAO344761,87532204,87544511,87541592,91666666672907508490NXXLXN XXRX DX WXRVXLHX000000AMIL103GP2 - BLUE PLUS 400 QP97442752,01974,4ATIVO</v>
      </c>
      <c r="AJ721">
        <f>IF(AI721=AI720,1,0)</f>
        <v>0</v>
      </c>
      <c r="AK721" s="47" t="s">
        <v>784</v>
      </c>
      <c r="AM721" s="8">
        <v>718</v>
      </c>
      <c r="AN721" s="8" t="str">
        <f t="shared" si="142"/>
        <v/>
      </c>
      <c r="AO721" s="8" t="str">
        <f t="shared" si="142"/>
        <v/>
      </c>
      <c r="AP721" s="8" t="str">
        <f t="shared" si="142"/>
        <v/>
      </c>
      <c r="AQ721" s="8" t="str">
        <f t="shared" si="142"/>
        <v/>
      </c>
      <c r="AR721" s="8" t="str">
        <f t="shared" si="142"/>
        <v/>
      </c>
      <c r="AS721" s="8" t="str">
        <f t="shared" si="142"/>
        <v/>
      </c>
      <c r="AT721" s="8" t="str">
        <f t="shared" si="142"/>
        <v/>
      </c>
      <c r="AU721" s="8" t="str">
        <f t="shared" si="142"/>
        <v/>
      </c>
      <c r="AV721" s="8" t="str">
        <f t="shared" si="142"/>
        <v/>
      </c>
      <c r="AW721" s="8" t="str">
        <f t="shared" si="142"/>
        <v/>
      </c>
      <c r="AX721" s="8" t="str">
        <f t="shared" si="143"/>
        <v/>
      </c>
      <c r="AY721" s="8" t="str">
        <f t="shared" si="143"/>
        <v/>
      </c>
      <c r="AZ721" s="8" t="str">
        <f t="shared" si="143"/>
        <v/>
      </c>
      <c r="BA721" s="8" t="str">
        <f t="shared" si="143"/>
        <v/>
      </c>
      <c r="BB721" s="8" t="str">
        <f t="shared" si="143"/>
        <v/>
      </c>
      <c r="BC721" s="8" t="str">
        <f t="shared" si="143"/>
        <v/>
      </c>
      <c r="BD721" s="8" t="str">
        <f t="shared" si="143"/>
        <v/>
      </c>
      <c r="BE721" s="8" t="str">
        <f t="shared" si="143"/>
        <v/>
      </c>
    </row>
    <row r="722" spans="1:57" x14ac:dyDescent="0.25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>CONCATENATE(A722,B722,C722,D722,E722,F722,G722,H722,I722,J722,K722,L722,M722,N722,O722,P722,Q722,R722,S722,T722,U722,V722,W722,X722,Y722,Z722,AA722,AB722,AC722,AD722,AE722,AF722,AG722,AH722)</f>
        <v>SIMSIMSIM9276320001222665051616255644761,875GP2 - SINSP - SERVIDORES PUBLICOS DA ADMINISTRACAO344761,87532204,87544511,87541592,91666666672907508490NXXLXN XXRX DX WXRVXLHX000000AMIL103GP2 - BLUE PLUS 400 QP97442752,01974,4ATIVO</v>
      </c>
      <c r="AJ722">
        <f>IF(AI722=AI721,1,0)</f>
        <v>1</v>
      </c>
      <c r="AK722" s="47" t="s">
        <v>784</v>
      </c>
      <c r="AM722" s="7">
        <v>719</v>
      </c>
      <c r="AN722" s="7" t="str">
        <f t="shared" si="142"/>
        <v/>
      </c>
      <c r="AO722" s="7" t="str">
        <f t="shared" si="142"/>
        <v/>
      </c>
      <c r="AP722" s="7" t="str">
        <f t="shared" si="142"/>
        <v/>
      </c>
      <c r="AQ722" s="7" t="str">
        <f t="shared" si="142"/>
        <v/>
      </c>
      <c r="AR722" s="7" t="str">
        <f t="shared" si="142"/>
        <v/>
      </c>
      <c r="AS722" s="7" t="str">
        <f t="shared" si="142"/>
        <v/>
      </c>
      <c r="AT722" s="7" t="str">
        <f t="shared" si="142"/>
        <v/>
      </c>
      <c r="AU722" s="7" t="str">
        <f t="shared" si="142"/>
        <v/>
      </c>
      <c r="AV722" s="7" t="str">
        <f t="shared" si="142"/>
        <v/>
      </c>
      <c r="AW722" s="7" t="str">
        <f t="shared" si="142"/>
        <v/>
      </c>
      <c r="AX722" s="7" t="str">
        <f t="shared" si="143"/>
        <v/>
      </c>
      <c r="AY722" s="7" t="str">
        <f t="shared" si="143"/>
        <v/>
      </c>
      <c r="AZ722" s="7" t="str">
        <f t="shared" si="143"/>
        <v/>
      </c>
      <c r="BA722" s="7" t="str">
        <f t="shared" si="143"/>
        <v/>
      </c>
      <c r="BB722" s="7" t="str">
        <f t="shared" si="143"/>
        <v/>
      </c>
      <c r="BC722" s="7" t="str">
        <f t="shared" si="143"/>
        <v/>
      </c>
      <c r="BD722" s="7" t="str">
        <f t="shared" si="143"/>
        <v/>
      </c>
      <c r="BE722" s="7" t="str">
        <f t="shared" si="143"/>
        <v/>
      </c>
    </row>
    <row r="723" spans="1:57" x14ac:dyDescent="0.25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>CONCATENATE(A723,B723,C723,D723,E723,F723,G723,H723,I723,J723,K723,L723,M723,N723,O723,P723,Q723,R723,S723,T723,U723,V723,W723,X723,Y723,Z723,AA723,AB723,AC723,AD723,AE723,AF723,AG723,AH723)</f>
        <v>SIMSIMSIM9276320001222665051616255644761,875GP2 - SINSP - SERVIDORES PUBLICOS DA ADMINISTRACAO344761,87532204,87544511,87541592,91666666672907508490NXXLXN XXRX DX WXRVXLHX000000AMIL103GP2 - BLUE PLUS 400 QP97442752,01974,4ATIVO</v>
      </c>
      <c r="AJ723">
        <f>IF(AI723=AI722,1,0)</f>
        <v>1</v>
      </c>
      <c r="AK723" s="47" t="s">
        <v>784</v>
      </c>
      <c r="AM723" s="8">
        <v>720</v>
      </c>
      <c r="AN723" s="8" t="str">
        <f t="shared" si="142"/>
        <v/>
      </c>
      <c r="AO723" s="8" t="str">
        <f t="shared" si="142"/>
        <v/>
      </c>
      <c r="AP723" s="8" t="str">
        <f t="shared" si="142"/>
        <v/>
      </c>
      <c r="AQ723" s="8" t="str">
        <f t="shared" si="142"/>
        <v/>
      </c>
      <c r="AR723" s="8" t="str">
        <f t="shared" si="142"/>
        <v/>
      </c>
      <c r="AS723" s="8" t="str">
        <f t="shared" si="142"/>
        <v/>
      </c>
      <c r="AT723" s="8" t="str">
        <f t="shared" si="142"/>
        <v/>
      </c>
      <c r="AU723" s="8" t="str">
        <f t="shared" si="142"/>
        <v/>
      </c>
      <c r="AV723" s="8" t="str">
        <f t="shared" si="142"/>
        <v/>
      </c>
      <c r="AW723" s="8" t="str">
        <f t="shared" si="142"/>
        <v/>
      </c>
      <c r="AX723" s="8" t="str">
        <f t="shared" si="143"/>
        <v/>
      </c>
      <c r="AY723" s="8" t="str">
        <f t="shared" si="143"/>
        <v/>
      </c>
      <c r="AZ723" s="8" t="str">
        <f t="shared" si="143"/>
        <v/>
      </c>
      <c r="BA723" s="8" t="str">
        <f t="shared" si="143"/>
        <v/>
      </c>
      <c r="BB723" s="8" t="str">
        <f t="shared" si="143"/>
        <v/>
      </c>
      <c r="BC723" s="8" t="str">
        <f t="shared" si="143"/>
        <v/>
      </c>
      <c r="BD723" s="8" t="str">
        <f t="shared" si="143"/>
        <v/>
      </c>
      <c r="BE723" s="8" t="str">
        <f t="shared" si="143"/>
        <v/>
      </c>
    </row>
    <row r="724" spans="1:57" x14ac:dyDescent="0.25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>CONCATENATE(A724,B724,C724,D724,E724,F724,G724,H724,I724,J724,K724,L724,M724,N724,O724,P724,Q724,R724,S724,T724,U724,V724,W724,X724,Y724,Z724,AA724,AB724,AC724,AD724,AE724,AF724,AG724,AH724)</f>
        <v>SIMSIMSIM9276320001222665051616255644761,875GP2 - SINSP - SERVIDORES PUBLICOS DA ADMINISTRACAO144761,87522218,87544511,87541592,91666666672907508570MXNXWX BXRXWHX XXRX000000AMIL103GP2 - BLUE PLUS 400 QP1331959609,991331,95ATIVO</v>
      </c>
      <c r="AJ724">
        <f>IF(AI724=AI723,1,0)</f>
        <v>0</v>
      </c>
      <c r="AK724" s="47" t="s">
        <v>784</v>
      </c>
      <c r="AM724" s="7">
        <v>721</v>
      </c>
      <c r="AN724" s="7" t="str">
        <f t="shared" ref="AN724:AW733" si="144">IF(AN$3=$D724,$AM724,"")</f>
        <v/>
      </c>
      <c r="AO724" s="7" t="str">
        <f t="shared" si="144"/>
        <v/>
      </c>
      <c r="AP724" s="7" t="str">
        <f t="shared" si="144"/>
        <v/>
      </c>
      <c r="AQ724" s="7" t="str">
        <f t="shared" si="144"/>
        <v/>
      </c>
      <c r="AR724" s="7" t="str">
        <f t="shared" si="144"/>
        <v/>
      </c>
      <c r="AS724" s="7" t="str">
        <f t="shared" si="144"/>
        <v/>
      </c>
      <c r="AT724" s="7" t="str">
        <f t="shared" si="144"/>
        <v/>
      </c>
      <c r="AU724" s="7" t="str">
        <f t="shared" si="144"/>
        <v/>
      </c>
      <c r="AV724" s="7" t="str">
        <f t="shared" si="144"/>
        <v/>
      </c>
      <c r="AW724" s="7" t="str">
        <f t="shared" si="144"/>
        <v/>
      </c>
      <c r="AX724" s="7" t="str">
        <f t="shared" ref="AX724:BE733" si="145">IF(AX$3=$D724,$AM724,"")</f>
        <v/>
      </c>
      <c r="AY724" s="7" t="str">
        <f t="shared" si="145"/>
        <v/>
      </c>
      <c r="AZ724" s="7" t="str">
        <f t="shared" si="145"/>
        <v/>
      </c>
      <c r="BA724" s="7" t="str">
        <f t="shared" si="145"/>
        <v/>
      </c>
      <c r="BB724" s="7" t="str">
        <f t="shared" si="145"/>
        <v/>
      </c>
      <c r="BC724" s="7" t="str">
        <f t="shared" si="145"/>
        <v/>
      </c>
      <c r="BD724" s="7" t="str">
        <f t="shared" si="145"/>
        <v/>
      </c>
      <c r="BE724" s="7" t="str">
        <f t="shared" si="145"/>
        <v/>
      </c>
    </row>
    <row r="725" spans="1:57" x14ac:dyDescent="0.25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>CONCATENATE(A725,B725,C725,D725,E725,F725,G725,H725,I725,J725,K725,L725,M725,N725,O725,P725,Q725,R725,S725,T725,U725,V725,W725,X725,Y725,Z725,AA725,AB725,AC725,AD725,AE725,AF725,AG725,AH725)</f>
        <v>SIMSIMSIM9276320001222665051616255644761,875GP2 - SINSP - SERVIDORES PUBLICOS DA ADMINISTRACAO144761,87522218,87544511,87541592,91666666672907508570MXNXWX BXRXWHX XXRX000000AMIL103GP2 - BLUE PLUS 400 QP1331959609,991331,95ATIVO</v>
      </c>
      <c r="AJ725">
        <f>IF(AI725=AI724,1,0)</f>
        <v>1</v>
      </c>
      <c r="AK725" s="47" t="s">
        <v>784</v>
      </c>
      <c r="AM725" s="8">
        <v>722</v>
      </c>
      <c r="AN725" s="8" t="str">
        <f t="shared" si="144"/>
        <v/>
      </c>
      <c r="AO725" s="8" t="str">
        <f t="shared" si="144"/>
        <v/>
      </c>
      <c r="AP725" s="8" t="str">
        <f t="shared" si="144"/>
        <v/>
      </c>
      <c r="AQ725" s="8" t="str">
        <f t="shared" si="144"/>
        <v/>
      </c>
      <c r="AR725" s="8" t="str">
        <f t="shared" si="144"/>
        <v/>
      </c>
      <c r="AS725" s="8" t="str">
        <f t="shared" si="144"/>
        <v/>
      </c>
      <c r="AT725" s="8" t="str">
        <f t="shared" si="144"/>
        <v/>
      </c>
      <c r="AU725" s="8" t="str">
        <f t="shared" si="144"/>
        <v/>
      </c>
      <c r="AV725" s="8" t="str">
        <f t="shared" si="144"/>
        <v/>
      </c>
      <c r="AW725" s="8" t="str">
        <f t="shared" si="144"/>
        <v/>
      </c>
      <c r="AX725" s="8" t="str">
        <f t="shared" si="145"/>
        <v/>
      </c>
      <c r="AY725" s="8" t="str">
        <f t="shared" si="145"/>
        <v/>
      </c>
      <c r="AZ725" s="8" t="str">
        <f t="shared" si="145"/>
        <v/>
      </c>
      <c r="BA725" s="8" t="str">
        <f t="shared" si="145"/>
        <v/>
      </c>
      <c r="BB725" s="8" t="str">
        <f t="shared" si="145"/>
        <v/>
      </c>
      <c r="BC725" s="8" t="str">
        <f t="shared" si="145"/>
        <v/>
      </c>
      <c r="BD725" s="8" t="str">
        <f t="shared" si="145"/>
        <v/>
      </c>
      <c r="BE725" s="8" t="str">
        <f t="shared" si="145"/>
        <v/>
      </c>
    </row>
    <row r="726" spans="1:57" x14ac:dyDescent="0.25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>CONCATENATE(A726,B726,C726,D726,E726,F726,G726,H726,I726,J726,K726,L726,M726,N726,O726,P726,Q726,R726,S726,T726,U726,V726,W726,X726,Y726,Z726,AA726,AB726,AC726,AD726,AE726,AF726,AG726,AH726)</f>
        <v>SIMSIMSIM9276320001222665051616255644761,875GP2 - SINSP - SERVIDORES PUBLICOS DA ADMINISTRACAO144761,87522218,87544511,87541592,91666666672907508570MXNXWX BXRXWHX XXRX000000AMIL103GP2 - BLUE PLUS 400 QP1331959609,991331,95ATIVO</v>
      </c>
      <c r="AJ726">
        <f>IF(AI726=AI725,1,0)</f>
        <v>1</v>
      </c>
      <c r="AK726" s="47" t="s">
        <v>784</v>
      </c>
      <c r="AM726" s="7">
        <v>723</v>
      </c>
      <c r="AN726" s="7" t="str">
        <f t="shared" si="144"/>
        <v/>
      </c>
      <c r="AO726" s="7" t="str">
        <f t="shared" si="144"/>
        <v/>
      </c>
      <c r="AP726" s="7" t="str">
        <f t="shared" si="144"/>
        <v/>
      </c>
      <c r="AQ726" s="7" t="str">
        <f t="shared" si="144"/>
        <v/>
      </c>
      <c r="AR726" s="7" t="str">
        <f t="shared" si="144"/>
        <v/>
      </c>
      <c r="AS726" s="7" t="str">
        <f t="shared" si="144"/>
        <v/>
      </c>
      <c r="AT726" s="7" t="str">
        <f t="shared" si="144"/>
        <v/>
      </c>
      <c r="AU726" s="7" t="str">
        <f t="shared" si="144"/>
        <v/>
      </c>
      <c r="AV726" s="7" t="str">
        <f t="shared" si="144"/>
        <v/>
      </c>
      <c r="AW726" s="7" t="str">
        <f t="shared" si="144"/>
        <v/>
      </c>
      <c r="AX726" s="7" t="str">
        <f t="shared" si="145"/>
        <v/>
      </c>
      <c r="AY726" s="7" t="str">
        <f t="shared" si="145"/>
        <v/>
      </c>
      <c r="AZ726" s="7" t="str">
        <f t="shared" si="145"/>
        <v/>
      </c>
      <c r="BA726" s="7" t="str">
        <f t="shared" si="145"/>
        <v/>
      </c>
      <c r="BB726" s="7" t="str">
        <f t="shared" si="145"/>
        <v/>
      </c>
      <c r="BC726" s="7" t="str">
        <f t="shared" si="145"/>
        <v/>
      </c>
      <c r="BD726" s="7" t="str">
        <f t="shared" si="145"/>
        <v/>
      </c>
      <c r="BE726" s="7" t="str">
        <f t="shared" si="145"/>
        <v/>
      </c>
    </row>
    <row r="727" spans="1:57" x14ac:dyDescent="0.25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>CONCATENATE(A727,B727,C727,D727,E727,F727,G727,H727,I727,J727,K727,L727,M727,N727,O727,P727,Q727,R727,S727,T727,U727,V727,W727,X727,Y727,Z727,AA727,AB727,AC727,AD727,AE727,AF727,AG727,AH727)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7">
        <f>IF(AI727=AI726,1,0)</f>
        <v>0</v>
      </c>
      <c r="AK727" s="47" t="s">
        <v>784</v>
      </c>
      <c r="AM727" s="8">
        <v>724</v>
      </c>
      <c r="AN727" s="8" t="str">
        <f t="shared" si="144"/>
        <v/>
      </c>
      <c r="AO727" s="8" t="str">
        <f t="shared" si="144"/>
        <v/>
      </c>
      <c r="AP727" s="8" t="str">
        <f t="shared" si="144"/>
        <v/>
      </c>
      <c r="AQ727" s="8" t="str">
        <f t="shared" si="144"/>
        <v/>
      </c>
      <c r="AR727" s="8" t="str">
        <f t="shared" si="144"/>
        <v/>
      </c>
      <c r="AS727" s="8" t="str">
        <f t="shared" si="144"/>
        <v/>
      </c>
      <c r="AT727" s="8" t="str">
        <f t="shared" si="144"/>
        <v/>
      </c>
      <c r="AU727" s="8" t="str">
        <f t="shared" si="144"/>
        <v/>
      </c>
      <c r="AV727" s="8" t="str">
        <f t="shared" si="144"/>
        <v/>
      </c>
      <c r="AW727" s="8" t="str">
        <f t="shared" si="144"/>
        <v/>
      </c>
      <c r="AX727" s="8" t="str">
        <f t="shared" si="145"/>
        <v/>
      </c>
      <c r="AY727" s="8" t="str">
        <f t="shared" si="145"/>
        <v/>
      </c>
      <c r="AZ727" s="8" t="str">
        <f t="shared" si="145"/>
        <v/>
      </c>
      <c r="BA727" s="8" t="str">
        <f t="shared" si="145"/>
        <v/>
      </c>
      <c r="BB727" s="8" t="str">
        <f t="shared" si="145"/>
        <v/>
      </c>
      <c r="BC727" s="8" t="str">
        <f t="shared" si="145"/>
        <v/>
      </c>
      <c r="BD727" s="8" t="str">
        <f t="shared" si="145"/>
        <v/>
      </c>
      <c r="BE727" s="8" t="str">
        <f t="shared" si="145"/>
        <v/>
      </c>
    </row>
    <row r="728" spans="1:57" x14ac:dyDescent="0.25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>CONCATENATE(A728,B728,C728,D728,E728,F728,G728,H728,I728,J728,K728,L728,M728,N728,O728,P728,Q728,R728,S728,T728,U728,V728,W728,X728,Y728,Z728,AA728,AB728,AC728,AD728,AE728,AF728,AG728,AH728)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8">
        <f>IF(AI728=AI727,1,0)</f>
        <v>1</v>
      </c>
      <c r="AK728" s="47" t="s">
        <v>784</v>
      </c>
      <c r="AM728" s="7">
        <v>725</v>
      </c>
      <c r="AN728" s="7" t="str">
        <f t="shared" si="144"/>
        <v/>
      </c>
      <c r="AO728" s="7" t="str">
        <f t="shared" si="144"/>
        <v/>
      </c>
      <c r="AP728" s="7" t="str">
        <f t="shared" si="144"/>
        <v/>
      </c>
      <c r="AQ728" s="7" t="str">
        <f t="shared" si="144"/>
        <v/>
      </c>
      <c r="AR728" s="7" t="str">
        <f t="shared" si="144"/>
        <v/>
      </c>
      <c r="AS728" s="7" t="str">
        <f t="shared" si="144"/>
        <v/>
      </c>
      <c r="AT728" s="7" t="str">
        <f t="shared" si="144"/>
        <v/>
      </c>
      <c r="AU728" s="7" t="str">
        <f t="shared" si="144"/>
        <v/>
      </c>
      <c r="AV728" s="7" t="str">
        <f t="shared" si="144"/>
        <v/>
      </c>
      <c r="AW728" s="7" t="str">
        <f t="shared" si="144"/>
        <v/>
      </c>
      <c r="AX728" s="7" t="str">
        <f t="shared" si="145"/>
        <v/>
      </c>
      <c r="AY728" s="7" t="str">
        <f t="shared" si="145"/>
        <v/>
      </c>
      <c r="AZ728" s="7" t="str">
        <f t="shared" si="145"/>
        <v/>
      </c>
      <c r="BA728" s="7" t="str">
        <f t="shared" si="145"/>
        <v/>
      </c>
      <c r="BB728" s="7" t="str">
        <f t="shared" si="145"/>
        <v/>
      </c>
      <c r="BC728" s="7" t="str">
        <f t="shared" si="145"/>
        <v/>
      </c>
      <c r="BD728" s="7" t="str">
        <f t="shared" si="145"/>
        <v/>
      </c>
      <c r="BE728" s="7" t="str">
        <f t="shared" si="145"/>
        <v/>
      </c>
    </row>
    <row r="729" spans="1:57" x14ac:dyDescent="0.25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>CONCATENATE(A729,B729,C729,D729,E729,F729,G729,H729,I729,J729,K729,L729,M729,N729,O729,P729,Q729,R729,S729,T729,U729,V729,W729,X729,Y729,Z729,AA729,AB729,AC729,AD729,AE729,AF729,AG729,AH729)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9">
        <f>IF(AI729=AI728,1,0)</f>
        <v>1</v>
      </c>
      <c r="AK729" s="47" t="s">
        <v>784</v>
      </c>
      <c r="AM729" s="8">
        <v>726</v>
      </c>
      <c r="AN729" s="8" t="str">
        <f t="shared" si="144"/>
        <v/>
      </c>
      <c r="AO729" s="8" t="str">
        <f t="shared" si="144"/>
        <v/>
      </c>
      <c r="AP729" s="8" t="str">
        <f t="shared" si="144"/>
        <v/>
      </c>
      <c r="AQ729" s="8" t="str">
        <f t="shared" si="144"/>
        <v/>
      </c>
      <c r="AR729" s="8" t="str">
        <f t="shared" si="144"/>
        <v/>
      </c>
      <c r="AS729" s="8" t="str">
        <f t="shared" si="144"/>
        <v/>
      </c>
      <c r="AT729" s="8" t="str">
        <f t="shared" si="144"/>
        <v/>
      </c>
      <c r="AU729" s="8" t="str">
        <f t="shared" si="144"/>
        <v/>
      </c>
      <c r="AV729" s="8" t="str">
        <f t="shared" si="144"/>
        <v/>
      </c>
      <c r="AW729" s="8" t="str">
        <f t="shared" si="144"/>
        <v/>
      </c>
      <c r="AX729" s="8" t="str">
        <f t="shared" si="145"/>
        <v/>
      </c>
      <c r="AY729" s="8" t="str">
        <f t="shared" si="145"/>
        <v/>
      </c>
      <c r="AZ729" s="8" t="str">
        <f t="shared" si="145"/>
        <v/>
      </c>
      <c r="BA729" s="8" t="str">
        <f t="shared" si="145"/>
        <v/>
      </c>
      <c r="BB729" s="8" t="str">
        <f t="shared" si="145"/>
        <v/>
      </c>
      <c r="BC729" s="8" t="str">
        <f t="shared" si="145"/>
        <v/>
      </c>
      <c r="BD729" s="8" t="str">
        <f t="shared" si="145"/>
        <v/>
      </c>
      <c r="BE729" s="8" t="str">
        <f t="shared" si="145"/>
        <v/>
      </c>
    </row>
    <row r="730" spans="1:57" x14ac:dyDescent="0.25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>CONCATENATE(A730,B730,C730,D730,E730,F730,G730,H730,I730,J730,K730,L730,M730,N730,O730,P730,Q730,R730,S730,T730,U730,V730,W730,X730,Y730,Z730,AA730,AB730,AC730,AD730,AE730,AF730,AG730,AH730)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0">
        <f>IF(AI730=AI729,1,0)</f>
        <v>0</v>
      </c>
      <c r="AK730" s="47" t="s">
        <v>417</v>
      </c>
      <c r="AM730" s="7">
        <v>727</v>
      </c>
      <c r="AN730" s="7" t="str">
        <f t="shared" si="144"/>
        <v/>
      </c>
      <c r="AO730" s="7" t="str">
        <f t="shared" si="144"/>
        <v/>
      </c>
      <c r="AP730" s="7" t="str">
        <f t="shared" si="144"/>
        <v/>
      </c>
      <c r="AQ730" s="7" t="str">
        <f t="shared" si="144"/>
        <v/>
      </c>
      <c r="AR730" s="7" t="str">
        <f t="shared" si="144"/>
        <v/>
      </c>
      <c r="AS730" s="7" t="str">
        <f t="shared" si="144"/>
        <v/>
      </c>
      <c r="AT730" s="7" t="str">
        <f t="shared" si="144"/>
        <v/>
      </c>
      <c r="AU730" s="7" t="str">
        <f t="shared" si="144"/>
        <v/>
      </c>
      <c r="AV730" s="7" t="str">
        <f t="shared" si="144"/>
        <v/>
      </c>
      <c r="AW730" s="7" t="str">
        <f t="shared" si="144"/>
        <v/>
      </c>
      <c r="AX730" s="7" t="str">
        <f t="shared" si="145"/>
        <v/>
      </c>
      <c r="AY730" s="7" t="str">
        <f t="shared" si="145"/>
        <v/>
      </c>
      <c r="AZ730" s="7" t="str">
        <f t="shared" si="145"/>
        <v/>
      </c>
      <c r="BA730" s="7" t="str">
        <f t="shared" si="145"/>
        <v/>
      </c>
      <c r="BB730" s="7" t="str">
        <f t="shared" si="145"/>
        <v/>
      </c>
      <c r="BC730" s="7" t="str">
        <f t="shared" si="145"/>
        <v/>
      </c>
      <c r="BD730" s="7" t="str">
        <f t="shared" si="145"/>
        <v/>
      </c>
      <c r="BE730" s="7" t="str">
        <f t="shared" si="145"/>
        <v/>
      </c>
    </row>
    <row r="731" spans="1:57" x14ac:dyDescent="0.25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>CONCATENATE(A731,B731,C731,D731,E731,F731,G731,H731,I731,J731,K731,L731,M731,N731,O731,P731,Q731,R731,S731,T731,U731,V731,W731,X731,Y731,Z731,AA731,AB731,AC731,AD731,AE731,AF731,AG731,AH731)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1">
        <f>IF(AI731=AI730,1,0)</f>
        <v>1</v>
      </c>
      <c r="AK731" s="47" t="s">
        <v>417</v>
      </c>
      <c r="AM731" s="8">
        <v>728</v>
      </c>
      <c r="AN731" s="8" t="str">
        <f t="shared" si="144"/>
        <v/>
      </c>
      <c r="AO731" s="8" t="str">
        <f t="shared" si="144"/>
        <v/>
      </c>
      <c r="AP731" s="8" t="str">
        <f t="shared" si="144"/>
        <v/>
      </c>
      <c r="AQ731" s="8" t="str">
        <f t="shared" si="144"/>
        <v/>
      </c>
      <c r="AR731" s="8" t="str">
        <f t="shared" si="144"/>
        <v/>
      </c>
      <c r="AS731" s="8" t="str">
        <f t="shared" si="144"/>
        <v/>
      </c>
      <c r="AT731" s="8" t="str">
        <f t="shared" si="144"/>
        <v/>
      </c>
      <c r="AU731" s="8" t="str">
        <f t="shared" si="144"/>
        <v/>
      </c>
      <c r="AV731" s="8" t="str">
        <f t="shared" si="144"/>
        <v/>
      </c>
      <c r="AW731" s="8" t="str">
        <f t="shared" si="144"/>
        <v/>
      </c>
      <c r="AX731" s="8" t="str">
        <f t="shared" si="145"/>
        <v/>
      </c>
      <c r="AY731" s="8" t="str">
        <f t="shared" si="145"/>
        <v/>
      </c>
      <c r="AZ731" s="8" t="str">
        <f t="shared" si="145"/>
        <v/>
      </c>
      <c r="BA731" s="8" t="str">
        <f t="shared" si="145"/>
        <v/>
      </c>
      <c r="BB731" s="8" t="str">
        <f t="shared" si="145"/>
        <v/>
      </c>
      <c r="BC731" s="8" t="str">
        <f t="shared" si="145"/>
        <v/>
      </c>
      <c r="BD731" s="8" t="str">
        <f t="shared" si="145"/>
        <v/>
      </c>
      <c r="BE731" s="8" t="str">
        <f t="shared" si="145"/>
        <v/>
      </c>
    </row>
    <row r="732" spans="1:57" x14ac:dyDescent="0.25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>CONCATENATE(A732,B732,C732,D732,E732,F732,G732,H732,I732,J732,K732,L732,M732,N732,O732,P732,Q732,R732,S732,T732,U732,V732,W732,X732,Y732,Z732,AA732,AB732,AC732,AD732,AE732,AF732,AG732,AH732)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2">
        <f>IF(AI732=AI731,1,0)</f>
        <v>1</v>
      </c>
      <c r="AK732" s="47" t="s">
        <v>417</v>
      </c>
      <c r="AM732" s="7">
        <v>729</v>
      </c>
      <c r="AN732" s="7" t="str">
        <f t="shared" si="144"/>
        <v/>
      </c>
      <c r="AO732" s="7" t="str">
        <f t="shared" si="144"/>
        <v/>
      </c>
      <c r="AP732" s="7" t="str">
        <f t="shared" si="144"/>
        <v/>
      </c>
      <c r="AQ732" s="7" t="str">
        <f t="shared" si="144"/>
        <v/>
      </c>
      <c r="AR732" s="7" t="str">
        <f t="shared" si="144"/>
        <v/>
      </c>
      <c r="AS732" s="7" t="str">
        <f t="shared" si="144"/>
        <v/>
      </c>
      <c r="AT732" s="7" t="str">
        <f t="shared" si="144"/>
        <v/>
      </c>
      <c r="AU732" s="7" t="str">
        <f t="shared" si="144"/>
        <v/>
      </c>
      <c r="AV732" s="7" t="str">
        <f t="shared" si="144"/>
        <v/>
      </c>
      <c r="AW732" s="7" t="str">
        <f t="shared" si="144"/>
        <v/>
      </c>
      <c r="AX732" s="7" t="str">
        <f t="shared" si="145"/>
        <v/>
      </c>
      <c r="AY732" s="7" t="str">
        <f t="shared" si="145"/>
        <v/>
      </c>
      <c r="AZ732" s="7" t="str">
        <f t="shared" si="145"/>
        <v/>
      </c>
      <c r="BA732" s="7" t="str">
        <f t="shared" si="145"/>
        <v/>
      </c>
      <c r="BB732" s="7" t="str">
        <f t="shared" si="145"/>
        <v/>
      </c>
      <c r="BC732" s="7" t="str">
        <f t="shared" si="145"/>
        <v/>
      </c>
      <c r="BD732" s="7" t="str">
        <f t="shared" si="145"/>
        <v/>
      </c>
      <c r="BE732" s="7" t="str">
        <f t="shared" si="145"/>
        <v/>
      </c>
    </row>
    <row r="733" spans="1:57" x14ac:dyDescent="0.25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>CONCATENATE(A733,B733,C733,D733,E733,F733,G733,H733,I733,J733,K733,L733,M733,N733,O733,P733,Q733,R733,S733,T733,U733,V733,W733,X733,Y733,Z733,AA733,AB733,AC733,AD733,AE733,AF733,AG733,AH733)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3">
        <f>IF(AI733=AI732,1,0)</f>
        <v>0</v>
      </c>
      <c r="AK733" s="47" t="s">
        <v>414</v>
      </c>
      <c r="AM733" s="8">
        <v>730</v>
      </c>
      <c r="AN733" s="8" t="str">
        <f t="shared" si="144"/>
        <v/>
      </c>
      <c r="AO733" s="8" t="str">
        <f t="shared" si="144"/>
        <v/>
      </c>
      <c r="AP733" s="8" t="str">
        <f t="shared" si="144"/>
        <v/>
      </c>
      <c r="AQ733" s="8" t="str">
        <f t="shared" si="144"/>
        <v/>
      </c>
      <c r="AR733" s="8" t="str">
        <f t="shared" si="144"/>
        <v/>
      </c>
      <c r="AS733" s="8" t="str">
        <f t="shared" si="144"/>
        <v/>
      </c>
      <c r="AT733" s="8" t="str">
        <f t="shared" si="144"/>
        <v/>
      </c>
      <c r="AU733" s="8" t="str">
        <f t="shared" si="144"/>
        <v/>
      </c>
      <c r="AV733" s="8" t="str">
        <f t="shared" si="144"/>
        <v/>
      </c>
      <c r="AW733" s="8" t="str">
        <f t="shared" si="144"/>
        <v/>
      </c>
      <c r="AX733" s="8" t="str">
        <f t="shared" si="145"/>
        <v/>
      </c>
      <c r="AY733" s="8" t="str">
        <f t="shared" si="145"/>
        <v/>
      </c>
      <c r="AZ733" s="8" t="str">
        <f t="shared" si="145"/>
        <v/>
      </c>
      <c r="BA733" s="8" t="str">
        <f t="shared" si="145"/>
        <v/>
      </c>
      <c r="BB733" s="8" t="str">
        <f t="shared" si="145"/>
        <v/>
      </c>
      <c r="BC733" s="8" t="str">
        <f t="shared" si="145"/>
        <v/>
      </c>
      <c r="BD733" s="8" t="str">
        <f t="shared" si="145"/>
        <v/>
      </c>
      <c r="BE733" s="8" t="str">
        <f t="shared" si="145"/>
        <v/>
      </c>
    </row>
    <row r="734" spans="1:57" x14ac:dyDescent="0.25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>CONCATENATE(A734,B734,C734,D734,E734,F734,G734,H734,I734,J734,K734,L734,M734,N734,O734,P734,Q734,R734,S734,T734,U734,V734,W734,X734,Y734,Z734,AA734,AB734,AC734,AD734,AE734,AF734,AG734,AH734)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4">
        <f>IF(AI734=AI733,1,0)</f>
        <v>1</v>
      </c>
      <c r="AK734" s="47" t="s">
        <v>414</v>
      </c>
      <c r="AM734" s="7">
        <v>731</v>
      </c>
      <c r="AN734" s="7" t="str">
        <f t="shared" ref="AN734:AW743" si="146">IF(AN$3=$D734,$AM734,"")</f>
        <v/>
      </c>
      <c r="AO734" s="7" t="str">
        <f t="shared" si="146"/>
        <v/>
      </c>
      <c r="AP734" s="7" t="str">
        <f t="shared" si="146"/>
        <v/>
      </c>
      <c r="AQ734" s="7" t="str">
        <f t="shared" si="146"/>
        <v/>
      </c>
      <c r="AR734" s="7" t="str">
        <f t="shared" si="146"/>
        <v/>
      </c>
      <c r="AS734" s="7" t="str">
        <f t="shared" si="146"/>
        <v/>
      </c>
      <c r="AT734" s="7" t="str">
        <f t="shared" si="146"/>
        <v/>
      </c>
      <c r="AU734" s="7" t="str">
        <f t="shared" si="146"/>
        <v/>
      </c>
      <c r="AV734" s="7" t="str">
        <f t="shared" si="146"/>
        <v/>
      </c>
      <c r="AW734" s="7" t="str">
        <f t="shared" si="146"/>
        <v/>
      </c>
      <c r="AX734" s="7" t="str">
        <f t="shared" ref="AX734:BE743" si="147">IF(AX$3=$D734,$AM734,"")</f>
        <v/>
      </c>
      <c r="AY734" s="7" t="str">
        <f t="shared" si="147"/>
        <v/>
      </c>
      <c r="AZ734" s="7" t="str">
        <f t="shared" si="147"/>
        <v/>
      </c>
      <c r="BA734" s="7" t="str">
        <f t="shared" si="147"/>
        <v/>
      </c>
      <c r="BB734" s="7" t="str">
        <f t="shared" si="147"/>
        <v/>
      </c>
      <c r="BC734" s="7" t="str">
        <f t="shared" si="147"/>
        <v/>
      </c>
      <c r="BD734" s="7" t="str">
        <f t="shared" si="147"/>
        <v/>
      </c>
      <c r="BE734" s="7" t="str">
        <f t="shared" si="147"/>
        <v/>
      </c>
    </row>
    <row r="735" spans="1:57" x14ac:dyDescent="0.25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>CONCATENATE(A735,B735,C735,D735,E735,F735,G735,H735,I735,J735,K735,L735,M735,N735,O735,P735,Q735,R735,S735,T735,U735,V735,W735,X735,Y735,Z735,AA735,AB735,AC735,AD735,AE735,AF735,AG735,AH735)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5">
        <f>IF(AI735=AI734,1,0)</f>
        <v>1</v>
      </c>
      <c r="AK735" s="47" t="s">
        <v>414</v>
      </c>
      <c r="AM735" s="8">
        <v>732</v>
      </c>
      <c r="AN735" s="8" t="str">
        <f t="shared" si="146"/>
        <v/>
      </c>
      <c r="AO735" s="8" t="str">
        <f t="shared" si="146"/>
        <v/>
      </c>
      <c r="AP735" s="8" t="str">
        <f t="shared" si="146"/>
        <v/>
      </c>
      <c r="AQ735" s="8" t="str">
        <f t="shared" si="146"/>
        <v/>
      </c>
      <c r="AR735" s="8" t="str">
        <f t="shared" si="146"/>
        <v/>
      </c>
      <c r="AS735" s="8" t="str">
        <f t="shared" si="146"/>
        <v/>
      </c>
      <c r="AT735" s="8" t="str">
        <f t="shared" si="146"/>
        <v/>
      </c>
      <c r="AU735" s="8" t="str">
        <f t="shared" si="146"/>
        <v/>
      </c>
      <c r="AV735" s="8" t="str">
        <f t="shared" si="146"/>
        <v/>
      </c>
      <c r="AW735" s="8" t="str">
        <f t="shared" si="146"/>
        <v/>
      </c>
      <c r="AX735" s="8" t="str">
        <f t="shared" si="147"/>
        <v/>
      </c>
      <c r="AY735" s="8" t="str">
        <f t="shared" si="147"/>
        <v/>
      </c>
      <c r="AZ735" s="8" t="str">
        <f t="shared" si="147"/>
        <v/>
      </c>
      <c r="BA735" s="8" t="str">
        <f t="shared" si="147"/>
        <v/>
      </c>
      <c r="BB735" s="8" t="str">
        <f t="shared" si="147"/>
        <v/>
      </c>
      <c r="BC735" s="8" t="str">
        <f t="shared" si="147"/>
        <v/>
      </c>
      <c r="BD735" s="8" t="str">
        <f t="shared" si="147"/>
        <v/>
      </c>
      <c r="BE735" s="8" t="str">
        <f t="shared" si="147"/>
        <v/>
      </c>
    </row>
    <row r="736" spans="1:57" x14ac:dyDescent="0.25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>CONCATENATE(A736,B736,C736,D736,E736,F736,G736,H736,I736,J736,K736,L736,M736,N736,O736,P736,Q736,R736,S736,T736,U736,V736,W736,X736,Y736,Z736,AA736,AB736,AC736,AD736,AE736,AF736,AG736,AH736)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6">
        <f>IF(AI736=AI735,1,0)</f>
        <v>0</v>
      </c>
      <c r="AK736" s="47" t="s">
        <v>417</v>
      </c>
      <c r="AM736" s="7">
        <v>733</v>
      </c>
      <c r="AN736" s="7" t="str">
        <f t="shared" si="146"/>
        <v/>
      </c>
      <c r="AO736" s="7" t="str">
        <f t="shared" si="146"/>
        <v/>
      </c>
      <c r="AP736" s="7" t="str">
        <f t="shared" si="146"/>
        <v/>
      </c>
      <c r="AQ736" s="7" t="str">
        <f t="shared" si="146"/>
        <v/>
      </c>
      <c r="AR736" s="7" t="str">
        <f t="shared" si="146"/>
        <v/>
      </c>
      <c r="AS736" s="7" t="str">
        <f t="shared" si="146"/>
        <v/>
      </c>
      <c r="AT736" s="7" t="str">
        <f t="shared" si="146"/>
        <v/>
      </c>
      <c r="AU736" s="7" t="str">
        <f t="shared" si="146"/>
        <v/>
      </c>
      <c r="AV736" s="7" t="str">
        <f t="shared" si="146"/>
        <v/>
      </c>
      <c r="AW736" s="7" t="str">
        <f t="shared" si="146"/>
        <v/>
      </c>
      <c r="AX736" s="7" t="str">
        <f t="shared" si="147"/>
        <v/>
      </c>
      <c r="AY736" s="7" t="str">
        <f t="shared" si="147"/>
        <v/>
      </c>
      <c r="AZ736" s="7" t="str">
        <f t="shared" si="147"/>
        <v/>
      </c>
      <c r="BA736" s="7" t="str">
        <f t="shared" si="147"/>
        <v/>
      </c>
      <c r="BB736" s="7" t="str">
        <f t="shared" si="147"/>
        <v/>
      </c>
      <c r="BC736" s="7" t="str">
        <f t="shared" si="147"/>
        <v/>
      </c>
      <c r="BD736" s="7" t="str">
        <f t="shared" si="147"/>
        <v/>
      </c>
      <c r="BE736" s="7" t="str">
        <f t="shared" si="147"/>
        <v/>
      </c>
    </row>
    <row r="737" spans="1:57" x14ac:dyDescent="0.25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>CONCATENATE(A737,B737,C737,D737,E737,F737,G737,H737,I737,J737,K737,L737,M737,N737,O737,P737,Q737,R737,S737,T737,U737,V737,W737,X737,Y737,Z737,AA737,AB737,AC737,AD737,AE737,AF737,AG737,AH737)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7">
        <f>IF(AI737=AI736,1,0)</f>
        <v>1</v>
      </c>
      <c r="AK737" s="47" t="s">
        <v>417</v>
      </c>
      <c r="AM737" s="8">
        <v>734</v>
      </c>
      <c r="AN737" s="8" t="str">
        <f t="shared" si="146"/>
        <v/>
      </c>
      <c r="AO737" s="8" t="str">
        <f t="shared" si="146"/>
        <v/>
      </c>
      <c r="AP737" s="8" t="str">
        <f t="shared" si="146"/>
        <v/>
      </c>
      <c r="AQ737" s="8" t="str">
        <f t="shared" si="146"/>
        <v/>
      </c>
      <c r="AR737" s="8" t="str">
        <f t="shared" si="146"/>
        <v/>
      </c>
      <c r="AS737" s="8" t="str">
        <f t="shared" si="146"/>
        <v/>
      </c>
      <c r="AT737" s="8" t="str">
        <f t="shared" si="146"/>
        <v/>
      </c>
      <c r="AU737" s="8" t="str">
        <f t="shared" si="146"/>
        <v/>
      </c>
      <c r="AV737" s="8" t="str">
        <f t="shared" si="146"/>
        <v/>
      </c>
      <c r="AW737" s="8" t="str">
        <f t="shared" si="146"/>
        <v/>
      </c>
      <c r="AX737" s="8" t="str">
        <f t="shared" si="147"/>
        <v/>
      </c>
      <c r="AY737" s="8" t="str">
        <f t="shared" si="147"/>
        <v/>
      </c>
      <c r="AZ737" s="8" t="str">
        <f t="shared" si="147"/>
        <v/>
      </c>
      <c r="BA737" s="8" t="str">
        <f t="shared" si="147"/>
        <v/>
      </c>
      <c r="BB737" s="8" t="str">
        <f t="shared" si="147"/>
        <v/>
      </c>
      <c r="BC737" s="8" t="str">
        <f t="shared" si="147"/>
        <v/>
      </c>
      <c r="BD737" s="8" t="str">
        <f t="shared" si="147"/>
        <v/>
      </c>
      <c r="BE737" s="8" t="str">
        <f t="shared" si="147"/>
        <v/>
      </c>
    </row>
    <row r="738" spans="1:57" x14ac:dyDescent="0.25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>CONCATENATE(A738,B738,C738,D738,E738,F738,G738,H738,I738,J738,K738,L738,M738,N738,O738,P738,Q738,R738,S738,T738,U738,V738,W738,X738,Y738,Z738,AA738,AB738,AC738,AD738,AE738,AF738,AG738,AH738)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8">
        <f>IF(AI738=AI737,1,0)</f>
        <v>1</v>
      </c>
      <c r="AK738" s="47" t="s">
        <v>417</v>
      </c>
      <c r="AM738" s="7">
        <v>735</v>
      </c>
      <c r="AN738" s="7" t="str">
        <f t="shared" si="146"/>
        <v/>
      </c>
      <c r="AO738" s="7" t="str">
        <f t="shared" si="146"/>
        <v/>
      </c>
      <c r="AP738" s="7" t="str">
        <f t="shared" si="146"/>
        <v/>
      </c>
      <c r="AQ738" s="7" t="str">
        <f t="shared" si="146"/>
        <v/>
      </c>
      <c r="AR738" s="7" t="str">
        <f t="shared" si="146"/>
        <v/>
      </c>
      <c r="AS738" s="7" t="str">
        <f t="shared" si="146"/>
        <v/>
      </c>
      <c r="AT738" s="7" t="str">
        <f t="shared" si="146"/>
        <v/>
      </c>
      <c r="AU738" s="7" t="str">
        <f t="shared" si="146"/>
        <v/>
      </c>
      <c r="AV738" s="7" t="str">
        <f t="shared" si="146"/>
        <v/>
      </c>
      <c r="AW738" s="7" t="str">
        <f t="shared" si="146"/>
        <v/>
      </c>
      <c r="AX738" s="7" t="str">
        <f t="shared" si="147"/>
        <v/>
      </c>
      <c r="AY738" s="7" t="str">
        <f t="shared" si="147"/>
        <v/>
      </c>
      <c r="AZ738" s="7" t="str">
        <f t="shared" si="147"/>
        <v/>
      </c>
      <c r="BA738" s="7" t="str">
        <f t="shared" si="147"/>
        <v/>
      </c>
      <c r="BB738" s="7" t="str">
        <f t="shared" si="147"/>
        <v/>
      </c>
      <c r="BC738" s="7" t="str">
        <f t="shared" si="147"/>
        <v/>
      </c>
      <c r="BD738" s="7" t="str">
        <f t="shared" si="147"/>
        <v/>
      </c>
      <c r="BE738" s="7" t="str">
        <f t="shared" si="147"/>
        <v/>
      </c>
    </row>
    <row r="739" spans="1:57" x14ac:dyDescent="0.25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>CONCATENATE(A739,B739,C739,D739,E739,F739,G739,H739,I739,J739,K739,L739,M739,N739,O739,P739,Q739,R739,S739,T739,U739,V739,W739,X739,Y739,Z739,AA739,AB739,AC739,AD739,AE739,AF739,AG739,AH739)</f>
        <v>SIMSIMSIM150330001152664900716334344761,875GP2 - ASPEMI - ASSOCIACAO DOS SERVIDORES PUBLICOS044761,87520719,87544062,87541804,8752909418650MXRLXNX RXDRXGUX DX XRXUJX000000AMIL96GP2 - BLUE PLUS 300 QC2056997687,712056,99ATIVO</v>
      </c>
      <c r="AJ739">
        <f>IF(AI739=AI738,1,0)</f>
        <v>0</v>
      </c>
      <c r="AK739" s="47" t="s">
        <v>793</v>
      </c>
      <c r="AM739" s="8">
        <v>736</v>
      </c>
      <c r="AN739" s="8" t="str">
        <f t="shared" si="146"/>
        <v/>
      </c>
      <c r="AO739" s="8" t="str">
        <f t="shared" si="146"/>
        <v/>
      </c>
      <c r="AP739" s="8" t="str">
        <f t="shared" si="146"/>
        <v/>
      </c>
      <c r="AQ739" s="8" t="str">
        <f t="shared" si="146"/>
        <v/>
      </c>
      <c r="AR739" s="8" t="str">
        <f t="shared" si="146"/>
        <v/>
      </c>
      <c r="AS739" s="8" t="str">
        <f t="shared" si="146"/>
        <v/>
      </c>
      <c r="AT739" s="8" t="str">
        <f t="shared" si="146"/>
        <v/>
      </c>
      <c r="AU739" s="8" t="str">
        <f t="shared" si="146"/>
        <v/>
      </c>
      <c r="AV739" s="8" t="str">
        <f t="shared" si="146"/>
        <v/>
      </c>
      <c r="AW739" s="8" t="str">
        <f t="shared" si="146"/>
        <v/>
      </c>
      <c r="AX739" s="8" t="str">
        <f t="shared" si="147"/>
        <v/>
      </c>
      <c r="AY739" s="8" t="str">
        <f t="shared" si="147"/>
        <v/>
      </c>
      <c r="AZ739" s="8" t="str">
        <f t="shared" si="147"/>
        <v/>
      </c>
      <c r="BA739" s="8" t="str">
        <f t="shared" si="147"/>
        <v/>
      </c>
      <c r="BB739" s="8" t="str">
        <f t="shared" si="147"/>
        <v/>
      </c>
      <c r="BC739" s="8" t="str">
        <f t="shared" si="147"/>
        <v/>
      </c>
      <c r="BD739" s="8" t="str">
        <f t="shared" si="147"/>
        <v/>
      </c>
      <c r="BE739" s="8" t="str">
        <f t="shared" si="147"/>
        <v/>
      </c>
    </row>
    <row r="740" spans="1:57" x14ac:dyDescent="0.25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>CONCATENATE(A740,B740,C740,D740,E740,F740,G740,H740,I740,J740,K740,L740,M740,N740,O740,P740,Q740,R740,S740,T740,U740,V740,W740,X740,Y740,Z740,AA740,AB740,AC740,AD740,AE740,AF740,AG740,AH740)</f>
        <v>SIMSIMSIM150330001152664900716334344761,875GP2 - ASPEMI - ASSOCIACAO DOS SERVIDORES PUBLICOS044761,87520719,87544062,87541804,8752909418650MXRLXNX RXDRXGUX DX XRXUJX000000AMIL96GP2 - BLUE PLUS 300 QC2056997687,712056,99ATIVO</v>
      </c>
      <c r="AJ740">
        <f>IF(AI740=AI739,1,0)</f>
        <v>1</v>
      </c>
      <c r="AK740" s="47" t="s">
        <v>793</v>
      </c>
      <c r="AM740" s="7">
        <v>737</v>
      </c>
      <c r="AN740" s="7" t="str">
        <f t="shared" si="146"/>
        <v/>
      </c>
      <c r="AO740" s="7" t="str">
        <f t="shared" si="146"/>
        <v/>
      </c>
      <c r="AP740" s="7" t="str">
        <f t="shared" si="146"/>
        <v/>
      </c>
      <c r="AQ740" s="7" t="str">
        <f t="shared" si="146"/>
        <v/>
      </c>
      <c r="AR740" s="7" t="str">
        <f t="shared" si="146"/>
        <v/>
      </c>
      <c r="AS740" s="7" t="str">
        <f t="shared" si="146"/>
        <v/>
      </c>
      <c r="AT740" s="7" t="str">
        <f t="shared" si="146"/>
        <v/>
      </c>
      <c r="AU740" s="7" t="str">
        <f t="shared" si="146"/>
        <v/>
      </c>
      <c r="AV740" s="7" t="str">
        <f t="shared" si="146"/>
        <v/>
      </c>
      <c r="AW740" s="7" t="str">
        <f t="shared" si="146"/>
        <v/>
      </c>
      <c r="AX740" s="7" t="str">
        <f t="shared" si="147"/>
        <v/>
      </c>
      <c r="AY740" s="7" t="str">
        <f t="shared" si="147"/>
        <v/>
      </c>
      <c r="AZ740" s="7" t="str">
        <f t="shared" si="147"/>
        <v/>
      </c>
      <c r="BA740" s="7" t="str">
        <f t="shared" si="147"/>
        <v/>
      </c>
      <c r="BB740" s="7" t="str">
        <f t="shared" si="147"/>
        <v/>
      </c>
      <c r="BC740" s="7" t="str">
        <f t="shared" si="147"/>
        <v/>
      </c>
      <c r="BD740" s="7" t="str">
        <f t="shared" si="147"/>
        <v/>
      </c>
      <c r="BE740" s="7" t="str">
        <f t="shared" si="147"/>
        <v/>
      </c>
    </row>
    <row r="741" spans="1:57" x14ac:dyDescent="0.25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>CONCATENATE(A741,B741,C741,D741,E741,F741,G741,H741,I741,J741,K741,L741,M741,N741,O741,P741,Q741,R741,S741,T741,U741,V741,W741,X741,Y741,Z741,AA741,AB741,AC741,AD741,AE741,AF741,AG741,AH741)</f>
        <v>SIMSIMSIM150330001152664900716334344761,875GP2 - ASPEMI - ASSOCIACAO DOS SERVIDORES PUBLICOS044761,87520719,87544062,87541804,8752909418650MXRLXNX RXDRXGUX DX XRXUJX000000AMIL96GP2 - BLUE PLUS 300 QC2056997687,712056,99ATIVO</v>
      </c>
      <c r="AJ741">
        <f>IF(AI741=AI740,1,0)</f>
        <v>1</v>
      </c>
      <c r="AK741" s="47" t="s">
        <v>793</v>
      </c>
      <c r="AM741" s="8">
        <v>738</v>
      </c>
      <c r="AN741" s="8" t="str">
        <f t="shared" si="146"/>
        <v/>
      </c>
      <c r="AO741" s="8" t="str">
        <f t="shared" si="146"/>
        <v/>
      </c>
      <c r="AP741" s="8" t="str">
        <f t="shared" si="146"/>
        <v/>
      </c>
      <c r="AQ741" s="8" t="str">
        <f t="shared" si="146"/>
        <v/>
      </c>
      <c r="AR741" s="8" t="str">
        <f t="shared" si="146"/>
        <v/>
      </c>
      <c r="AS741" s="8" t="str">
        <f t="shared" si="146"/>
        <v/>
      </c>
      <c r="AT741" s="8" t="str">
        <f t="shared" si="146"/>
        <v/>
      </c>
      <c r="AU741" s="8" t="str">
        <f t="shared" si="146"/>
        <v/>
      </c>
      <c r="AV741" s="8" t="str">
        <f t="shared" si="146"/>
        <v/>
      </c>
      <c r="AW741" s="8" t="str">
        <f t="shared" si="146"/>
        <v/>
      </c>
      <c r="AX741" s="8" t="str">
        <f t="shared" si="147"/>
        <v/>
      </c>
      <c r="AY741" s="8" t="str">
        <f t="shared" si="147"/>
        <v/>
      </c>
      <c r="AZ741" s="8" t="str">
        <f t="shared" si="147"/>
        <v/>
      </c>
      <c r="BA741" s="8" t="str">
        <f t="shared" si="147"/>
        <v/>
      </c>
      <c r="BB741" s="8" t="str">
        <f t="shared" si="147"/>
        <v/>
      </c>
      <c r="BC741" s="8" t="str">
        <f t="shared" si="147"/>
        <v/>
      </c>
      <c r="BD741" s="8" t="str">
        <f t="shared" si="147"/>
        <v/>
      </c>
      <c r="BE741" s="8" t="str">
        <f t="shared" si="147"/>
        <v/>
      </c>
    </row>
    <row r="742" spans="1:57" x14ac:dyDescent="0.25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>CONCATENATE(A742,B742,C742,D742,E742,F742,G742,H742,I742,J742,K742,L742,M742,N742,O742,P742,Q742,R742,S742,T742,U742,V742,W742,X742,Y742,Z742,AA742,AB742,AC742,AD742,AE742,AF742,AG742,AH742)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2">
        <f>IF(AI742=AI741,1,0)</f>
        <v>0</v>
      </c>
      <c r="AK742" s="47" t="s">
        <v>434</v>
      </c>
      <c r="AM742" s="7">
        <v>739</v>
      </c>
      <c r="AN742" s="7" t="str">
        <f t="shared" si="146"/>
        <v/>
      </c>
      <c r="AO742" s="7" t="str">
        <f t="shared" si="146"/>
        <v/>
      </c>
      <c r="AP742" s="7" t="str">
        <f t="shared" si="146"/>
        <v/>
      </c>
      <c r="AQ742" s="7" t="str">
        <f t="shared" si="146"/>
        <v/>
      </c>
      <c r="AR742" s="7" t="str">
        <f t="shared" si="146"/>
        <v/>
      </c>
      <c r="AS742" s="7" t="str">
        <f t="shared" si="146"/>
        <v/>
      </c>
      <c r="AT742" s="7" t="str">
        <f t="shared" si="146"/>
        <v/>
      </c>
      <c r="AU742" s="7" t="str">
        <f t="shared" si="146"/>
        <v/>
      </c>
      <c r="AV742" s="7" t="str">
        <f t="shared" si="146"/>
        <v/>
      </c>
      <c r="AW742" s="7" t="str">
        <f t="shared" si="146"/>
        <v/>
      </c>
      <c r="AX742" s="7" t="str">
        <f t="shared" si="147"/>
        <v/>
      </c>
      <c r="AY742" s="7" t="str">
        <f t="shared" si="147"/>
        <v/>
      </c>
      <c r="AZ742" s="7" t="str">
        <f t="shared" si="147"/>
        <v/>
      </c>
      <c r="BA742" s="7" t="str">
        <f t="shared" si="147"/>
        <v/>
      </c>
      <c r="BB742" s="7" t="str">
        <f t="shared" si="147"/>
        <v/>
      </c>
      <c r="BC742" s="7" t="str">
        <f t="shared" si="147"/>
        <v/>
      </c>
      <c r="BD742" s="7" t="str">
        <f t="shared" si="147"/>
        <v/>
      </c>
      <c r="BE742" s="7" t="str">
        <f t="shared" si="147"/>
        <v/>
      </c>
    </row>
    <row r="743" spans="1:57" x14ac:dyDescent="0.25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>CONCATENATE(A743,B743,C743,D743,E743,F743,G743,H743,I743,J743,K743,L743,M743,N743,O743,P743,Q743,R743,S743,T743,U743,V743,W743,X743,Y743,Z743,AA743,AB743,AC743,AD743,AE743,AF743,AG743,AH743)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3">
        <f>IF(AI743=AI742,1,0)</f>
        <v>1</v>
      </c>
      <c r="AK743" s="47" t="s">
        <v>434</v>
      </c>
      <c r="AM743" s="8">
        <v>740</v>
      </c>
      <c r="AN743" s="8" t="str">
        <f t="shared" si="146"/>
        <v/>
      </c>
      <c r="AO743" s="8" t="str">
        <f t="shared" si="146"/>
        <v/>
      </c>
      <c r="AP743" s="8" t="str">
        <f t="shared" si="146"/>
        <v/>
      </c>
      <c r="AQ743" s="8" t="str">
        <f t="shared" si="146"/>
        <v/>
      </c>
      <c r="AR743" s="8" t="str">
        <f t="shared" si="146"/>
        <v/>
      </c>
      <c r="AS743" s="8" t="str">
        <f t="shared" si="146"/>
        <v/>
      </c>
      <c r="AT743" s="8" t="str">
        <f t="shared" si="146"/>
        <v/>
      </c>
      <c r="AU743" s="8" t="str">
        <f t="shared" si="146"/>
        <v/>
      </c>
      <c r="AV743" s="8" t="str">
        <f t="shared" si="146"/>
        <v/>
      </c>
      <c r="AW743" s="8" t="str">
        <f t="shared" si="146"/>
        <v/>
      </c>
      <c r="AX743" s="8" t="str">
        <f t="shared" si="147"/>
        <v/>
      </c>
      <c r="AY743" s="8" t="str">
        <f t="shared" si="147"/>
        <v/>
      </c>
      <c r="AZ743" s="8" t="str">
        <f t="shared" si="147"/>
        <v/>
      </c>
      <c r="BA743" s="8" t="str">
        <f t="shared" si="147"/>
        <v/>
      </c>
      <c r="BB743" s="8" t="str">
        <f t="shared" si="147"/>
        <v/>
      </c>
      <c r="BC743" s="8" t="str">
        <f t="shared" si="147"/>
        <v/>
      </c>
      <c r="BD743" s="8" t="str">
        <f t="shared" si="147"/>
        <v/>
      </c>
      <c r="BE743" s="8" t="str">
        <f t="shared" si="147"/>
        <v/>
      </c>
    </row>
    <row r="744" spans="1:57" x14ac:dyDescent="0.25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>CONCATENATE(A744,B744,C744,D744,E744,F744,G744,H744,I744,J744,K744,L744,M744,N744,O744,P744,Q744,R744,S744,T744,U744,V744,W744,X744,Y744,Z744,AA744,AB744,AC744,AD744,AE744,AF744,AG744,AH744)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4">
        <f>IF(AI744=AI743,1,0)</f>
        <v>1</v>
      </c>
      <c r="AK744" s="47" t="s">
        <v>434</v>
      </c>
      <c r="AM744" s="7">
        <v>741</v>
      </c>
      <c r="AN744" s="7" t="str">
        <f t="shared" ref="AN744:AW753" si="148">IF(AN$3=$D744,$AM744,"")</f>
        <v/>
      </c>
      <c r="AO744" s="7" t="str">
        <f t="shared" si="148"/>
        <v/>
      </c>
      <c r="AP744" s="7" t="str">
        <f t="shared" si="148"/>
        <v/>
      </c>
      <c r="AQ744" s="7" t="str">
        <f t="shared" si="148"/>
        <v/>
      </c>
      <c r="AR744" s="7" t="str">
        <f t="shared" si="148"/>
        <v/>
      </c>
      <c r="AS744" s="7" t="str">
        <f t="shared" si="148"/>
        <v/>
      </c>
      <c r="AT744" s="7" t="str">
        <f t="shared" si="148"/>
        <v/>
      </c>
      <c r="AU744" s="7" t="str">
        <f t="shared" si="148"/>
        <v/>
      </c>
      <c r="AV744" s="7" t="str">
        <f t="shared" si="148"/>
        <v/>
      </c>
      <c r="AW744" s="7" t="str">
        <f t="shared" si="148"/>
        <v/>
      </c>
      <c r="AX744" s="7" t="str">
        <f t="shared" ref="AX744:BE753" si="149">IF(AX$3=$D744,$AM744,"")</f>
        <v/>
      </c>
      <c r="AY744" s="7" t="str">
        <f t="shared" si="149"/>
        <v/>
      </c>
      <c r="AZ744" s="7" t="str">
        <f t="shared" si="149"/>
        <v/>
      </c>
      <c r="BA744" s="7" t="str">
        <f t="shared" si="149"/>
        <v/>
      </c>
      <c r="BB744" s="7" t="str">
        <f t="shared" si="149"/>
        <v/>
      </c>
      <c r="BC744" s="7" t="str">
        <f t="shared" si="149"/>
        <v/>
      </c>
      <c r="BD744" s="7" t="str">
        <f t="shared" si="149"/>
        <v/>
      </c>
      <c r="BE744" s="7" t="str">
        <f t="shared" si="149"/>
        <v/>
      </c>
    </row>
    <row r="745" spans="1:57" x14ac:dyDescent="0.25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>CONCATENATE(A745,B745,C745,D745,E745,F745,G745,H745,I745,J745,K745,L745,M745,N745,O745,P745,Q745,R745,S745,T745,U745,V745,W745,X745,Y745,Z745,AA745,AB745,AC745,AD745,AE745,AF745,AG745,AH745)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5">
        <f>IF(AI745=AI744,1,0)</f>
        <v>0</v>
      </c>
      <c r="AK745" s="47" t="s">
        <v>417</v>
      </c>
      <c r="AM745" s="8">
        <v>742</v>
      </c>
      <c r="AN745" s="8" t="str">
        <f t="shared" si="148"/>
        <v/>
      </c>
      <c r="AO745" s="8" t="str">
        <f t="shared" si="148"/>
        <v/>
      </c>
      <c r="AP745" s="8" t="str">
        <f t="shared" si="148"/>
        <v/>
      </c>
      <c r="AQ745" s="8" t="str">
        <f t="shared" si="148"/>
        <v/>
      </c>
      <c r="AR745" s="8" t="str">
        <f t="shared" si="148"/>
        <v/>
      </c>
      <c r="AS745" s="8" t="str">
        <f t="shared" si="148"/>
        <v/>
      </c>
      <c r="AT745" s="8" t="str">
        <f t="shared" si="148"/>
        <v/>
      </c>
      <c r="AU745" s="8" t="str">
        <f t="shared" si="148"/>
        <v/>
      </c>
      <c r="AV745" s="8" t="str">
        <f t="shared" si="148"/>
        <v/>
      </c>
      <c r="AW745" s="8" t="str">
        <f t="shared" si="148"/>
        <v/>
      </c>
      <c r="AX745" s="8" t="str">
        <f t="shared" si="149"/>
        <v/>
      </c>
      <c r="AY745" s="8" t="str">
        <f t="shared" si="149"/>
        <v/>
      </c>
      <c r="AZ745" s="8" t="str">
        <f t="shared" si="149"/>
        <v/>
      </c>
      <c r="BA745" s="8" t="str">
        <f t="shared" si="149"/>
        <v/>
      </c>
      <c r="BB745" s="8" t="str">
        <f t="shared" si="149"/>
        <v/>
      </c>
      <c r="BC745" s="8" t="str">
        <f t="shared" si="149"/>
        <v/>
      </c>
      <c r="BD745" s="8" t="str">
        <f t="shared" si="149"/>
        <v/>
      </c>
      <c r="BE745" s="8" t="str">
        <f t="shared" si="149"/>
        <v/>
      </c>
    </row>
    <row r="746" spans="1:57" x14ac:dyDescent="0.25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>CONCATENATE(A746,B746,C746,D746,E746,F746,G746,H746,I746,J746,K746,L746,M746,N746,O746,P746,Q746,R746,S746,T746,U746,V746,W746,X746,Y746,Z746,AA746,AB746,AC746,AD746,AE746,AF746,AG746,AH746)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6">
        <f>IF(AI746=AI745,1,0)</f>
        <v>1</v>
      </c>
      <c r="AK746" s="47" t="s">
        <v>417</v>
      </c>
      <c r="AM746" s="7">
        <v>743</v>
      </c>
      <c r="AN746" s="7" t="str">
        <f t="shared" si="148"/>
        <v/>
      </c>
      <c r="AO746" s="7" t="str">
        <f t="shared" si="148"/>
        <v/>
      </c>
      <c r="AP746" s="7" t="str">
        <f t="shared" si="148"/>
        <v/>
      </c>
      <c r="AQ746" s="7" t="str">
        <f t="shared" si="148"/>
        <v/>
      </c>
      <c r="AR746" s="7" t="str">
        <f t="shared" si="148"/>
        <v/>
      </c>
      <c r="AS746" s="7" t="str">
        <f t="shared" si="148"/>
        <v/>
      </c>
      <c r="AT746" s="7" t="str">
        <f t="shared" si="148"/>
        <v/>
      </c>
      <c r="AU746" s="7" t="str">
        <f t="shared" si="148"/>
        <v/>
      </c>
      <c r="AV746" s="7" t="str">
        <f t="shared" si="148"/>
        <v/>
      </c>
      <c r="AW746" s="7" t="str">
        <f t="shared" si="148"/>
        <v/>
      </c>
      <c r="AX746" s="7" t="str">
        <f t="shared" si="149"/>
        <v/>
      </c>
      <c r="AY746" s="7" t="str">
        <f t="shared" si="149"/>
        <v/>
      </c>
      <c r="AZ746" s="7" t="str">
        <f t="shared" si="149"/>
        <v/>
      </c>
      <c r="BA746" s="7" t="str">
        <f t="shared" si="149"/>
        <v/>
      </c>
      <c r="BB746" s="7" t="str">
        <f t="shared" si="149"/>
        <v/>
      </c>
      <c r="BC746" s="7" t="str">
        <f t="shared" si="149"/>
        <v/>
      </c>
      <c r="BD746" s="7" t="str">
        <f t="shared" si="149"/>
        <v/>
      </c>
      <c r="BE746" s="7" t="str">
        <f t="shared" si="149"/>
        <v/>
      </c>
    </row>
    <row r="747" spans="1:57" x14ac:dyDescent="0.25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>CONCATENATE(A747,B747,C747,D747,E747,F747,G747,H747,I747,J747,K747,L747,M747,N747,O747,P747,Q747,R747,S747,T747,U747,V747,W747,X747,Y747,Z747,AA747,AB747,AC747,AD747,AE747,AF747,AG747,AH747)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7">
        <f>IF(AI747=AI746,1,0)</f>
        <v>1</v>
      </c>
      <c r="AK747" s="47" t="s">
        <v>417</v>
      </c>
      <c r="AM747" s="8">
        <v>744</v>
      </c>
      <c r="AN747" s="8" t="str">
        <f t="shared" si="148"/>
        <v/>
      </c>
      <c r="AO747" s="8" t="str">
        <f t="shared" si="148"/>
        <v/>
      </c>
      <c r="AP747" s="8" t="str">
        <f t="shared" si="148"/>
        <v/>
      </c>
      <c r="AQ747" s="8" t="str">
        <f t="shared" si="148"/>
        <v/>
      </c>
      <c r="AR747" s="8" t="str">
        <f t="shared" si="148"/>
        <v/>
      </c>
      <c r="AS747" s="8" t="str">
        <f t="shared" si="148"/>
        <v/>
      </c>
      <c r="AT747" s="8" t="str">
        <f t="shared" si="148"/>
        <v/>
      </c>
      <c r="AU747" s="8" t="str">
        <f t="shared" si="148"/>
        <v/>
      </c>
      <c r="AV747" s="8" t="str">
        <f t="shared" si="148"/>
        <v/>
      </c>
      <c r="AW747" s="8" t="str">
        <f t="shared" si="148"/>
        <v/>
      </c>
      <c r="AX747" s="8" t="str">
        <f t="shared" si="149"/>
        <v/>
      </c>
      <c r="AY747" s="8" t="str">
        <f t="shared" si="149"/>
        <v/>
      </c>
      <c r="AZ747" s="8" t="str">
        <f t="shared" si="149"/>
        <v/>
      </c>
      <c r="BA747" s="8" t="str">
        <f t="shared" si="149"/>
        <v/>
      </c>
      <c r="BB747" s="8" t="str">
        <f t="shared" si="149"/>
        <v/>
      </c>
      <c r="BC747" s="8" t="str">
        <f t="shared" si="149"/>
        <v/>
      </c>
      <c r="BD747" s="8" t="str">
        <f t="shared" si="149"/>
        <v/>
      </c>
      <c r="BE747" s="8" t="str">
        <f t="shared" si="149"/>
        <v/>
      </c>
    </row>
    <row r="748" spans="1:57" x14ac:dyDescent="0.25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>CONCATENATE(A748,B748,C748,D748,E748,F748,G748,H748,I748,J748,K748,L748,M748,N748,O748,P748,Q748,R748,S748,T748,U748,V748,W748,X748,Y748,Z748,AA748,AB748,AC748,AD748,AE748,AF748,AG748,AH748)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8">
        <f>IF(AI748=AI747,1,0)</f>
        <v>0</v>
      </c>
      <c r="AK748" s="47" t="s">
        <v>799</v>
      </c>
      <c r="AM748" s="7">
        <v>745</v>
      </c>
      <c r="AN748" s="7" t="str">
        <f t="shared" si="148"/>
        <v/>
      </c>
      <c r="AO748" s="7" t="str">
        <f t="shared" si="148"/>
        <v/>
      </c>
      <c r="AP748" s="7" t="str">
        <f t="shared" si="148"/>
        <v/>
      </c>
      <c r="AQ748" s="7" t="str">
        <f t="shared" si="148"/>
        <v/>
      </c>
      <c r="AR748" s="7" t="str">
        <f t="shared" si="148"/>
        <v/>
      </c>
      <c r="AS748" s="7" t="str">
        <f t="shared" si="148"/>
        <v/>
      </c>
      <c r="AT748" s="7" t="str">
        <f t="shared" si="148"/>
        <v/>
      </c>
      <c r="AU748" s="7" t="str">
        <f t="shared" si="148"/>
        <v/>
      </c>
      <c r="AV748" s="7" t="str">
        <f t="shared" si="148"/>
        <v/>
      </c>
      <c r="AW748" s="7" t="str">
        <f t="shared" si="148"/>
        <v/>
      </c>
      <c r="AX748" s="7" t="str">
        <f t="shared" si="149"/>
        <v/>
      </c>
      <c r="AY748" s="7" t="str">
        <f t="shared" si="149"/>
        <v/>
      </c>
      <c r="AZ748" s="7" t="str">
        <f t="shared" si="149"/>
        <v/>
      </c>
      <c r="BA748" s="7" t="str">
        <f t="shared" si="149"/>
        <v/>
      </c>
      <c r="BB748" s="7" t="str">
        <f t="shared" si="149"/>
        <v/>
      </c>
      <c r="BC748" s="7" t="str">
        <f t="shared" si="149"/>
        <v/>
      </c>
      <c r="BD748" s="7" t="str">
        <f t="shared" si="149"/>
        <v/>
      </c>
      <c r="BE748" s="7" t="str">
        <f t="shared" si="149"/>
        <v/>
      </c>
    </row>
    <row r="749" spans="1:57" x14ac:dyDescent="0.25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>CONCATENATE(A749,B749,C749,D749,E749,F749,G749,H749,I749,J749,K749,L749,M749,N749,O749,P749,Q749,R749,S749,T749,U749,V749,W749,X749,Y749,Z749,AA749,AB749,AC749,AD749,AE749,AF749,AG749,AH749)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9">
        <f>IF(AI749=AI748,1,0)</f>
        <v>1</v>
      </c>
      <c r="AK749" s="47" t="s">
        <v>799</v>
      </c>
      <c r="AM749" s="8">
        <v>746</v>
      </c>
      <c r="AN749" s="8" t="str">
        <f t="shared" si="148"/>
        <v/>
      </c>
      <c r="AO749" s="8" t="str">
        <f t="shared" si="148"/>
        <v/>
      </c>
      <c r="AP749" s="8" t="str">
        <f t="shared" si="148"/>
        <v/>
      </c>
      <c r="AQ749" s="8" t="str">
        <f t="shared" si="148"/>
        <v/>
      </c>
      <c r="AR749" s="8" t="str">
        <f t="shared" si="148"/>
        <v/>
      </c>
      <c r="AS749" s="8" t="str">
        <f t="shared" si="148"/>
        <v/>
      </c>
      <c r="AT749" s="8" t="str">
        <f t="shared" si="148"/>
        <v/>
      </c>
      <c r="AU749" s="8" t="str">
        <f t="shared" si="148"/>
        <v/>
      </c>
      <c r="AV749" s="8" t="str">
        <f t="shared" si="148"/>
        <v/>
      </c>
      <c r="AW749" s="8" t="str">
        <f t="shared" si="148"/>
        <v/>
      </c>
      <c r="AX749" s="8" t="str">
        <f t="shared" si="149"/>
        <v/>
      </c>
      <c r="AY749" s="8" t="str">
        <f t="shared" si="149"/>
        <v/>
      </c>
      <c r="AZ749" s="8" t="str">
        <f t="shared" si="149"/>
        <v/>
      </c>
      <c r="BA749" s="8" t="str">
        <f t="shared" si="149"/>
        <v/>
      </c>
      <c r="BB749" s="8" t="str">
        <f t="shared" si="149"/>
        <v/>
      </c>
      <c r="BC749" s="8" t="str">
        <f t="shared" si="149"/>
        <v/>
      </c>
      <c r="BD749" s="8" t="str">
        <f t="shared" si="149"/>
        <v/>
      </c>
      <c r="BE749" s="8" t="str">
        <f t="shared" si="149"/>
        <v/>
      </c>
    </row>
    <row r="750" spans="1:57" x14ac:dyDescent="0.25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>CONCATENATE(A750,B750,C750,D750,E750,F750,G750,H750,I750,J750,K750,L750,M750,N750,O750,P750,Q750,R750,S750,T750,U750,V750,W750,X750,Y750,Z750,AA750,AB750,AC750,AD750,AE750,AF750,AG750,AH750)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50">
        <f>IF(AI750=AI749,1,0)</f>
        <v>1</v>
      </c>
      <c r="AK750" s="47" t="s">
        <v>799</v>
      </c>
      <c r="AM750" s="7">
        <v>747</v>
      </c>
      <c r="AN750" s="7" t="str">
        <f t="shared" si="148"/>
        <v/>
      </c>
      <c r="AO750" s="7" t="str">
        <f t="shared" si="148"/>
        <v/>
      </c>
      <c r="AP750" s="7" t="str">
        <f t="shared" si="148"/>
        <v/>
      </c>
      <c r="AQ750" s="7" t="str">
        <f t="shared" si="148"/>
        <v/>
      </c>
      <c r="AR750" s="7" t="str">
        <f t="shared" si="148"/>
        <v/>
      </c>
      <c r="AS750" s="7" t="str">
        <f t="shared" si="148"/>
        <v/>
      </c>
      <c r="AT750" s="7" t="str">
        <f t="shared" si="148"/>
        <v/>
      </c>
      <c r="AU750" s="7" t="str">
        <f t="shared" si="148"/>
        <v/>
      </c>
      <c r="AV750" s="7" t="str">
        <f t="shared" si="148"/>
        <v/>
      </c>
      <c r="AW750" s="7" t="str">
        <f t="shared" si="148"/>
        <v/>
      </c>
      <c r="AX750" s="7" t="str">
        <f t="shared" si="149"/>
        <v/>
      </c>
      <c r="AY750" s="7" t="str">
        <f t="shared" si="149"/>
        <v/>
      </c>
      <c r="AZ750" s="7" t="str">
        <f t="shared" si="149"/>
        <v/>
      </c>
      <c r="BA750" s="7" t="str">
        <f t="shared" si="149"/>
        <v/>
      </c>
      <c r="BB750" s="7" t="str">
        <f t="shared" si="149"/>
        <v/>
      </c>
      <c r="BC750" s="7" t="str">
        <f t="shared" si="149"/>
        <v/>
      </c>
      <c r="BD750" s="7" t="str">
        <f t="shared" si="149"/>
        <v/>
      </c>
      <c r="BE750" s="7" t="str">
        <f t="shared" si="149"/>
        <v/>
      </c>
    </row>
    <row r="751" spans="1:57" x14ac:dyDescent="0.25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>CONCATENATE(A751,B751,C751,D751,E751,F751,G751,H751,I751,J751,K751,L751,M751,N751,O751,P751,Q751,R751,S751,T751,U751,V751,W751,X751,Y751,Z751,AA751,AB751,AC751,AD751,AE751,AF751,AG751,AH751)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1">
        <f>IF(AI751=AI750,1,0)</f>
        <v>0</v>
      </c>
      <c r="AK751" s="47" t="s">
        <v>454</v>
      </c>
      <c r="AM751" s="8">
        <v>748</v>
      </c>
      <c r="AN751" s="8" t="str">
        <f t="shared" si="148"/>
        <v/>
      </c>
      <c r="AO751" s="8" t="str">
        <f t="shared" si="148"/>
        <v/>
      </c>
      <c r="AP751" s="8" t="str">
        <f t="shared" si="148"/>
        <v/>
      </c>
      <c r="AQ751" s="8" t="str">
        <f t="shared" si="148"/>
        <v/>
      </c>
      <c r="AR751" s="8" t="str">
        <f t="shared" si="148"/>
        <v/>
      </c>
      <c r="AS751" s="8" t="str">
        <f t="shared" si="148"/>
        <v/>
      </c>
      <c r="AT751" s="8" t="str">
        <f t="shared" si="148"/>
        <v/>
      </c>
      <c r="AU751" s="8" t="str">
        <f t="shared" si="148"/>
        <v/>
      </c>
      <c r="AV751" s="8" t="str">
        <f t="shared" si="148"/>
        <v/>
      </c>
      <c r="AW751" s="8" t="str">
        <f t="shared" si="148"/>
        <v/>
      </c>
      <c r="AX751" s="8" t="str">
        <f t="shared" si="149"/>
        <v/>
      </c>
      <c r="AY751" s="8" t="str">
        <f t="shared" si="149"/>
        <v/>
      </c>
      <c r="AZ751" s="8" t="str">
        <f t="shared" si="149"/>
        <v/>
      </c>
      <c r="BA751" s="8" t="str">
        <f t="shared" si="149"/>
        <v/>
      </c>
      <c r="BB751" s="8" t="str">
        <f t="shared" si="149"/>
        <v/>
      </c>
      <c r="BC751" s="8" t="str">
        <f t="shared" si="149"/>
        <v/>
      </c>
      <c r="BD751" s="8" t="str">
        <f t="shared" si="149"/>
        <v/>
      </c>
      <c r="BE751" s="8" t="str">
        <f t="shared" si="149"/>
        <v/>
      </c>
    </row>
    <row r="752" spans="1:57" x14ac:dyDescent="0.25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>CONCATENATE(A752,B752,C752,D752,E752,F752,G752,H752,I752,J752,K752,L752,M752,N752,O752,P752,Q752,R752,S752,T752,U752,V752,W752,X752,Y752,Z752,AA752,AB752,AC752,AD752,AE752,AF752,AG752,AH752)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2">
        <f>IF(AI752=AI751,1,0)</f>
        <v>1</v>
      </c>
      <c r="AK752" s="47" t="s">
        <v>454</v>
      </c>
      <c r="AM752" s="7">
        <v>749</v>
      </c>
      <c r="AN752" s="7" t="str">
        <f t="shared" si="148"/>
        <v/>
      </c>
      <c r="AO752" s="7" t="str">
        <f t="shared" si="148"/>
        <v/>
      </c>
      <c r="AP752" s="7" t="str">
        <f t="shared" si="148"/>
        <v/>
      </c>
      <c r="AQ752" s="7" t="str">
        <f t="shared" si="148"/>
        <v/>
      </c>
      <c r="AR752" s="7" t="str">
        <f t="shared" si="148"/>
        <v/>
      </c>
      <c r="AS752" s="7" t="str">
        <f t="shared" si="148"/>
        <v/>
      </c>
      <c r="AT752" s="7" t="str">
        <f t="shared" si="148"/>
        <v/>
      </c>
      <c r="AU752" s="7" t="str">
        <f t="shared" si="148"/>
        <v/>
      </c>
      <c r="AV752" s="7" t="str">
        <f t="shared" si="148"/>
        <v/>
      </c>
      <c r="AW752" s="7" t="str">
        <f t="shared" si="148"/>
        <v/>
      </c>
      <c r="AX752" s="7" t="str">
        <f t="shared" si="149"/>
        <v/>
      </c>
      <c r="AY752" s="7" t="str">
        <f t="shared" si="149"/>
        <v/>
      </c>
      <c r="AZ752" s="7" t="str">
        <f t="shared" si="149"/>
        <v/>
      </c>
      <c r="BA752" s="7" t="str">
        <f t="shared" si="149"/>
        <v/>
      </c>
      <c r="BB752" s="7" t="str">
        <f t="shared" si="149"/>
        <v/>
      </c>
      <c r="BC752" s="7" t="str">
        <f t="shared" si="149"/>
        <v/>
      </c>
      <c r="BD752" s="7" t="str">
        <f t="shared" si="149"/>
        <v/>
      </c>
      <c r="BE752" s="7" t="str">
        <f t="shared" si="149"/>
        <v/>
      </c>
    </row>
    <row r="753" spans="1:57" x14ac:dyDescent="0.25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>CONCATENATE(A753,B753,C753,D753,E753,F753,G753,H753,I753,J753,K753,L753,M753,N753,O753,P753,Q753,R753,S753,T753,U753,V753,W753,X753,Y753,Z753,AA753,AB753,AC753,AD753,AE753,AF753,AG753,AH753)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3">
        <f>IF(AI753=AI752,1,0)</f>
        <v>1</v>
      </c>
      <c r="AK753" s="47" t="s">
        <v>454</v>
      </c>
      <c r="AM753" s="8">
        <v>750</v>
      </c>
      <c r="AN753" s="8" t="str">
        <f t="shared" si="148"/>
        <v/>
      </c>
      <c r="AO753" s="8" t="str">
        <f t="shared" si="148"/>
        <v/>
      </c>
      <c r="AP753" s="8" t="str">
        <f t="shared" si="148"/>
        <v/>
      </c>
      <c r="AQ753" s="8" t="str">
        <f t="shared" si="148"/>
        <v/>
      </c>
      <c r="AR753" s="8" t="str">
        <f t="shared" si="148"/>
        <v/>
      </c>
      <c r="AS753" s="8" t="str">
        <f t="shared" si="148"/>
        <v/>
      </c>
      <c r="AT753" s="8" t="str">
        <f t="shared" si="148"/>
        <v/>
      </c>
      <c r="AU753" s="8" t="str">
        <f t="shared" si="148"/>
        <v/>
      </c>
      <c r="AV753" s="8" t="str">
        <f t="shared" si="148"/>
        <v/>
      </c>
      <c r="AW753" s="8" t="str">
        <f t="shared" si="148"/>
        <v/>
      </c>
      <c r="AX753" s="8" t="str">
        <f t="shared" si="149"/>
        <v/>
      </c>
      <c r="AY753" s="8" t="str">
        <f t="shared" si="149"/>
        <v/>
      </c>
      <c r="AZ753" s="8" t="str">
        <f t="shared" si="149"/>
        <v/>
      </c>
      <c r="BA753" s="8" t="str">
        <f t="shared" si="149"/>
        <v/>
      </c>
      <c r="BB753" s="8" t="str">
        <f t="shared" si="149"/>
        <v/>
      </c>
      <c r="BC753" s="8" t="str">
        <f t="shared" si="149"/>
        <v/>
      </c>
      <c r="BD753" s="8" t="str">
        <f t="shared" si="149"/>
        <v/>
      </c>
      <c r="BE753" s="8" t="str">
        <f t="shared" si="149"/>
        <v/>
      </c>
    </row>
    <row r="754" spans="1:57" x14ac:dyDescent="0.25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>CONCATENATE(A754,B754,C754,D754,E754,F754,G754,H754,I754,J754,K754,L754,M754,N754,O754,P754,Q754,R754,S754,T754,U754,V754,W754,X754,Y754,Z754,AA754,AB754,AC754,AD754,AE754,AF754,AG754,AH754)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4">
        <f>IF(AI754=AI753,1,0)</f>
        <v>0</v>
      </c>
      <c r="AK754" s="47" t="s">
        <v>434</v>
      </c>
      <c r="AM754" s="7">
        <v>751</v>
      </c>
      <c r="AN754" s="7" t="str">
        <f t="shared" ref="AN754:AW763" si="150">IF(AN$3=$D754,$AM754,"")</f>
        <v/>
      </c>
      <c r="AO754" s="7" t="str">
        <f t="shared" si="150"/>
        <v/>
      </c>
      <c r="AP754" s="7" t="str">
        <f t="shared" si="150"/>
        <v/>
      </c>
      <c r="AQ754" s="7" t="str">
        <f t="shared" si="150"/>
        <v/>
      </c>
      <c r="AR754" s="7" t="str">
        <f t="shared" si="150"/>
        <v/>
      </c>
      <c r="AS754" s="7" t="str">
        <f t="shared" si="150"/>
        <v/>
      </c>
      <c r="AT754" s="7" t="str">
        <f t="shared" si="150"/>
        <v/>
      </c>
      <c r="AU754" s="7" t="str">
        <f t="shared" si="150"/>
        <v/>
      </c>
      <c r="AV754" s="7" t="str">
        <f t="shared" si="150"/>
        <v/>
      </c>
      <c r="AW754" s="7" t="str">
        <f t="shared" si="150"/>
        <v/>
      </c>
      <c r="AX754" s="7" t="str">
        <f t="shared" ref="AX754:BE763" si="151">IF(AX$3=$D754,$AM754,"")</f>
        <v/>
      </c>
      <c r="AY754" s="7" t="str">
        <f t="shared" si="151"/>
        <v/>
      </c>
      <c r="AZ754" s="7" t="str">
        <f t="shared" si="151"/>
        <v/>
      </c>
      <c r="BA754" s="7" t="str">
        <f t="shared" si="151"/>
        <v/>
      </c>
      <c r="BB754" s="7" t="str">
        <f t="shared" si="151"/>
        <v/>
      </c>
      <c r="BC754" s="7" t="str">
        <f t="shared" si="151"/>
        <v/>
      </c>
      <c r="BD754" s="7" t="str">
        <f t="shared" si="151"/>
        <v/>
      </c>
      <c r="BE754" s="7" t="str">
        <f t="shared" si="151"/>
        <v/>
      </c>
    </row>
    <row r="755" spans="1:57" x14ac:dyDescent="0.25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>CONCATENATE(A755,B755,C755,D755,E755,F755,G755,H755,I755,J755,K755,L755,M755,N755,O755,P755,Q755,R755,S755,T755,U755,V755,W755,X755,Y755,Z755,AA755,AB755,AC755,AD755,AE755,AF755,AG755,AH755)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5">
        <f>IF(AI755=AI754,1,0)</f>
        <v>1</v>
      </c>
      <c r="AK755" s="47" t="s">
        <v>434</v>
      </c>
      <c r="AM755" s="8">
        <v>752</v>
      </c>
      <c r="AN755" s="8" t="str">
        <f t="shared" si="150"/>
        <v/>
      </c>
      <c r="AO755" s="8" t="str">
        <f t="shared" si="150"/>
        <v/>
      </c>
      <c r="AP755" s="8" t="str">
        <f t="shared" si="150"/>
        <v/>
      </c>
      <c r="AQ755" s="8" t="str">
        <f t="shared" si="150"/>
        <v/>
      </c>
      <c r="AR755" s="8" t="str">
        <f t="shared" si="150"/>
        <v/>
      </c>
      <c r="AS755" s="8" t="str">
        <f t="shared" si="150"/>
        <v/>
      </c>
      <c r="AT755" s="8" t="str">
        <f t="shared" si="150"/>
        <v/>
      </c>
      <c r="AU755" s="8" t="str">
        <f t="shared" si="150"/>
        <v/>
      </c>
      <c r="AV755" s="8" t="str">
        <f t="shared" si="150"/>
        <v/>
      </c>
      <c r="AW755" s="8" t="str">
        <f t="shared" si="150"/>
        <v/>
      </c>
      <c r="AX755" s="8" t="str">
        <f t="shared" si="151"/>
        <v/>
      </c>
      <c r="AY755" s="8" t="str">
        <f t="shared" si="151"/>
        <v/>
      </c>
      <c r="AZ755" s="8" t="str">
        <f t="shared" si="151"/>
        <v/>
      </c>
      <c r="BA755" s="8" t="str">
        <f t="shared" si="151"/>
        <v/>
      </c>
      <c r="BB755" s="8" t="str">
        <f t="shared" si="151"/>
        <v/>
      </c>
      <c r="BC755" s="8" t="str">
        <f t="shared" si="151"/>
        <v/>
      </c>
      <c r="BD755" s="8" t="str">
        <f t="shared" si="151"/>
        <v/>
      </c>
      <c r="BE755" s="8" t="str">
        <f t="shared" si="151"/>
        <v/>
      </c>
    </row>
    <row r="756" spans="1:57" x14ac:dyDescent="0.25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>CONCATENATE(A756,B756,C756,D756,E756,F756,G756,H756,I756,J756,K756,L756,M756,N756,O756,P756,Q756,R756,S756,T756,U756,V756,W756,X756,Y756,Z756,AA756,AB756,AC756,AD756,AE756,AF756,AG756,AH756)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6">
        <f>IF(AI756=AI755,1,0)</f>
        <v>1</v>
      </c>
      <c r="AK756" s="47" t="s">
        <v>434</v>
      </c>
      <c r="AM756" s="7">
        <v>753</v>
      </c>
      <c r="AN756" s="7" t="str">
        <f t="shared" si="150"/>
        <v/>
      </c>
      <c r="AO756" s="7" t="str">
        <f t="shared" si="150"/>
        <v/>
      </c>
      <c r="AP756" s="7" t="str">
        <f t="shared" si="150"/>
        <v/>
      </c>
      <c r="AQ756" s="7" t="str">
        <f t="shared" si="150"/>
        <v/>
      </c>
      <c r="AR756" s="7" t="str">
        <f t="shared" si="150"/>
        <v/>
      </c>
      <c r="AS756" s="7" t="str">
        <f t="shared" si="150"/>
        <v/>
      </c>
      <c r="AT756" s="7" t="str">
        <f t="shared" si="150"/>
        <v/>
      </c>
      <c r="AU756" s="7" t="str">
        <f t="shared" si="150"/>
        <v/>
      </c>
      <c r="AV756" s="7" t="str">
        <f t="shared" si="150"/>
        <v/>
      </c>
      <c r="AW756" s="7" t="str">
        <f t="shared" si="150"/>
        <v/>
      </c>
      <c r="AX756" s="7" t="str">
        <f t="shared" si="151"/>
        <v/>
      </c>
      <c r="AY756" s="7" t="str">
        <f t="shared" si="151"/>
        <v/>
      </c>
      <c r="AZ756" s="7" t="str">
        <f t="shared" si="151"/>
        <v/>
      </c>
      <c r="BA756" s="7" t="str">
        <f t="shared" si="151"/>
        <v/>
      </c>
      <c r="BB756" s="7" t="str">
        <f t="shared" si="151"/>
        <v/>
      </c>
      <c r="BC756" s="7" t="str">
        <f t="shared" si="151"/>
        <v/>
      </c>
      <c r="BD756" s="7" t="str">
        <f t="shared" si="151"/>
        <v/>
      </c>
      <c r="BE756" s="7" t="str">
        <f t="shared" si="151"/>
        <v/>
      </c>
    </row>
    <row r="757" spans="1:57" x14ac:dyDescent="0.25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>CONCATENATE(A757,B757,C757,D757,E757,F757,G757,H757,I757,J757,K757,L757,M757,N757,O757,P757,Q757,R757,S757,T757,U757,V757,W757,X757,Y757,Z757,AA757,AB757,AC757,AD757,AE757,AF757,AG757,AH757)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7">
        <f>IF(AI757=AI756,1,0)</f>
        <v>0</v>
      </c>
      <c r="AK757" s="47" t="s">
        <v>434</v>
      </c>
      <c r="AM757" s="8">
        <v>754</v>
      </c>
      <c r="AN757" s="8" t="str">
        <f t="shared" si="150"/>
        <v/>
      </c>
      <c r="AO757" s="8" t="str">
        <f t="shared" si="150"/>
        <v/>
      </c>
      <c r="AP757" s="8" t="str">
        <f t="shared" si="150"/>
        <v/>
      </c>
      <c r="AQ757" s="8" t="str">
        <f t="shared" si="150"/>
        <v/>
      </c>
      <c r="AR757" s="8" t="str">
        <f t="shared" si="150"/>
        <v/>
      </c>
      <c r="AS757" s="8" t="str">
        <f t="shared" si="150"/>
        <v/>
      </c>
      <c r="AT757" s="8" t="str">
        <f t="shared" si="150"/>
        <v/>
      </c>
      <c r="AU757" s="8" t="str">
        <f t="shared" si="150"/>
        <v/>
      </c>
      <c r="AV757" s="8" t="str">
        <f t="shared" si="150"/>
        <v/>
      </c>
      <c r="AW757" s="8" t="str">
        <f t="shared" si="150"/>
        <v/>
      </c>
      <c r="AX757" s="8" t="str">
        <f t="shared" si="151"/>
        <v/>
      </c>
      <c r="AY757" s="8" t="str">
        <f t="shared" si="151"/>
        <v/>
      </c>
      <c r="AZ757" s="8" t="str">
        <f t="shared" si="151"/>
        <v/>
      </c>
      <c r="BA757" s="8" t="str">
        <f t="shared" si="151"/>
        <v/>
      </c>
      <c r="BB757" s="8" t="str">
        <f t="shared" si="151"/>
        <v/>
      </c>
      <c r="BC757" s="8" t="str">
        <f t="shared" si="151"/>
        <v/>
      </c>
      <c r="BD757" s="8" t="str">
        <f t="shared" si="151"/>
        <v/>
      </c>
      <c r="BE757" s="8" t="str">
        <f t="shared" si="151"/>
        <v/>
      </c>
    </row>
    <row r="758" spans="1:57" x14ac:dyDescent="0.25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>CONCATENATE(A758,B758,C758,D758,E758,F758,G758,H758,I758,J758,K758,L758,M758,N758,O758,P758,Q758,R758,S758,T758,U758,V758,W758,X758,Y758,Z758,AA758,AB758,AC758,AD758,AE758,AF758,AG758,AH758)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8">
        <f>IF(AI758=AI757,1,0)</f>
        <v>1</v>
      </c>
      <c r="AK758" s="47" t="s">
        <v>434</v>
      </c>
      <c r="AM758" s="7">
        <v>755</v>
      </c>
      <c r="AN758" s="7" t="str">
        <f t="shared" si="150"/>
        <v/>
      </c>
      <c r="AO758" s="7" t="str">
        <f t="shared" si="150"/>
        <v/>
      </c>
      <c r="AP758" s="7" t="str">
        <f t="shared" si="150"/>
        <v/>
      </c>
      <c r="AQ758" s="7" t="str">
        <f t="shared" si="150"/>
        <v/>
      </c>
      <c r="AR758" s="7" t="str">
        <f t="shared" si="150"/>
        <v/>
      </c>
      <c r="AS758" s="7" t="str">
        <f t="shared" si="150"/>
        <v/>
      </c>
      <c r="AT758" s="7" t="str">
        <f t="shared" si="150"/>
        <v/>
      </c>
      <c r="AU758" s="7" t="str">
        <f t="shared" si="150"/>
        <v/>
      </c>
      <c r="AV758" s="7" t="str">
        <f t="shared" si="150"/>
        <v/>
      </c>
      <c r="AW758" s="7" t="str">
        <f t="shared" si="150"/>
        <v/>
      </c>
      <c r="AX758" s="7" t="str">
        <f t="shared" si="151"/>
        <v/>
      </c>
      <c r="AY758" s="7" t="str">
        <f t="shared" si="151"/>
        <v/>
      </c>
      <c r="AZ758" s="7" t="str">
        <f t="shared" si="151"/>
        <v/>
      </c>
      <c r="BA758" s="7" t="str">
        <f t="shared" si="151"/>
        <v/>
      </c>
      <c r="BB758" s="7" t="str">
        <f t="shared" si="151"/>
        <v/>
      </c>
      <c r="BC758" s="7" t="str">
        <f t="shared" si="151"/>
        <v/>
      </c>
      <c r="BD758" s="7" t="str">
        <f t="shared" si="151"/>
        <v/>
      </c>
      <c r="BE758" s="7" t="str">
        <f t="shared" si="151"/>
        <v/>
      </c>
    </row>
    <row r="759" spans="1:57" x14ac:dyDescent="0.25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>CONCATENATE(A759,B759,C759,D759,E759,F759,G759,H759,I759,J759,K759,L759,M759,N759,O759,P759,Q759,R759,S759,T759,U759,V759,W759,X759,Y759,Z759,AA759,AB759,AC759,AD759,AE759,AF759,AG759,AH759)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9">
        <f>IF(AI759=AI758,1,0)</f>
        <v>1</v>
      </c>
      <c r="AK759" s="47" t="s">
        <v>434</v>
      </c>
      <c r="AM759" s="8">
        <v>756</v>
      </c>
      <c r="AN759" s="8" t="str">
        <f t="shared" si="150"/>
        <v/>
      </c>
      <c r="AO759" s="8" t="str">
        <f t="shared" si="150"/>
        <v/>
      </c>
      <c r="AP759" s="8" t="str">
        <f t="shared" si="150"/>
        <v/>
      </c>
      <c r="AQ759" s="8" t="str">
        <f t="shared" si="150"/>
        <v/>
      </c>
      <c r="AR759" s="8" t="str">
        <f t="shared" si="150"/>
        <v/>
      </c>
      <c r="AS759" s="8" t="str">
        <f t="shared" si="150"/>
        <v/>
      </c>
      <c r="AT759" s="8" t="str">
        <f t="shared" si="150"/>
        <v/>
      </c>
      <c r="AU759" s="8" t="str">
        <f t="shared" si="150"/>
        <v/>
      </c>
      <c r="AV759" s="8" t="str">
        <f t="shared" si="150"/>
        <v/>
      </c>
      <c r="AW759" s="8" t="str">
        <f t="shared" si="150"/>
        <v/>
      </c>
      <c r="AX759" s="8" t="str">
        <f t="shared" si="151"/>
        <v/>
      </c>
      <c r="AY759" s="8" t="str">
        <f t="shared" si="151"/>
        <v/>
      </c>
      <c r="AZ759" s="8" t="str">
        <f t="shared" si="151"/>
        <v/>
      </c>
      <c r="BA759" s="8" t="str">
        <f t="shared" si="151"/>
        <v/>
      </c>
      <c r="BB759" s="8" t="str">
        <f t="shared" si="151"/>
        <v/>
      </c>
      <c r="BC759" s="8" t="str">
        <f t="shared" si="151"/>
        <v/>
      </c>
      <c r="BD759" s="8" t="str">
        <f t="shared" si="151"/>
        <v/>
      </c>
      <c r="BE759" s="8" t="str">
        <f t="shared" si="151"/>
        <v/>
      </c>
    </row>
    <row r="760" spans="1:57" x14ac:dyDescent="0.25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>CONCATENATE(A760,B760,C760,D760,E760,F760,G760,H760,I760,J760,K760,L760,M760,N760,O760,P760,Q760,R760,S760,T760,U760,V760,W760,X760,Y760,Z760,AA760,AB760,AC760,AD760,AE760,AF760,AG760,AH760)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0">
        <f>IF(AI760=AI759,1,0)</f>
        <v>0</v>
      </c>
      <c r="AK760" s="47" t="s">
        <v>434</v>
      </c>
      <c r="AM760" s="7">
        <v>757</v>
      </c>
      <c r="AN760" s="7" t="str">
        <f t="shared" si="150"/>
        <v/>
      </c>
      <c r="AO760" s="7" t="str">
        <f t="shared" si="150"/>
        <v/>
      </c>
      <c r="AP760" s="7" t="str">
        <f t="shared" si="150"/>
        <v/>
      </c>
      <c r="AQ760" s="7" t="str">
        <f t="shared" si="150"/>
        <v/>
      </c>
      <c r="AR760" s="7" t="str">
        <f t="shared" si="150"/>
        <v/>
      </c>
      <c r="AS760" s="7" t="str">
        <f t="shared" si="150"/>
        <v/>
      </c>
      <c r="AT760" s="7" t="str">
        <f t="shared" si="150"/>
        <v/>
      </c>
      <c r="AU760" s="7" t="str">
        <f t="shared" si="150"/>
        <v/>
      </c>
      <c r="AV760" s="7" t="str">
        <f t="shared" si="150"/>
        <v/>
      </c>
      <c r="AW760" s="7" t="str">
        <f t="shared" si="150"/>
        <v/>
      </c>
      <c r="AX760" s="7" t="str">
        <f t="shared" si="151"/>
        <v/>
      </c>
      <c r="AY760" s="7" t="str">
        <f t="shared" si="151"/>
        <v/>
      </c>
      <c r="AZ760" s="7" t="str">
        <f t="shared" si="151"/>
        <v/>
      </c>
      <c r="BA760" s="7" t="str">
        <f t="shared" si="151"/>
        <v/>
      </c>
      <c r="BB760" s="7" t="str">
        <f t="shared" si="151"/>
        <v/>
      </c>
      <c r="BC760" s="7" t="str">
        <f t="shared" si="151"/>
        <v/>
      </c>
      <c r="BD760" s="7" t="str">
        <f t="shared" si="151"/>
        <v/>
      </c>
      <c r="BE760" s="7" t="str">
        <f t="shared" si="151"/>
        <v/>
      </c>
    </row>
    <row r="761" spans="1:57" x14ac:dyDescent="0.25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>CONCATENATE(A761,B761,C761,D761,E761,F761,G761,H761,I761,J761,K761,L761,M761,N761,O761,P761,Q761,R761,S761,T761,U761,V761,W761,X761,Y761,Z761,AA761,AB761,AC761,AD761,AE761,AF761,AG761,AH761)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1">
        <f>IF(AI761=AI760,1,0)</f>
        <v>1</v>
      </c>
      <c r="AK761" s="47" t="s">
        <v>434</v>
      </c>
      <c r="AM761" s="8">
        <v>758</v>
      </c>
      <c r="AN761" s="8" t="str">
        <f t="shared" si="150"/>
        <v/>
      </c>
      <c r="AO761" s="8" t="str">
        <f t="shared" si="150"/>
        <v/>
      </c>
      <c r="AP761" s="8" t="str">
        <f t="shared" si="150"/>
        <v/>
      </c>
      <c r="AQ761" s="8" t="str">
        <f t="shared" si="150"/>
        <v/>
      </c>
      <c r="AR761" s="8" t="str">
        <f t="shared" si="150"/>
        <v/>
      </c>
      <c r="AS761" s="8" t="str">
        <f t="shared" si="150"/>
        <v/>
      </c>
      <c r="AT761" s="8" t="str">
        <f t="shared" si="150"/>
        <v/>
      </c>
      <c r="AU761" s="8" t="str">
        <f t="shared" si="150"/>
        <v/>
      </c>
      <c r="AV761" s="8" t="str">
        <f t="shared" si="150"/>
        <v/>
      </c>
      <c r="AW761" s="8" t="str">
        <f t="shared" si="150"/>
        <v/>
      </c>
      <c r="AX761" s="8" t="str">
        <f t="shared" si="151"/>
        <v/>
      </c>
      <c r="AY761" s="8" t="str">
        <f t="shared" si="151"/>
        <v/>
      </c>
      <c r="AZ761" s="8" t="str">
        <f t="shared" si="151"/>
        <v/>
      </c>
      <c r="BA761" s="8" t="str">
        <f t="shared" si="151"/>
        <v/>
      </c>
      <c r="BB761" s="8" t="str">
        <f t="shared" si="151"/>
        <v/>
      </c>
      <c r="BC761" s="8" t="str">
        <f t="shared" si="151"/>
        <v/>
      </c>
      <c r="BD761" s="8" t="str">
        <f t="shared" si="151"/>
        <v/>
      </c>
      <c r="BE761" s="8" t="str">
        <f t="shared" si="151"/>
        <v/>
      </c>
    </row>
    <row r="762" spans="1:57" x14ac:dyDescent="0.25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>CONCATENATE(A762,B762,C762,D762,E762,F762,G762,H762,I762,J762,K762,L762,M762,N762,O762,P762,Q762,R762,S762,T762,U762,V762,W762,X762,Y762,Z762,AA762,AB762,AC762,AD762,AE762,AF762,AG762,AH762)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2">
        <f>IF(AI762=AI761,1,0)</f>
        <v>1</v>
      </c>
      <c r="AK762" s="47" t="s">
        <v>434</v>
      </c>
      <c r="AM762" s="7">
        <v>759</v>
      </c>
      <c r="AN762" s="7" t="str">
        <f t="shared" si="150"/>
        <v/>
      </c>
      <c r="AO762" s="7" t="str">
        <f t="shared" si="150"/>
        <v/>
      </c>
      <c r="AP762" s="7" t="str">
        <f t="shared" si="150"/>
        <v/>
      </c>
      <c r="AQ762" s="7" t="str">
        <f t="shared" si="150"/>
        <v/>
      </c>
      <c r="AR762" s="7" t="str">
        <f t="shared" si="150"/>
        <v/>
      </c>
      <c r="AS762" s="7" t="str">
        <f t="shared" si="150"/>
        <v/>
      </c>
      <c r="AT762" s="7" t="str">
        <f t="shared" si="150"/>
        <v/>
      </c>
      <c r="AU762" s="7" t="str">
        <f t="shared" si="150"/>
        <v/>
      </c>
      <c r="AV762" s="7" t="str">
        <f t="shared" si="150"/>
        <v/>
      </c>
      <c r="AW762" s="7" t="str">
        <f t="shared" si="150"/>
        <v/>
      </c>
      <c r="AX762" s="7" t="str">
        <f t="shared" si="151"/>
        <v/>
      </c>
      <c r="AY762" s="7" t="str">
        <f t="shared" si="151"/>
        <v/>
      </c>
      <c r="AZ762" s="7" t="str">
        <f t="shared" si="151"/>
        <v/>
      </c>
      <c r="BA762" s="7" t="str">
        <f t="shared" si="151"/>
        <v/>
      </c>
      <c r="BB762" s="7" t="str">
        <f t="shared" si="151"/>
        <v/>
      </c>
      <c r="BC762" s="7" t="str">
        <f t="shared" si="151"/>
        <v/>
      </c>
      <c r="BD762" s="7" t="str">
        <f t="shared" si="151"/>
        <v/>
      </c>
      <c r="BE762" s="7" t="str">
        <f t="shared" si="151"/>
        <v/>
      </c>
    </row>
    <row r="763" spans="1:57" x14ac:dyDescent="0.25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>CONCATENATE(A763,B763,C763,D763,E763,F763,G763,H763,I763,J763,K763,L763,M763,N763,O763,P763,Q763,R763,S763,T763,U763,V763,W763,X763,Y763,Z763,AA763,AB763,AC763,AD763,AE763,AF763,AG763,AH763)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3">
        <f>IF(AI763=AI762,1,0)</f>
        <v>0</v>
      </c>
      <c r="AK763" s="47" t="s">
        <v>434</v>
      </c>
      <c r="AM763" s="8">
        <v>760</v>
      </c>
      <c r="AN763" s="8" t="str">
        <f t="shared" si="150"/>
        <v/>
      </c>
      <c r="AO763" s="8" t="str">
        <f t="shared" si="150"/>
        <v/>
      </c>
      <c r="AP763" s="8" t="str">
        <f t="shared" si="150"/>
        <v/>
      </c>
      <c r="AQ763" s="8" t="str">
        <f t="shared" si="150"/>
        <v/>
      </c>
      <c r="AR763" s="8" t="str">
        <f t="shared" si="150"/>
        <v/>
      </c>
      <c r="AS763" s="8" t="str">
        <f t="shared" si="150"/>
        <v/>
      </c>
      <c r="AT763" s="8" t="str">
        <f t="shared" si="150"/>
        <v/>
      </c>
      <c r="AU763" s="8" t="str">
        <f t="shared" si="150"/>
        <v/>
      </c>
      <c r="AV763" s="8" t="str">
        <f t="shared" si="150"/>
        <v/>
      </c>
      <c r="AW763" s="8" t="str">
        <f t="shared" si="150"/>
        <v/>
      </c>
      <c r="AX763" s="8" t="str">
        <f t="shared" si="151"/>
        <v/>
      </c>
      <c r="AY763" s="8" t="str">
        <f t="shared" si="151"/>
        <v/>
      </c>
      <c r="AZ763" s="8" t="str">
        <f t="shared" si="151"/>
        <v/>
      </c>
      <c r="BA763" s="8" t="str">
        <f t="shared" si="151"/>
        <v/>
      </c>
      <c r="BB763" s="8" t="str">
        <f t="shared" si="151"/>
        <v/>
      </c>
      <c r="BC763" s="8" t="str">
        <f t="shared" si="151"/>
        <v/>
      </c>
      <c r="BD763" s="8" t="str">
        <f t="shared" si="151"/>
        <v/>
      </c>
      <c r="BE763" s="8" t="str">
        <f t="shared" si="151"/>
        <v/>
      </c>
    </row>
    <row r="764" spans="1:57" x14ac:dyDescent="0.25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>CONCATENATE(A764,B764,C764,D764,E764,F764,G764,H764,I764,J764,K764,L764,M764,N764,O764,P764,Q764,R764,S764,T764,U764,V764,W764,X764,Y764,Z764,AA764,AB764,AC764,AD764,AE764,AF764,AG764,AH764)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4">
        <f>IF(AI764=AI763,1,0)</f>
        <v>1</v>
      </c>
      <c r="AK764" s="47" t="s">
        <v>434</v>
      </c>
      <c r="AM764" s="7">
        <v>761</v>
      </c>
      <c r="AN764" s="7" t="str">
        <f t="shared" ref="AN764:AW773" si="152">IF(AN$3=$D764,$AM764,"")</f>
        <v/>
      </c>
      <c r="AO764" s="7" t="str">
        <f t="shared" si="152"/>
        <v/>
      </c>
      <c r="AP764" s="7" t="str">
        <f t="shared" si="152"/>
        <v/>
      </c>
      <c r="AQ764" s="7" t="str">
        <f t="shared" si="152"/>
        <v/>
      </c>
      <c r="AR764" s="7" t="str">
        <f t="shared" si="152"/>
        <v/>
      </c>
      <c r="AS764" s="7" t="str">
        <f t="shared" si="152"/>
        <v/>
      </c>
      <c r="AT764" s="7" t="str">
        <f t="shared" si="152"/>
        <v/>
      </c>
      <c r="AU764" s="7" t="str">
        <f t="shared" si="152"/>
        <v/>
      </c>
      <c r="AV764" s="7" t="str">
        <f t="shared" si="152"/>
        <v/>
      </c>
      <c r="AW764" s="7" t="str">
        <f t="shared" si="152"/>
        <v/>
      </c>
      <c r="AX764" s="7" t="str">
        <f t="shared" ref="AX764:BE773" si="153">IF(AX$3=$D764,$AM764,"")</f>
        <v/>
      </c>
      <c r="AY764" s="7" t="str">
        <f t="shared" si="153"/>
        <v/>
      </c>
      <c r="AZ764" s="7" t="str">
        <f t="shared" si="153"/>
        <v/>
      </c>
      <c r="BA764" s="7" t="str">
        <f t="shared" si="153"/>
        <v/>
      </c>
      <c r="BB764" s="7" t="str">
        <f t="shared" si="153"/>
        <v/>
      </c>
      <c r="BC764" s="7" t="str">
        <f t="shared" si="153"/>
        <v/>
      </c>
      <c r="BD764" s="7" t="str">
        <f t="shared" si="153"/>
        <v/>
      </c>
      <c r="BE764" s="7" t="str">
        <f t="shared" si="153"/>
        <v/>
      </c>
    </row>
    <row r="765" spans="1:57" x14ac:dyDescent="0.25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>CONCATENATE(A765,B765,C765,D765,E765,F765,G765,H765,I765,J765,K765,L765,M765,N765,O765,P765,Q765,R765,S765,T765,U765,V765,W765,X765,Y765,Z765,AA765,AB765,AC765,AD765,AE765,AF765,AG765,AH765)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5">
        <f>IF(AI765=AI764,1,0)</f>
        <v>1</v>
      </c>
      <c r="AK765" s="47" t="s">
        <v>434</v>
      </c>
      <c r="AM765" s="8">
        <v>762</v>
      </c>
      <c r="AN765" s="8" t="str">
        <f t="shared" si="152"/>
        <v/>
      </c>
      <c r="AO765" s="8" t="str">
        <f t="shared" si="152"/>
        <v/>
      </c>
      <c r="AP765" s="8" t="str">
        <f t="shared" si="152"/>
        <v/>
      </c>
      <c r="AQ765" s="8" t="str">
        <f t="shared" si="152"/>
        <v/>
      </c>
      <c r="AR765" s="8" t="str">
        <f t="shared" si="152"/>
        <v/>
      </c>
      <c r="AS765" s="8" t="str">
        <f t="shared" si="152"/>
        <v/>
      </c>
      <c r="AT765" s="8" t="str">
        <f t="shared" si="152"/>
        <v/>
      </c>
      <c r="AU765" s="8" t="str">
        <f t="shared" si="152"/>
        <v/>
      </c>
      <c r="AV765" s="8" t="str">
        <f t="shared" si="152"/>
        <v/>
      </c>
      <c r="AW765" s="8" t="str">
        <f t="shared" si="152"/>
        <v/>
      </c>
      <c r="AX765" s="8" t="str">
        <f t="shared" si="153"/>
        <v/>
      </c>
      <c r="AY765" s="8" t="str">
        <f t="shared" si="153"/>
        <v/>
      </c>
      <c r="AZ765" s="8" t="str">
        <f t="shared" si="153"/>
        <v/>
      </c>
      <c r="BA765" s="8" t="str">
        <f t="shared" si="153"/>
        <v/>
      </c>
      <c r="BB765" s="8" t="str">
        <f t="shared" si="153"/>
        <v/>
      </c>
      <c r="BC765" s="8" t="str">
        <f t="shared" si="153"/>
        <v/>
      </c>
      <c r="BD765" s="8" t="str">
        <f t="shared" si="153"/>
        <v/>
      </c>
      <c r="BE765" s="8" t="str">
        <f t="shared" si="153"/>
        <v/>
      </c>
    </row>
    <row r="766" spans="1:57" x14ac:dyDescent="0.25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>CONCATENATE(A766,B766,C766,D766,E766,F766,G766,H766,I766,J766,K766,L766,M766,N766,O766,P766,Q766,R766,S766,T766,U766,V766,W766,X766,Y766,Z766,AA766,AB766,AC766,AD766,AE766,AF766,AG766,AH766)</f>
        <v>NÃONÃONÃO3263760001322664912816600344761,875GP3 - FETRACOM - TRABALHADORES DO COMERCIO DE BENS044761,87532555,87544735,87544615,87542261,8752912940060KXMXLX BXRBXX FXRRXXRX000000AMILGP3 - BLUE PLUS 300 QP908732398,1908,73ATIVO</v>
      </c>
      <c r="AJ766">
        <f>IF(AI766=AI765,1,0)</f>
        <v>0</v>
      </c>
      <c r="AK766" s="47" t="s">
        <v>808</v>
      </c>
      <c r="AM766" s="7">
        <v>763</v>
      </c>
      <c r="AN766" s="7" t="str">
        <f t="shared" si="152"/>
        <v/>
      </c>
      <c r="AO766" s="7" t="str">
        <f t="shared" si="152"/>
        <v/>
      </c>
      <c r="AP766" s="7" t="str">
        <f t="shared" si="152"/>
        <v/>
      </c>
      <c r="AQ766" s="7" t="str">
        <f t="shared" si="152"/>
        <v/>
      </c>
      <c r="AR766" s="7" t="str">
        <f t="shared" si="152"/>
        <v/>
      </c>
      <c r="AS766" s="7" t="str">
        <f t="shared" si="152"/>
        <v/>
      </c>
      <c r="AT766" s="7" t="str">
        <f t="shared" si="152"/>
        <v/>
      </c>
      <c r="AU766" s="7" t="str">
        <f t="shared" si="152"/>
        <v/>
      </c>
      <c r="AV766" s="7" t="str">
        <f t="shared" si="152"/>
        <v/>
      </c>
      <c r="AW766" s="7" t="str">
        <f t="shared" si="152"/>
        <v/>
      </c>
      <c r="AX766" s="7" t="str">
        <f t="shared" si="153"/>
        <v/>
      </c>
      <c r="AY766" s="7" t="str">
        <f t="shared" si="153"/>
        <v/>
      </c>
      <c r="AZ766" s="7" t="str">
        <f t="shared" si="153"/>
        <v/>
      </c>
      <c r="BA766" s="7" t="str">
        <f t="shared" si="153"/>
        <v/>
      </c>
      <c r="BB766" s="7" t="str">
        <f t="shared" si="153"/>
        <v/>
      </c>
      <c r="BC766" s="7" t="str">
        <f t="shared" si="153"/>
        <v/>
      </c>
      <c r="BD766" s="7" t="str">
        <f t="shared" si="153"/>
        <v/>
      </c>
      <c r="BE766" s="7" t="str">
        <f t="shared" si="153"/>
        <v/>
      </c>
    </row>
    <row r="767" spans="1:57" x14ac:dyDescent="0.25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>CONCATENATE(A767,B767,C767,D767,E767,F767,G767,H767,I767,J767,K767,L767,M767,N767,O767,P767,Q767,R767,S767,T767,U767,V767,W767,X767,Y767,Z767,AA767,AB767,AC767,AD767,AE767,AF767,AG767,AH767)</f>
        <v>NÃONÃONÃO3263760001322664912816600344761,875GP3 - FETRACOM - TRABALHADORES DO COMERCIO DE BENS044761,87532555,87544735,87544615,87542261,8752912940060KXMXLX BXRBXX FXRRXXRX000000AMILGP3 - BLUE PLUS 300 QP908732398,1908,73ATIVO</v>
      </c>
      <c r="AJ767">
        <f>IF(AI767=AI766,1,0)</f>
        <v>1</v>
      </c>
      <c r="AK767" s="47" t="s">
        <v>808</v>
      </c>
      <c r="AM767" s="8">
        <v>764</v>
      </c>
      <c r="AN767" s="8" t="str">
        <f t="shared" si="152"/>
        <v/>
      </c>
      <c r="AO767" s="8" t="str">
        <f t="shared" si="152"/>
        <v/>
      </c>
      <c r="AP767" s="8" t="str">
        <f t="shared" si="152"/>
        <v/>
      </c>
      <c r="AQ767" s="8" t="str">
        <f t="shared" si="152"/>
        <v/>
      </c>
      <c r="AR767" s="8" t="str">
        <f t="shared" si="152"/>
        <v/>
      </c>
      <c r="AS767" s="8" t="str">
        <f t="shared" si="152"/>
        <v/>
      </c>
      <c r="AT767" s="8" t="str">
        <f t="shared" si="152"/>
        <v/>
      </c>
      <c r="AU767" s="8" t="str">
        <f t="shared" si="152"/>
        <v/>
      </c>
      <c r="AV767" s="8" t="str">
        <f t="shared" si="152"/>
        <v/>
      </c>
      <c r="AW767" s="8" t="str">
        <f t="shared" si="152"/>
        <v/>
      </c>
      <c r="AX767" s="8" t="str">
        <f t="shared" si="153"/>
        <v/>
      </c>
      <c r="AY767" s="8" t="str">
        <f t="shared" si="153"/>
        <v/>
      </c>
      <c r="AZ767" s="8" t="str">
        <f t="shared" si="153"/>
        <v/>
      </c>
      <c r="BA767" s="8" t="str">
        <f t="shared" si="153"/>
        <v/>
      </c>
      <c r="BB767" s="8" t="str">
        <f t="shared" si="153"/>
        <v/>
      </c>
      <c r="BC767" s="8" t="str">
        <f t="shared" si="153"/>
        <v/>
      </c>
      <c r="BD767" s="8" t="str">
        <f t="shared" si="153"/>
        <v/>
      </c>
      <c r="BE767" s="8" t="str">
        <f t="shared" si="153"/>
        <v/>
      </c>
    </row>
    <row r="768" spans="1:57" x14ac:dyDescent="0.25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>CONCATENATE(A768,B768,C768,D768,E768,F768,G768,H768,I768,J768,K768,L768,M768,N768,O768,P768,Q768,R768,S768,T768,U768,V768,W768,X768,Y768,Z768,AA768,AB768,AC768,AD768,AE768,AF768,AG768,AH768)</f>
        <v>NÃONÃONÃO3263760001322664912816600344761,875GP3 - FETRACOM - TRABALHADORES DO COMERCIO DE BENS044761,87532555,87544735,87544615,87542261,8752912940060KXMXLX BXRBXX FXRRXXRX000000AMILGP3 - BLUE PLUS 300 QP908732398,1908,73ATIVO</v>
      </c>
      <c r="AJ768">
        <f>IF(AI768=AI767,1,0)</f>
        <v>1</v>
      </c>
      <c r="AK768" s="47" t="s">
        <v>808</v>
      </c>
      <c r="AM768" s="7">
        <v>765</v>
      </c>
      <c r="AN768" s="7" t="str">
        <f t="shared" si="152"/>
        <v/>
      </c>
      <c r="AO768" s="7" t="str">
        <f t="shared" si="152"/>
        <v/>
      </c>
      <c r="AP768" s="7" t="str">
        <f t="shared" si="152"/>
        <v/>
      </c>
      <c r="AQ768" s="7" t="str">
        <f t="shared" si="152"/>
        <v/>
      </c>
      <c r="AR768" s="7" t="str">
        <f t="shared" si="152"/>
        <v/>
      </c>
      <c r="AS768" s="7" t="str">
        <f t="shared" si="152"/>
        <v/>
      </c>
      <c r="AT768" s="7" t="str">
        <f t="shared" si="152"/>
        <v/>
      </c>
      <c r="AU768" s="7" t="str">
        <f t="shared" si="152"/>
        <v/>
      </c>
      <c r="AV768" s="7" t="str">
        <f t="shared" si="152"/>
        <v/>
      </c>
      <c r="AW768" s="7" t="str">
        <f t="shared" si="152"/>
        <v/>
      </c>
      <c r="AX768" s="7" t="str">
        <f t="shared" si="153"/>
        <v/>
      </c>
      <c r="AY768" s="7" t="str">
        <f t="shared" si="153"/>
        <v/>
      </c>
      <c r="AZ768" s="7" t="str">
        <f t="shared" si="153"/>
        <v/>
      </c>
      <c r="BA768" s="7" t="str">
        <f t="shared" si="153"/>
        <v/>
      </c>
      <c r="BB768" s="7" t="str">
        <f t="shared" si="153"/>
        <v/>
      </c>
      <c r="BC768" s="7" t="str">
        <f t="shared" si="153"/>
        <v/>
      </c>
      <c r="BD768" s="7" t="str">
        <f t="shared" si="153"/>
        <v/>
      </c>
      <c r="BE768" s="7" t="str">
        <f t="shared" si="153"/>
        <v/>
      </c>
    </row>
    <row r="769" spans="1:57" x14ac:dyDescent="0.25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>CONCATENATE(A769,B769,C769,D769,E769,F769,G769,H769,I769,J769,K769,L769,M769,N769,O769,P769,Q769,R769,S769,T769,U769,V769,W769,X769,Y769,Z769,AA769,AB769,AC769,AD769,AE769,AF769,AG769,AH769)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69">
        <f>IF(AI769=AI768,1,0)</f>
        <v>0</v>
      </c>
      <c r="AK769" s="47" t="s">
        <v>434</v>
      </c>
      <c r="AM769" s="8">
        <v>766</v>
      </c>
      <c r="AN769" s="8" t="str">
        <f t="shared" si="152"/>
        <v/>
      </c>
      <c r="AO769" s="8" t="str">
        <f t="shared" si="152"/>
        <v/>
      </c>
      <c r="AP769" s="8" t="str">
        <f t="shared" si="152"/>
        <v/>
      </c>
      <c r="AQ769" s="8" t="str">
        <f t="shared" si="152"/>
        <v/>
      </c>
      <c r="AR769" s="8" t="str">
        <f t="shared" si="152"/>
        <v/>
      </c>
      <c r="AS769" s="8" t="str">
        <f t="shared" si="152"/>
        <v/>
      </c>
      <c r="AT769" s="8" t="str">
        <f t="shared" si="152"/>
        <v/>
      </c>
      <c r="AU769" s="8" t="str">
        <f t="shared" si="152"/>
        <v/>
      </c>
      <c r="AV769" s="8" t="str">
        <f t="shared" si="152"/>
        <v/>
      </c>
      <c r="AW769" s="8" t="str">
        <f t="shared" si="152"/>
        <v/>
      </c>
      <c r="AX769" s="8" t="str">
        <f t="shared" si="153"/>
        <v/>
      </c>
      <c r="AY769" s="8" t="str">
        <f t="shared" si="153"/>
        <v/>
      </c>
      <c r="AZ769" s="8" t="str">
        <f t="shared" si="153"/>
        <v/>
      </c>
      <c r="BA769" s="8" t="str">
        <f t="shared" si="153"/>
        <v/>
      </c>
      <c r="BB769" s="8" t="str">
        <f t="shared" si="153"/>
        <v/>
      </c>
      <c r="BC769" s="8" t="str">
        <f t="shared" si="153"/>
        <v/>
      </c>
      <c r="BD769" s="8" t="str">
        <f t="shared" si="153"/>
        <v/>
      </c>
      <c r="BE769" s="8" t="str">
        <f t="shared" si="153"/>
        <v/>
      </c>
    </row>
    <row r="770" spans="1:57" x14ac:dyDescent="0.25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>CONCATENATE(A770,B770,C770,D770,E770,F770,G770,H770,I770,J770,K770,L770,M770,N770,O770,P770,Q770,R770,S770,T770,U770,V770,W770,X770,Y770,Z770,AA770,AB770,AC770,AD770,AE770,AF770,AG770,AH770)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0">
        <f>IF(AI770=AI769,1,0)</f>
        <v>1</v>
      </c>
      <c r="AK770" s="47" t="s">
        <v>434</v>
      </c>
      <c r="AM770" s="7">
        <v>767</v>
      </c>
      <c r="AN770" s="7" t="str">
        <f t="shared" si="152"/>
        <v/>
      </c>
      <c r="AO770" s="7" t="str">
        <f t="shared" si="152"/>
        <v/>
      </c>
      <c r="AP770" s="7" t="str">
        <f t="shared" si="152"/>
        <v/>
      </c>
      <c r="AQ770" s="7" t="str">
        <f t="shared" si="152"/>
        <v/>
      </c>
      <c r="AR770" s="7" t="str">
        <f t="shared" si="152"/>
        <v/>
      </c>
      <c r="AS770" s="7" t="str">
        <f t="shared" si="152"/>
        <v/>
      </c>
      <c r="AT770" s="7" t="str">
        <f t="shared" si="152"/>
        <v/>
      </c>
      <c r="AU770" s="7" t="str">
        <f t="shared" si="152"/>
        <v/>
      </c>
      <c r="AV770" s="7" t="str">
        <f t="shared" si="152"/>
        <v/>
      </c>
      <c r="AW770" s="7" t="str">
        <f t="shared" si="152"/>
        <v/>
      </c>
      <c r="AX770" s="7" t="str">
        <f t="shared" si="153"/>
        <v/>
      </c>
      <c r="AY770" s="7" t="str">
        <f t="shared" si="153"/>
        <v/>
      </c>
      <c r="AZ770" s="7" t="str">
        <f t="shared" si="153"/>
        <v/>
      </c>
      <c r="BA770" s="7" t="str">
        <f t="shared" si="153"/>
        <v/>
      </c>
      <c r="BB770" s="7" t="str">
        <f t="shared" si="153"/>
        <v/>
      </c>
      <c r="BC770" s="7" t="str">
        <f t="shared" si="153"/>
        <v/>
      </c>
      <c r="BD770" s="7" t="str">
        <f t="shared" si="153"/>
        <v/>
      </c>
      <c r="BE770" s="7" t="str">
        <f t="shared" si="153"/>
        <v/>
      </c>
    </row>
    <row r="771" spans="1:57" x14ac:dyDescent="0.25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>CONCATENATE(A771,B771,C771,D771,E771,F771,G771,H771,I771,J771,K771,L771,M771,N771,O771,P771,Q771,R771,S771,T771,U771,V771,W771,X771,Y771,Z771,AA771,AB771,AC771,AD771,AE771,AF771,AG771,AH771)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1">
        <f>IF(AI771=AI770,1,0)</f>
        <v>1</v>
      </c>
      <c r="AK771" s="47" t="s">
        <v>434</v>
      </c>
      <c r="AM771" s="8">
        <v>768</v>
      </c>
      <c r="AN771" s="8" t="str">
        <f t="shared" si="152"/>
        <v/>
      </c>
      <c r="AO771" s="8" t="str">
        <f t="shared" si="152"/>
        <v/>
      </c>
      <c r="AP771" s="8" t="str">
        <f t="shared" si="152"/>
        <v/>
      </c>
      <c r="AQ771" s="8" t="str">
        <f t="shared" si="152"/>
        <v/>
      </c>
      <c r="AR771" s="8" t="str">
        <f t="shared" si="152"/>
        <v/>
      </c>
      <c r="AS771" s="8" t="str">
        <f t="shared" si="152"/>
        <v/>
      </c>
      <c r="AT771" s="8" t="str">
        <f t="shared" si="152"/>
        <v/>
      </c>
      <c r="AU771" s="8" t="str">
        <f t="shared" si="152"/>
        <v/>
      </c>
      <c r="AV771" s="8" t="str">
        <f t="shared" si="152"/>
        <v/>
      </c>
      <c r="AW771" s="8" t="str">
        <f t="shared" si="152"/>
        <v/>
      </c>
      <c r="AX771" s="8" t="str">
        <f t="shared" si="153"/>
        <v/>
      </c>
      <c r="AY771" s="8" t="str">
        <f t="shared" si="153"/>
        <v/>
      </c>
      <c r="AZ771" s="8" t="str">
        <f t="shared" si="153"/>
        <v/>
      </c>
      <c r="BA771" s="8" t="str">
        <f t="shared" si="153"/>
        <v/>
      </c>
      <c r="BB771" s="8" t="str">
        <f t="shared" si="153"/>
        <v/>
      </c>
      <c r="BC771" s="8" t="str">
        <f t="shared" si="153"/>
        <v/>
      </c>
      <c r="BD771" s="8" t="str">
        <f t="shared" si="153"/>
        <v/>
      </c>
      <c r="BE771" s="8" t="str">
        <f t="shared" si="153"/>
        <v/>
      </c>
    </row>
    <row r="772" spans="1:57" x14ac:dyDescent="0.25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>CONCATENATE(A772,B772,C772,D772,E772,F772,G772,H772,I772,J772,K772,L772,M772,N772,O772,P772,Q772,R772,S772,T772,U772,V772,W772,X772,Y772,Z772,AA772,AB772,AC772,AD772,AE772,AF772,AG772,AH772)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2">
        <f>IF(AI772=AI771,1,0)</f>
        <v>0</v>
      </c>
      <c r="AK772" s="47" t="s">
        <v>445</v>
      </c>
      <c r="AM772" s="7">
        <v>769</v>
      </c>
      <c r="AN772" s="7" t="str">
        <f t="shared" si="152"/>
        <v/>
      </c>
      <c r="AO772" s="7" t="str">
        <f t="shared" si="152"/>
        <v/>
      </c>
      <c r="AP772" s="7" t="str">
        <f t="shared" si="152"/>
        <v/>
      </c>
      <c r="AQ772" s="7" t="str">
        <f t="shared" si="152"/>
        <v/>
      </c>
      <c r="AR772" s="7" t="str">
        <f t="shared" si="152"/>
        <v/>
      </c>
      <c r="AS772" s="7" t="str">
        <f t="shared" si="152"/>
        <v/>
      </c>
      <c r="AT772" s="7" t="str">
        <f t="shared" si="152"/>
        <v/>
      </c>
      <c r="AU772" s="7" t="str">
        <f t="shared" si="152"/>
        <v/>
      </c>
      <c r="AV772" s="7" t="str">
        <f t="shared" si="152"/>
        <v/>
      </c>
      <c r="AW772" s="7" t="str">
        <f t="shared" si="152"/>
        <v/>
      </c>
      <c r="AX772" s="7" t="str">
        <f t="shared" si="153"/>
        <v/>
      </c>
      <c r="AY772" s="7" t="str">
        <f t="shared" si="153"/>
        <v/>
      </c>
      <c r="AZ772" s="7" t="str">
        <f t="shared" si="153"/>
        <v/>
      </c>
      <c r="BA772" s="7" t="str">
        <f t="shared" si="153"/>
        <v/>
      </c>
      <c r="BB772" s="7" t="str">
        <f t="shared" si="153"/>
        <v/>
      </c>
      <c r="BC772" s="7" t="str">
        <f t="shared" si="153"/>
        <v/>
      </c>
      <c r="BD772" s="7" t="str">
        <f t="shared" si="153"/>
        <v/>
      </c>
      <c r="BE772" s="7" t="str">
        <f t="shared" si="153"/>
        <v/>
      </c>
    </row>
    <row r="773" spans="1:57" x14ac:dyDescent="0.25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>CONCATENATE(A773,B773,C773,D773,E773,F773,G773,H773,I773,J773,K773,L773,M773,N773,O773,P773,Q773,R773,S773,T773,U773,V773,W773,X773,Y773,Z773,AA773,AB773,AC773,AD773,AE773,AF773,AG773,AH773)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3">
        <f>IF(AI773=AI772,1,0)</f>
        <v>1</v>
      </c>
      <c r="AK773" s="47" t="s">
        <v>445</v>
      </c>
      <c r="AM773" s="8">
        <v>770</v>
      </c>
      <c r="AN773" s="8" t="str">
        <f t="shared" si="152"/>
        <v/>
      </c>
      <c r="AO773" s="8" t="str">
        <f t="shared" si="152"/>
        <v/>
      </c>
      <c r="AP773" s="8" t="str">
        <f t="shared" si="152"/>
        <v/>
      </c>
      <c r="AQ773" s="8" t="str">
        <f t="shared" si="152"/>
        <v/>
      </c>
      <c r="AR773" s="8" t="str">
        <f t="shared" si="152"/>
        <v/>
      </c>
      <c r="AS773" s="8" t="str">
        <f t="shared" si="152"/>
        <v/>
      </c>
      <c r="AT773" s="8" t="str">
        <f t="shared" si="152"/>
        <v/>
      </c>
      <c r="AU773" s="8" t="str">
        <f t="shared" si="152"/>
        <v/>
      </c>
      <c r="AV773" s="8" t="str">
        <f t="shared" si="152"/>
        <v/>
      </c>
      <c r="AW773" s="8" t="str">
        <f t="shared" si="152"/>
        <v/>
      </c>
      <c r="AX773" s="8" t="str">
        <f t="shared" si="153"/>
        <v/>
      </c>
      <c r="AY773" s="8" t="str">
        <f t="shared" si="153"/>
        <v/>
      </c>
      <c r="AZ773" s="8" t="str">
        <f t="shared" si="153"/>
        <v/>
      </c>
      <c r="BA773" s="8" t="str">
        <f t="shared" si="153"/>
        <v/>
      </c>
      <c r="BB773" s="8" t="str">
        <f t="shared" si="153"/>
        <v/>
      </c>
      <c r="BC773" s="8" t="str">
        <f t="shared" si="153"/>
        <v/>
      </c>
      <c r="BD773" s="8" t="str">
        <f t="shared" si="153"/>
        <v/>
      </c>
      <c r="BE773" s="8" t="str">
        <f t="shared" si="153"/>
        <v/>
      </c>
    </row>
    <row r="774" spans="1:57" x14ac:dyDescent="0.25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>CONCATENATE(A774,B774,C774,D774,E774,F774,G774,H774,I774,J774,K774,L774,M774,N774,O774,P774,Q774,R774,S774,T774,U774,V774,W774,X774,Y774,Z774,AA774,AB774,AC774,AD774,AE774,AF774,AG774,AH774)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4">
        <f>IF(AI774=AI773,1,0)</f>
        <v>1</v>
      </c>
      <c r="AK774" s="47" t="s">
        <v>445</v>
      </c>
      <c r="AM774" s="7">
        <v>771</v>
      </c>
      <c r="AN774" s="7" t="str">
        <f t="shared" ref="AN774:AW783" si="154">IF(AN$3=$D774,$AM774,"")</f>
        <v/>
      </c>
      <c r="AO774" s="7" t="str">
        <f t="shared" si="154"/>
        <v/>
      </c>
      <c r="AP774" s="7" t="str">
        <f t="shared" si="154"/>
        <v/>
      </c>
      <c r="AQ774" s="7" t="str">
        <f t="shared" si="154"/>
        <v/>
      </c>
      <c r="AR774" s="7" t="str">
        <f t="shared" si="154"/>
        <v/>
      </c>
      <c r="AS774" s="7" t="str">
        <f t="shared" si="154"/>
        <v/>
      </c>
      <c r="AT774" s="7" t="str">
        <f t="shared" si="154"/>
        <v/>
      </c>
      <c r="AU774" s="7" t="str">
        <f t="shared" si="154"/>
        <v/>
      </c>
      <c r="AV774" s="7" t="str">
        <f t="shared" si="154"/>
        <v/>
      </c>
      <c r="AW774" s="7" t="str">
        <f t="shared" si="154"/>
        <v/>
      </c>
      <c r="AX774" s="7" t="str">
        <f t="shared" ref="AX774:BE783" si="155">IF(AX$3=$D774,$AM774,"")</f>
        <v/>
      </c>
      <c r="AY774" s="7" t="str">
        <f t="shared" si="155"/>
        <v/>
      </c>
      <c r="AZ774" s="7" t="str">
        <f t="shared" si="155"/>
        <v/>
      </c>
      <c r="BA774" s="7" t="str">
        <f t="shared" si="155"/>
        <v/>
      </c>
      <c r="BB774" s="7" t="str">
        <f t="shared" si="155"/>
        <v/>
      </c>
      <c r="BC774" s="7" t="str">
        <f t="shared" si="155"/>
        <v/>
      </c>
      <c r="BD774" s="7" t="str">
        <f t="shared" si="155"/>
        <v/>
      </c>
      <c r="BE774" s="7" t="str">
        <f t="shared" si="155"/>
        <v/>
      </c>
    </row>
    <row r="775" spans="1:57" x14ac:dyDescent="0.25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>CONCATENATE(A775,B775,C775,D775,E775,F775,G775,H775,I775,J775,K775,L775,M775,N775,O775,P775,Q775,R775,S775,T775,U775,V775,W775,X775,Y775,Z775,AA775,AB775,AC775,AD775,AE775,AF775,AG775,AH775)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5">
        <f>IF(AI775=AI774,1,0)</f>
        <v>0</v>
      </c>
      <c r="AK775" s="47" t="s">
        <v>445</v>
      </c>
      <c r="AM775" s="8">
        <v>772</v>
      </c>
      <c r="AN775" s="8" t="str">
        <f t="shared" si="154"/>
        <v/>
      </c>
      <c r="AO775" s="8" t="str">
        <f t="shared" si="154"/>
        <v/>
      </c>
      <c r="AP775" s="8" t="str">
        <f t="shared" si="154"/>
        <v/>
      </c>
      <c r="AQ775" s="8" t="str">
        <f t="shared" si="154"/>
        <v/>
      </c>
      <c r="AR775" s="8" t="str">
        <f t="shared" si="154"/>
        <v/>
      </c>
      <c r="AS775" s="8" t="str">
        <f t="shared" si="154"/>
        <v/>
      </c>
      <c r="AT775" s="8" t="str">
        <f t="shared" si="154"/>
        <v/>
      </c>
      <c r="AU775" s="8" t="str">
        <f t="shared" si="154"/>
        <v/>
      </c>
      <c r="AV775" s="8" t="str">
        <f t="shared" si="154"/>
        <v/>
      </c>
      <c r="AW775" s="8" t="str">
        <f t="shared" si="154"/>
        <v/>
      </c>
      <c r="AX775" s="8" t="str">
        <f t="shared" si="155"/>
        <v/>
      </c>
      <c r="AY775" s="8" t="str">
        <f t="shared" si="155"/>
        <v/>
      </c>
      <c r="AZ775" s="8" t="str">
        <f t="shared" si="155"/>
        <v/>
      </c>
      <c r="BA775" s="8" t="str">
        <f t="shared" si="155"/>
        <v/>
      </c>
      <c r="BB775" s="8" t="str">
        <f t="shared" si="155"/>
        <v/>
      </c>
      <c r="BC775" s="8" t="str">
        <f t="shared" si="155"/>
        <v/>
      </c>
      <c r="BD775" s="8" t="str">
        <f t="shared" si="155"/>
        <v/>
      </c>
      <c r="BE775" s="8" t="str">
        <f t="shared" si="155"/>
        <v/>
      </c>
    </row>
    <row r="776" spans="1:57" x14ac:dyDescent="0.25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>CONCATENATE(A776,B776,C776,D776,E776,F776,G776,H776,I776,J776,K776,L776,M776,N776,O776,P776,Q776,R776,S776,T776,U776,V776,W776,X776,Y776,Z776,AA776,AB776,AC776,AD776,AE776,AF776,AG776,AH776)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6">
        <f>IF(AI776=AI775,1,0)</f>
        <v>1</v>
      </c>
      <c r="AK776" s="47" t="s">
        <v>445</v>
      </c>
      <c r="AM776" s="7">
        <v>773</v>
      </c>
      <c r="AN776" s="7" t="str">
        <f t="shared" si="154"/>
        <v/>
      </c>
      <c r="AO776" s="7" t="str">
        <f t="shared" si="154"/>
        <v/>
      </c>
      <c r="AP776" s="7" t="str">
        <f t="shared" si="154"/>
        <v/>
      </c>
      <c r="AQ776" s="7" t="str">
        <f t="shared" si="154"/>
        <v/>
      </c>
      <c r="AR776" s="7" t="str">
        <f t="shared" si="154"/>
        <v/>
      </c>
      <c r="AS776" s="7" t="str">
        <f t="shared" si="154"/>
        <v/>
      </c>
      <c r="AT776" s="7" t="str">
        <f t="shared" si="154"/>
        <v/>
      </c>
      <c r="AU776" s="7" t="str">
        <f t="shared" si="154"/>
        <v/>
      </c>
      <c r="AV776" s="7" t="str">
        <f t="shared" si="154"/>
        <v/>
      </c>
      <c r="AW776" s="7" t="str">
        <f t="shared" si="154"/>
        <v/>
      </c>
      <c r="AX776" s="7" t="str">
        <f t="shared" si="155"/>
        <v/>
      </c>
      <c r="AY776" s="7" t="str">
        <f t="shared" si="155"/>
        <v/>
      </c>
      <c r="AZ776" s="7" t="str">
        <f t="shared" si="155"/>
        <v/>
      </c>
      <c r="BA776" s="7" t="str">
        <f t="shared" si="155"/>
        <v/>
      </c>
      <c r="BB776" s="7" t="str">
        <f t="shared" si="155"/>
        <v/>
      </c>
      <c r="BC776" s="7" t="str">
        <f t="shared" si="155"/>
        <v/>
      </c>
      <c r="BD776" s="7" t="str">
        <f t="shared" si="155"/>
        <v/>
      </c>
      <c r="BE776" s="7" t="str">
        <f t="shared" si="155"/>
        <v/>
      </c>
    </row>
    <row r="777" spans="1:57" x14ac:dyDescent="0.25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>CONCATENATE(A777,B777,C777,D777,E777,F777,G777,H777,I777,J777,K777,L777,M777,N777,O777,P777,Q777,R777,S777,T777,U777,V777,W777,X777,Y777,Z777,AA777,AB777,AC777,AD777,AE777,AF777,AG777,AH777)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7">
        <f>IF(AI777=AI776,1,0)</f>
        <v>1</v>
      </c>
      <c r="AK777" s="47" t="s">
        <v>445</v>
      </c>
      <c r="AM777" s="8">
        <v>774</v>
      </c>
      <c r="AN777" s="8" t="str">
        <f t="shared" si="154"/>
        <v/>
      </c>
      <c r="AO777" s="8" t="str">
        <f t="shared" si="154"/>
        <v/>
      </c>
      <c r="AP777" s="8" t="str">
        <f t="shared" si="154"/>
        <v/>
      </c>
      <c r="AQ777" s="8" t="str">
        <f t="shared" si="154"/>
        <v/>
      </c>
      <c r="AR777" s="8" t="str">
        <f t="shared" si="154"/>
        <v/>
      </c>
      <c r="AS777" s="8" t="str">
        <f t="shared" si="154"/>
        <v/>
      </c>
      <c r="AT777" s="8" t="str">
        <f t="shared" si="154"/>
        <v/>
      </c>
      <c r="AU777" s="8" t="str">
        <f t="shared" si="154"/>
        <v/>
      </c>
      <c r="AV777" s="8" t="str">
        <f t="shared" si="154"/>
        <v/>
      </c>
      <c r="AW777" s="8" t="str">
        <f t="shared" si="154"/>
        <v/>
      </c>
      <c r="AX777" s="8" t="str">
        <f t="shared" si="155"/>
        <v/>
      </c>
      <c r="AY777" s="8" t="str">
        <f t="shared" si="155"/>
        <v/>
      </c>
      <c r="AZ777" s="8" t="str">
        <f t="shared" si="155"/>
        <v/>
      </c>
      <c r="BA777" s="8" t="str">
        <f t="shared" si="155"/>
        <v/>
      </c>
      <c r="BB777" s="8" t="str">
        <f t="shared" si="155"/>
        <v/>
      </c>
      <c r="BC777" s="8" t="str">
        <f t="shared" si="155"/>
        <v/>
      </c>
      <c r="BD777" s="8" t="str">
        <f t="shared" si="155"/>
        <v/>
      </c>
      <c r="BE777" s="8" t="str">
        <f t="shared" si="155"/>
        <v/>
      </c>
    </row>
    <row r="778" spans="1:57" x14ac:dyDescent="0.25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>CONCATENATE(A778,B778,C778,D778,E778,F778,G778,H778,I778,J778,K778,L778,M778,N778,O778,P778,Q778,R778,S778,T778,U778,V778,W778,X778,Y778,Z778,AA778,AB778,AC778,AD778,AE778,AF778,AG778,AH778)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8">
        <f>IF(AI778=AI777,1,0)</f>
        <v>0</v>
      </c>
      <c r="AK778" s="47" t="s">
        <v>445</v>
      </c>
      <c r="AM778" s="7">
        <v>775</v>
      </c>
      <c r="AN778" s="7" t="str">
        <f t="shared" si="154"/>
        <v/>
      </c>
      <c r="AO778" s="7" t="str">
        <f t="shared" si="154"/>
        <v/>
      </c>
      <c r="AP778" s="7" t="str">
        <f t="shared" si="154"/>
        <v/>
      </c>
      <c r="AQ778" s="7" t="str">
        <f t="shared" si="154"/>
        <v/>
      </c>
      <c r="AR778" s="7" t="str">
        <f t="shared" si="154"/>
        <v/>
      </c>
      <c r="AS778" s="7" t="str">
        <f t="shared" si="154"/>
        <v/>
      </c>
      <c r="AT778" s="7" t="str">
        <f t="shared" si="154"/>
        <v/>
      </c>
      <c r="AU778" s="7" t="str">
        <f t="shared" si="154"/>
        <v/>
      </c>
      <c r="AV778" s="7" t="str">
        <f t="shared" si="154"/>
        <v/>
      </c>
      <c r="AW778" s="7" t="str">
        <f t="shared" si="154"/>
        <v/>
      </c>
      <c r="AX778" s="7" t="str">
        <f t="shared" si="155"/>
        <v/>
      </c>
      <c r="AY778" s="7" t="str">
        <f t="shared" si="155"/>
        <v/>
      </c>
      <c r="AZ778" s="7" t="str">
        <f t="shared" si="155"/>
        <v/>
      </c>
      <c r="BA778" s="7" t="str">
        <f t="shared" si="155"/>
        <v/>
      </c>
      <c r="BB778" s="7" t="str">
        <f t="shared" si="155"/>
        <v/>
      </c>
      <c r="BC778" s="7" t="str">
        <f t="shared" si="155"/>
        <v/>
      </c>
      <c r="BD778" s="7" t="str">
        <f t="shared" si="155"/>
        <v/>
      </c>
      <c r="BE778" s="7" t="str">
        <f t="shared" si="155"/>
        <v/>
      </c>
    </row>
    <row r="779" spans="1:57" x14ac:dyDescent="0.25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>CONCATENATE(A779,B779,C779,D779,E779,F779,G779,H779,I779,J779,K779,L779,M779,N779,O779,P779,Q779,R779,S779,T779,U779,V779,W779,X779,Y779,Z779,AA779,AB779,AC779,AD779,AE779,AF779,AG779,AH779)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9">
        <f>IF(AI779=AI778,1,0)</f>
        <v>1</v>
      </c>
      <c r="AK779" s="47" t="s">
        <v>445</v>
      </c>
      <c r="AM779" s="8">
        <v>776</v>
      </c>
      <c r="AN779" s="8" t="str">
        <f t="shared" si="154"/>
        <v/>
      </c>
      <c r="AO779" s="8" t="str">
        <f t="shared" si="154"/>
        <v/>
      </c>
      <c r="AP779" s="8" t="str">
        <f t="shared" si="154"/>
        <v/>
      </c>
      <c r="AQ779" s="8" t="str">
        <f t="shared" si="154"/>
        <v/>
      </c>
      <c r="AR779" s="8" t="str">
        <f t="shared" si="154"/>
        <v/>
      </c>
      <c r="AS779" s="8" t="str">
        <f t="shared" si="154"/>
        <v/>
      </c>
      <c r="AT779" s="8" t="str">
        <f t="shared" si="154"/>
        <v/>
      </c>
      <c r="AU779" s="8" t="str">
        <f t="shared" si="154"/>
        <v/>
      </c>
      <c r="AV779" s="8" t="str">
        <f t="shared" si="154"/>
        <v/>
      </c>
      <c r="AW779" s="8" t="str">
        <f t="shared" si="154"/>
        <v/>
      </c>
      <c r="AX779" s="8" t="str">
        <f t="shared" si="155"/>
        <v/>
      </c>
      <c r="AY779" s="8" t="str">
        <f t="shared" si="155"/>
        <v/>
      </c>
      <c r="AZ779" s="8" t="str">
        <f t="shared" si="155"/>
        <v/>
      </c>
      <c r="BA779" s="8" t="str">
        <f t="shared" si="155"/>
        <v/>
      </c>
      <c r="BB779" s="8" t="str">
        <f t="shared" si="155"/>
        <v/>
      </c>
      <c r="BC779" s="8" t="str">
        <f t="shared" si="155"/>
        <v/>
      </c>
      <c r="BD779" s="8" t="str">
        <f t="shared" si="155"/>
        <v/>
      </c>
      <c r="BE779" s="8" t="str">
        <f t="shared" si="155"/>
        <v/>
      </c>
    </row>
    <row r="780" spans="1:57" x14ac:dyDescent="0.25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>CONCATENATE(A780,B780,C780,D780,E780,F780,G780,H780,I780,J780,K780,L780,M780,N780,O780,P780,Q780,R780,S780,T780,U780,V780,W780,X780,Y780,Z780,AA780,AB780,AC780,AD780,AE780,AF780,AG780,AH780)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80">
        <f>IF(AI780=AI779,1,0)</f>
        <v>1</v>
      </c>
      <c r="AK780" s="47" t="s">
        <v>445</v>
      </c>
      <c r="AM780" s="7">
        <v>777</v>
      </c>
      <c r="AN780" s="7" t="str">
        <f t="shared" si="154"/>
        <v/>
      </c>
      <c r="AO780" s="7" t="str">
        <f t="shared" si="154"/>
        <v/>
      </c>
      <c r="AP780" s="7" t="str">
        <f t="shared" si="154"/>
        <v/>
      </c>
      <c r="AQ780" s="7" t="str">
        <f t="shared" si="154"/>
        <v/>
      </c>
      <c r="AR780" s="7" t="str">
        <f t="shared" si="154"/>
        <v/>
      </c>
      <c r="AS780" s="7" t="str">
        <f t="shared" si="154"/>
        <v/>
      </c>
      <c r="AT780" s="7" t="str">
        <f t="shared" si="154"/>
        <v/>
      </c>
      <c r="AU780" s="7" t="str">
        <f t="shared" si="154"/>
        <v/>
      </c>
      <c r="AV780" s="7" t="str">
        <f t="shared" si="154"/>
        <v/>
      </c>
      <c r="AW780" s="7" t="str">
        <f t="shared" si="154"/>
        <v/>
      </c>
      <c r="AX780" s="7" t="str">
        <f t="shared" si="155"/>
        <v/>
      </c>
      <c r="AY780" s="7" t="str">
        <f t="shared" si="155"/>
        <v/>
      </c>
      <c r="AZ780" s="7" t="str">
        <f t="shared" si="155"/>
        <v/>
      </c>
      <c r="BA780" s="7" t="str">
        <f t="shared" si="155"/>
        <v/>
      </c>
      <c r="BB780" s="7" t="str">
        <f t="shared" si="155"/>
        <v/>
      </c>
      <c r="BC780" s="7" t="str">
        <f t="shared" si="155"/>
        <v/>
      </c>
      <c r="BD780" s="7" t="str">
        <f t="shared" si="155"/>
        <v/>
      </c>
      <c r="BE780" s="7" t="str">
        <f t="shared" si="155"/>
        <v/>
      </c>
    </row>
    <row r="781" spans="1:57" x14ac:dyDescent="0.25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>CONCATENATE(A781,B781,C781,D781,E781,F781,G781,H781,I781,J781,K781,L781,M781,N781,O781,P781,Q781,R781,S781,T781,U781,V781,W781,X781,Y781,Z781,AA781,AB781,AC781,AD781,AE781,AF781,AG781,AH781)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1">
        <f>IF(AI781=AI780,1,0)</f>
        <v>0</v>
      </c>
      <c r="AK781" s="47" t="s">
        <v>445</v>
      </c>
      <c r="AM781" s="8">
        <v>778</v>
      </c>
      <c r="AN781" s="8" t="str">
        <f t="shared" si="154"/>
        <v/>
      </c>
      <c r="AO781" s="8" t="str">
        <f t="shared" si="154"/>
        <v/>
      </c>
      <c r="AP781" s="8" t="str">
        <f t="shared" si="154"/>
        <v/>
      </c>
      <c r="AQ781" s="8" t="str">
        <f t="shared" si="154"/>
        <v/>
      </c>
      <c r="AR781" s="8" t="str">
        <f t="shared" si="154"/>
        <v/>
      </c>
      <c r="AS781" s="8" t="str">
        <f t="shared" si="154"/>
        <v/>
      </c>
      <c r="AT781" s="8" t="str">
        <f t="shared" si="154"/>
        <v/>
      </c>
      <c r="AU781" s="8" t="str">
        <f t="shared" si="154"/>
        <v/>
      </c>
      <c r="AV781" s="8" t="str">
        <f t="shared" si="154"/>
        <v/>
      </c>
      <c r="AW781" s="8" t="str">
        <f t="shared" si="154"/>
        <v/>
      </c>
      <c r="AX781" s="8" t="str">
        <f t="shared" si="155"/>
        <v/>
      </c>
      <c r="AY781" s="8" t="str">
        <f t="shared" si="155"/>
        <v/>
      </c>
      <c r="AZ781" s="8" t="str">
        <f t="shared" si="155"/>
        <v/>
      </c>
      <c r="BA781" s="8" t="str">
        <f t="shared" si="155"/>
        <v/>
      </c>
      <c r="BB781" s="8" t="str">
        <f t="shared" si="155"/>
        <v/>
      </c>
      <c r="BC781" s="8" t="str">
        <f t="shared" si="155"/>
        <v/>
      </c>
      <c r="BD781" s="8" t="str">
        <f t="shared" si="155"/>
        <v/>
      </c>
      <c r="BE781" s="8" t="str">
        <f t="shared" si="155"/>
        <v/>
      </c>
    </row>
    <row r="782" spans="1:57" x14ac:dyDescent="0.25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>CONCATENATE(A782,B782,C782,D782,E782,F782,G782,H782,I782,J782,K782,L782,M782,N782,O782,P782,Q782,R782,S782,T782,U782,V782,W782,X782,Y782,Z782,AA782,AB782,AC782,AD782,AE782,AF782,AG782,AH782)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2">
        <f>IF(AI782=AI781,1,0)</f>
        <v>1</v>
      </c>
      <c r="AK782" s="47" t="s">
        <v>445</v>
      </c>
      <c r="AM782" s="7">
        <v>779</v>
      </c>
      <c r="AN782" s="7" t="str">
        <f t="shared" si="154"/>
        <v/>
      </c>
      <c r="AO782" s="7" t="str">
        <f t="shared" si="154"/>
        <v/>
      </c>
      <c r="AP782" s="7" t="str">
        <f t="shared" si="154"/>
        <v/>
      </c>
      <c r="AQ782" s="7" t="str">
        <f t="shared" si="154"/>
        <v/>
      </c>
      <c r="AR782" s="7" t="str">
        <f t="shared" si="154"/>
        <v/>
      </c>
      <c r="AS782" s="7" t="str">
        <f t="shared" si="154"/>
        <v/>
      </c>
      <c r="AT782" s="7" t="str">
        <f t="shared" si="154"/>
        <v/>
      </c>
      <c r="AU782" s="7" t="str">
        <f t="shared" si="154"/>
        <v/>
      </c>
      <c r="AV782" s="7" t="str">
        <f t="shared" si="154"/>
        <v/>
      </c>
      <c r="AW782" s="7" t="str">
        <f t="shared" si="154"/>
        <v/>
      </c>
      <c r="AX782" s="7" t="str">
        <f t="shared" si="155"/>
        <v/>
      </c>
      <c r="AY782" s="7" t="str">
        <f t="shared" si="155"/>
        <v/>
      </c>
      <c r="AZ782" s="7" t="str">
        <f t="shared" si="155"/>
        <v/>
      </c>
      <c r="BA782" s="7" t="str">
        <f t="shared" si="155"/>
        <v/>
      </c>
      <c r="BB782" s="7" t="str">
        <f t="shared" si="155"/>
        <v/>
      </c>
      <c r="BC782" s="7" t="str">
        <f t="shared" si="155"/>
        <v/>
      </c>
      <c r="BD782" s="7" t="str">
        <f t="shared" si="155"/>
        <v/>
      </c>
      <c r="BE782" s="7" t="str">
        <f t="shared" si="155"/>
        <v/>
      </c>
    </row>
    <row r="783" spans="1:57" x14ac:dyDescent="0.25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>CONCATENATE(A783,B783,C783,D783,E783,F783,G783,H783,I783,J783,K783,L783,M783,N783,O783,P783,Q783,R783,S783,T783,U783,V783,W783,X783,Y783,Z783,AA783,AB783,AC783,AD783,AE783,AF783,AG783,AH783)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3">
        <f>IF(AI783=AI782,1,0)</f>
        <v>1</v>
      </c>
      <c r="AK783" s="47" t="s">
        <v>445</v>
      </c>
      <c r="AM783" s="8">
        <v>780</v>
      </c>
      <c r="AN783" s="8" t="str">
        <f t="shared" si="154"/>
        <v/>
      </c>
      <c r="AO783" s="8" t="str">
        <f t="shared" si="154"/>
        <v/>
      </c>
      <c r="AP783" s="8" t="str">
        <f t="shared" si="154"/>
        <v/>
      </c>
      <c r="AQ783" s="8" t="str">
        <f t="shared" si="154"/>
        <v/>
      </c>
      <c r="AR783" s="8" t="str">
        <f t="shared" si="154"/>
        <v/>
      </c>
      <c r="AS783" s="8" t="str">
        <f t="shared" si="154"/>
        <v/>
      </c>
      <c r="AT783" s="8" t="str">
        <f t="shared" si="154"/>
        <v/>
      </c>
      <c r="AU783" s="8" t="str">
        <f t="shared" si="154"/>
        <v/>
      </c>
      <c r="AV783" s="8" t="str">
        <f t="shared" si="154"/>
        <v/>
      </c>
      <c r="AW783" s="8" t="str">
        <f t="shared" si="154"/>
        <v/>
      </c>
      <c r="AX783" s="8" t="str">
        <f t="shared" si="155"/>
        <v/>
      </c>
      <c r="AY783" s="8" t="str">
        <f t="shared" si="155"/>
        <v/>
      </c>
      <c r="AZ783" s="8" t="str">
        <f t="shared" si="155"/>
        <v/>
      </c>
      <c r="BA783" s="8" t="str">
        <f t="shared" si="155"/>
        <v/>
      </c>
      <c r="BB783" s="8" t="str">
        <f t="shared" si="155"/>
        <v/>
      </c>
      <c r="BC783" s="8" t="str">
        <f t="shared" si="155"/>
        <v/>
      </c>
      <c r="BD783" s="8" t="str">
        <f t="shared" si="155"/>
        <v/>
      </c>
      <c r="BE783" s="8" t="str">
        <f t="shared" si="155"/>
        <v/>
      </c>
    </row>
    <row r="784" spans="1:57" x14ac:dyDescent="0.25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>CONCATENATE(A784,B784,C784,D784,E784,F784,G784,H784,I784,J784,K784,L784,M784,N784,O784,P784,Q784,R784,S784,T784,U784,V784,W784,X784,Y784,Z784,AA784,AB784,AC784,AD784,AE784,AF784,AG784,AH784)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4">
        <f>IF(AI784=AI783,1,0)</f>
        <v>0</v>
      </c>
      <c r="AK784" s="47" t="s">
        <v>445</v>
      </c>
      <c r="AM784" s="7">
        <v>781</v>
      </c>
      <c r="AN784" s="7" t="str">
        <f t="shared" ref="AN784:AW793" si="156">IF(AN$3=$D784,$AM784,"")</f>
        <v/>
      </c>
      <c r="AO784" s="7" t="str">
        <f t="shared" si="156"/>
        <v/>
      </c>
      <c r="AP784" s="7" t="str">
        <f t="shared" si="156"/>
        <v/>
      </c>
      <c r="AQ784" s="7" t="str">
        <f t="shared" si="156"/>
        <v/>
      </c>
      <c r="AR784" s="7" t="str">
        <f t="shared" si="156"/>
        <v/>
      </c>
      <c r="AS784" s="7" t="str">
        <f t="shared" si="156"/>
        <v/>
      </c>
      <c r="AT784" s="7" t="str">
        <f t="shared" si="156"/>
        <v/>
      </c>
      <c r="AU784" s="7" t="str">
        <f t="shared" si="156"/>
        <v/>
      </c>
      <c r="AV784" s="7" t="str">
        <f t="shared" si="156"/>
        <v/>
      </c>
      <c r="AW784" s="7" t="str">
        <f t="shared" si="156"/>
        <v/>
      </c>
      <c r="AX784" s="7" t="str">
        <f t="shared" ref="AX784:BE793" si="157">IF(AX$3=$D784,$AM784,"")</f>
        <v/>
      </c>
      <c r="AY784" s="7" t="str">
        <f t="shared" si="157"/>
        <v/>
      </c>
      <c r="AZ784" s="7" t="str">
        <f t="shared" si="157"/>
        <v/>
      </c>
      <c r="BA784" s="7" t="str">
        <f t="shared" si="157"/>
        <v/>
      </c>
      <c r="BB784" s="7" t="str">
        <f t="shared" si="157"/>
        <v/>
      </c>
      <c r="BC784" s="7" t="str">
        <f t="shared" si="157"/>
        <v/>
      </c>
      <c r="BD784" s="7" t="str">
        <f t="shared" si="157"/>
        <v/>
      </c>
      <c r="BE784" s="7" t="str">
        <f t="shared" si="157"/>
        <v/>
      </c>
    </row>
    <row r="785" spans="1:57" x14ac:dyDescent="0.25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>CONCATENATE(A785,B785,C785,D785,E785,F785,G785,H785,I785,J785,K785,L785,M785,N785,O785,P785,Q785,R785,S785,T785,U785,V785,W785,X785,Y785,Z785,AA785,AB785,AC785,AD785,AE785,AF785,AG785,AH785)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5">
        <f>IF(AI785=AI784,1,0)</f>
        <v>1</v>
      </c>
      <c r="AK785" s="47" t="s">
        <v>445</v>
      </c>
      <c r="AM785" s="8">
        <v>782</v>
      </c>
      <c r="AN785" s="8" t="str">
        <f t="shared" si="156"/>
        <v/>
      </c>
      <c r="AO785" s="8" t="str">
        <f t="shared" si="156"/>
        <v/>
      </c>
      <c r="AP785" s="8" t="str">
        <f t="shared" si="156"/>
        <v/>
      </c>
      <c r="AQ785" s="8" t="str">
        <f t="shared" si="156"/>
        <v/>
      </c>
      <c r="AR785" s="8" t="str">
        <f t="shared" si="156"/>
        <v/>
      </c>
      <c r="AS785" s="8" t="str">
        <f t="shared" si="156"/>
        <v/>
      </c>
      <c r="AT785" s="8" t="str">
        <f t="shared" si="156"/>
        <v/>
      </c>
      <c r="AU785" s="8" t="str">
        <f t="shared" si="156"/>
        <v/>
      </c>
      <c r="AV785" s="8" t="str">
        <f t="shared" si="156"/>
        <v/>
      </c>
      <c r="AW785" s="8" t="str">
        <f t="shared" si="156"/>
        <v/>
      </c>
      <c r="AX785" s="8" t="str">
        <f t="shared" si="157"/>
        <v/>
      </c>
      <c r="AY785" s="8" t="str">
        <f t="shared" si="157"/>
        <v/>
      </c>
      <c r="AZ785" s="8" t="str">
        <f t="shared" si="157"/>
        <v/>
      </c>
      <c r="BA785" s="8" t="str">
        <f t="shared" si="157"/>
        <v/>
      </c>
      <c r="BB785" s="8" t="str">
        <f t="shared" si="157"/>
        <v/>
      </c>
      <c r="BC785" s="8" t="str">
        <f t="shared" si="157"/>
        <v/>
      </c>
      <c r="BD785" s="8" t="str">
        <f t="shared" si="157"/>
        <v/>
      </c>
      <c r="BE785" s="8" t="str">
        <f t="shared" si="157"/>
        <v/>
      </c>
    </row>
    <row r="786" spans="1:57" x14ac:dyDescent="0.25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>CONCATENATE(A786,B786,C786,D786,E786,F786,G786,H786,I786,J786,K786,L786,M786,N786,O786,P786,Q786,R786,S786,T786,U786,V786,W786,X786,Y786,Z786,AA786,AB786,AC786,AD786,AE786,AF786,AG786,AH786)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6">
        <f>IF(AI786=AI785,1,0)</f>
        <v>1</v>
      </c>
      <c r="AK786" s="47" t="s">
        <v>445</v>
      </c>
      <c r="AM786" s="7">
        <v>783</v>
      </c>
      <c r="AN786" s="7" t="str">
        <f t="shared" si="156"/>
        <v/>
      </c>
      <c r="AO786" s="7" t="str">
        <f t="shared" si="156"/>
        <v/>
      </c>
      <c r="AP786" s="7" t="str">
        <f t="shared" si="156"/>
        <v/>
      </c>
      <c r="AQ786" s="7" t="str">
        <f t="shared" si="156"/>
        <v/>
      </c>
      <c r="AR786" s="7" t="str">
        <f t="shared" si="156"/>
        <v/>
      </c>
      <c r="AS786" s="7" t="str">
        <f t="shared" si="156"/>
        <v/>
      </c>
      <c r="AT786" s="7" t="str">
        <f t="shared" si="156"/>
        <v/>
      </c>
      <c r="AU786" s="7" t="str">
        <f t="shared" si="156"/>
        <v/>
      </c>
      <c r="AV786" s="7" t="str">
        <f t="shared" si="156"/>
        <v/>
      </c>
      <c r="AW786" s="7" t="str">
        <f t="shared" si="156"/>
        <v/>
      </c>
      <c r="AX786" s="7" t="str">
        <f t="shared" si="157"/>
        <v/>
      </c>
      <c r="AY786" s="7" t="str">
        <f t="shared" si="157"/>
        <v/>
      </c>
      <c r="AZ786" s="7" t="str">
        <f t="shared" si="157"/>
        <v/>
      </c>
      <c r="BA786" s="7" t="str">
        <f t="shared" si="157"/>
        <v/>
      </c>
      <c r="BB786" s="7" t="str">
        <f t="shared" si="157"/>
        <v/>
      </c>
      <c r="BC786" s="7" t="str">
        <f t="shared" si="157"/>
        <v/>
      </c>
      <c r="BD786" s="7" t="str">
        <f t="shared" si="157"/>
        <v/>
      </c>
      <c r="BE786" s="7" t="str">
        <f t="shared" si="157"/>
        <v/>
      </c>
    </row>
    <row r="787" spans="1:57" x14ac:dyDescent="0.25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>CONCATENATE(A787,B787,C787,D787,E787,F787,G787,H787,I787,J787,K787,L787,M787,N787,O787,P787,Q787,R787,S787,T787,U787,V787,W787,X787,Y787,Z787,AA787,AB787,AC787,AD787,AE787,AF787,AG787,AH787)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7">
        <f>IF(AI787=AI786,1,0)</f>
        <v>0</v>
      </c>
      <c r="AK787" s="47" t="s">
        <v>445</v>
      </c>
      <c r="AM787" s="8">
        <v>784</v>
      </c>
      <c r="AN787" s="8" t="str">
        <f t="shared" si="156"/>
        <v/>
      </c>
      <c r="AO787" s="8" t="str">
        <f t="shared" si="156"/>
        <v/>
      </c>
      <c r="AP787" s="8" t="str">
        <f t="shared" si="156"/>
        <v/>
      </c>
      <c r="AQ787" s="8" t="str">
        <f t="shared" si="156"/>
        <v/>
      </c>
      <c r="AR787" s="8" t="str">
        <f t="shared" si="156"/>
        <v/>
      </c>
      <c r="AS787" s="8" t="str">
        <f t="shared" si="156"/>
        <v/>
      </c>
      <c r="AT787" s="8" t="str">
        <f t="shared" si="156"/>
        <v/>
      </c>
      <c r="AU787" s="8" t="str">
        <f t="shared" si="156"/>
        <v/>
      </c>
      <c r="AV787" s="8" t="str">
        <f t="shared" si="156"/>
        <v/>
      </c>
      <c r="AW787" s="8" t="str">
        <f t="shared" si="156"/>
        <v/>
      </c>
      <c r="AX787" s="8" t="str">
        <f t="shared" si="157"/>
        <v/>
      </c>
      <c r="AY787" s="8" t="str">
        <f t="shared" si="157"/>
        <v/>
      </c>
      <c r="AZ787" s="8" t="str">
        <f t="shared" si="157"/>
        <v/>
      </c>
      <c r="BA787" s="8" t="str">
        <f t="shared" si="157"/>
        <v/>
      </c>
      <c r="BB787" s="8" t="str">
        <f t="shared" si="157"/>
        <v/>
      </c>
      <c r="BC787" s="8" t="str">
        <f t="shared" si="157"/>
        <v/>
      </c>
      <c r="BD787" s="8" t="str">
        <f t="shared" si="157"/>
        <v/>
      </c>
      <c r="BE787" s="8" t="str">
        <f t="shared" si="157"/>
        <v/>
      </c>
    </row>
    <row r="788" spans="1:57" x14ac:dyDescent="0.25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>CONCATENATE(A788,B788,C788,D788,E788,F788,G788,H788,I788,J788,K788,L788,M788,N788,O788,P788,Q788,R788,S788,T788,U788,V788,W788,X788,Y788,Z788,AA788,AB788,AC788,AD788,AE788,AF788,AG788,AH788)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8">
        <f>IF(AI788=AI787,1,0)</f>
        <v>1</v>
      </c>
      <c r="AK788" s="47" t="s">
        <v>445</v>
      </c>
      <c r="AM788" s="7">
        <v>785</v>
      </c>
      <c r="AN788" s="7" t="str">
        <f t="shared" si="156"/>
        <v/>
      </c>
      <c r="AO788" s="7" t="str">
        <f t="shared" si="156"/>
        <v/>
      </c>
      <c r="AP788" s="7" t="str">
        <f t="shared" si="156"/>
        <v/>
      </c>
      <c r="AQ788" s="7" t="str">
        <f t="shared" si="156"/>
        <v/>
      </c>
      <c r="AR788" s="7" t="str">
        <f t="shared" si="156"/>
        <v/>
      </c>
      <c r="AS788" s="7" t="str">
        <f t="shared" si="156"/>
        <v/>
      </c>
      <c r="AT788" s="7" t="str">
        <f t="shared" si="156"/>
        <v/>
      </c>
      <c r="AU788" s="7" t="str">
        <f t="shared" si="156"/>
        <v/>
      </c>
      <c r="AV788" s="7" t="str">
        <f t="shared" si="156"/>
        <v/>
      </c>
      <c r="AW788" s="7" t="str">
        <f t="shared" si="156"/>
        <v/>
      </c>
      <c r="AX788" s="7" t="str">
        <f t="shared" si="157"/>
        <v/>
      </c>
      <c r="AY788" s="7" t="str">
        <f t="shared" si="157"/>
        <v/>
      </c>
      <c r="AZ788" s="7" t="str">
        <f t="shared" si="157"/>
        <v/>
      </c>
      <c r="BA788" s="7" t="str">
        <f t="shared" si="157"/>
        <v/>
      </c>
      <c r="BB788" s="7" t="str">
        <f t="shared" si="157"/>
        <v/>
      </c>
      <c r="BC788" s="7" t="str">
        <f t="shared" si="157"/>
        <v/>
      </c>
      <c r="BD788" s="7" t="str">
        <f t="shared" si="157"/>
        <v/>
      </c>
      <c r="BE788" s="7" t="str">
        <f t="shared" si="157"/>
        <v/>
      </c>
    </row>
    <row r="789" spans="1:57" x14ac:dyDescent="0.25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>CONCATENATE(A789,B789,C789,D789,E789,F789,G789,H789,I789,J789,K789,L789,M789,N789,O789,P789,Q789,R789,S789,T789,U789,V789,W789,X789,Y789,Z789,AA789,AB789,AC789,AD789,AE789,AF789,AG789,AH789)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9">
        <f>IF(AI789=AI788,1,0)</f>
        <v>1</v>
      </c>
      <c r="AK789" s="47" t="s">
        <v>445</v>
      </c>
      <c r="AM789" s="8">
        <v>786</v>
      </c>
      <c r="AN789" s="8" t="str">
        <f t="shared" si="156"/>
        <v/>
      </c>
      <c r="AO789" s="8" t="str">
        <f t="shared" si="156"/>
        <v/>
      </c>
      <c r="AP789" s="8" t="str">
        <f t="shared" si="156"/>
        <v/>
      </c>
      <c r="AQ789" s="8" t="str">
        <f t="shared" si="156"/>
        <v/>
      </c>
      <c r="AR789" s="8" t="str">
        <f t="shared" si="156"/>
        <v/>
      </c>
      <c r="AS789" s="8" t="str">
        <f t="shared" si="156"/>
        <v/>
      </c>
      <c r="AT789" s="8" t="str">
        <f t="shared" si="156"/>
        <v/>
      </c>
      <c r="AU789" s="8" t="str">
        <f t="shared" si="156"/>
        <v/>
      </c>
      <c r="AV789" s="8" t="str">
        <f t="shared" si="156"/>
        <v/>
      </c>
      <c r="AW789" s="8" t="str">
        <f t="shared" si="156"/>
        <v/>
      </c>
      <c r="AX789" s="8" t="str">
        <f t="shared" si="157"/>
        <v/>
      </c>
      <c r="AY789" s="8" t="str">
        <f t="shared" si="157"/>
        <v/>
      </c>
      <c r="AZ789" s="8" t="str">
        <f t="shared" si="157"/>
        <v/>
      </c>
      <c r="BA789" s="8" t="str">
        <f t="shared" si="157"/>
        <v/>
      </c>
      <c r="BB789" s="8" t="str">
        <f t="shared" si="157"/>
        <v/>
      </c>
      <c r="BC789" s="8" t="str">
        <f t="shared" si="157"/>
        <v/>
      </c>
      <c r="BD789" s="8" t="str">
        <f t="shared" si="157"/>
        <v/>
      </c>
      <c r="BE789" s="8" t="str">
        <f t="shared" si="157"/>
        <v/>
      </c>
    </row>
    <row r="790" spans="1:57" x14ac:dyDescent="0.25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>CONCATENATE(A790,B790,C790,D790,E790,F790,G790,H790,I790,J790,K790,L790,M790,N790,O790,P790,Q790,R790,S790,T790,U790,V790,W790,X790,Y790,Z790,AA790,AB790,AC790,AD790,AE790,AF790,AG790,AH790)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0">
        <f>IF(AI790=AI789,1,0)</f>
        <v>0</v>
      </c>
      <c r="AK790" s="47" t="s">
        <v>445</v>
      </c>
      <c r="AM790" s="7">
        <v>787</v>
      </c>
      <c r="AN790" s="7" t="str">
        <f t="shared" si="156"/>
        <v/>
      </c>
      <c r="AO790" s="7" t="str">
        <f t="shared" si="156"/>
        <v/>
      </c>
      <c r="AP790" s="7" t="str">
        <f t="shared" si="156"/>
        <v/>
      </c>
      <c r="AQ790" s="7" t="str">
        <f t="shared" si="156"/>
        <v/>
      </c>
      <c r="AR790" s="7" t="str">
        <f t="shared" si="156"/>
        <v/>
      </c>
      <c r="AS790" s="7" t="str">
        <f t="shared" si="156"/>
        <v/>
      </c>
      <c r="AT790" s="7" t="str">
        <f t="shared" si="156"/>
        <v/>
      </c>
      <c r="AU790" s="7" t="str">
        <f t="shared" si="156"/>
        <v/>
      </c>
      <c r="AV790" s="7" t="str">
        <f t="shared" si="156"/>
        <v/>
      </c>
      <c r="AW790" s="7" t="str">
        <f t="shared" si="156"/>
        <v/>
      </c>
      <c r="AX790" s="7" t="str">
        <f t="shared" si="157"/>
        <v/>
      </c>
      <c r="AY790" s="7" t="str">
        <f t="shared" si="157"/>
        <v/>
      </c>
      <c r="AZ790" s="7" t="str">
        <f t="shared" si="157"/>
        <v/>
      </c>
      <c r="BA790" s="7" t="str">
        <f t="shared" si="157"/>
        <v/>
      </c>
      <c r="BB790" s="7" t="str">
        <f t="shared" si="157"/>
        <v/>
      </c>
      <c r="BC790" s="7" t="str">
        <f t="shared" si="157"/>
        <v/>
      </c>
      <c r="BD790" s="7" t="str">
        <f t="shared" si="157"/>
        <v/>
      </c>
      <c r="BE790" s="7" t="str">
        <f t="shared" si="157"/>
        <v/>
      </c>
    </row>
    <row r="791" spans="1:57" x14ac:dyDescent="0.25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>CONCATENATE(A791,B791,C791,D791,E791,F791,G791,H791,I791,J791,K791,L791,M791,N791,O791,P791,Q791,R791,S791,T791,U791,V791,W791,X791,Y791,Z791,AA791,AB791,AC791,AD791,AE791,AF791,AG791,AH791)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1">
        <f>IF(AI791=AI790,1,0)</f>
        <v>1</v>
      </c>
      <c r="AK791" s="47" t="s">
        <v>445</v>
      </c>
      <c r="AM791" s="8">
        <v>788</v>
      </c>
      <c r="AN791" s="8" t="str">
        <f t="shared" si="156"/>
        <v/>
      </c>
      <c r="AO791" s="8" t="str">
        <f t="shared" si="156"/>
        <v/>
      </c>
      <c r="AP791" s="8" t="str">
        <f t="shared" si="156"/>
        <v/>
      </c>
      <c r="AQ791" s="8" t="str">
        <f t="shared" si="156"/>
        <v/>
      </c>
      <c r="AR791" s="8" t="str">
        <f t="shared" si="156"/>
        <v/>
      </c>
      <c r="AS791" s="8" t="str">
        <f t="shared" si="156"/>
        <v/>
      </c>
      <c r="AT791" s="8" t="str">
        <f t="shared" si="156"/>
        <v/>
      </c>
      <c r="AU791" s="8" t="str">
        <f t="shared" si="156"/>
        <v/>
      </c>
      <c r="AV791" s="8" t="str">
        <f t="shared" si="156"/>
        <v/>
      </c>
      <c r="AW791" s="8" t="str">
        <f t="shared" si="156"/>
        <v/>
      </c>
      <c r="AX791" s="8" t="str">
        <f t="shared" si="157"/>
        <v/>
      </c>
      <c r="AY791" s="8" t="str">
        <f t="shared" si="157"/>
        <v/>
      </c>
      <c r="AZ791" s="8" t="str">
        <f t="shared" si="157"/>
        <v/>
      </c>
      <c r="BA791" s="8" t="str">
        <f t="shared" si="157"/>
        <v/>
      </c>
      <c r="BB791" s="8" t="str">
        <f t="shared" si="157"/>
        <v/>
      </c>
      <c r="BC791" s="8" t="str">
        <f t="shared" si="157"/>
        <v/>
      </c>
      <c r="BD791" s="8" t="str">
        <f t="shared" si="157"/>
        <v/>
      </c>
      <c r="BE791" s="8" t="str">
        <f t="shared" si="157"/>
        <v/>
      </c>
    </row>
    <row r="792" spans="1:57" x14ac:dyDescent="0.25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>CONCATENATE(A792,B792,C792,D792,E792,F792,G792,H792,I792,J792,K792,L792,M792,N792,O792,P792,Q792,R792,S792,T792,U792,V792,W792,X792,Y792,Z792,AA792,AB792,AC792,AD792,AE792,AF792,AG792,AH792)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2">
        <f>IF(AI792=AI791,1,0)</f>
        <v>1</v>
      </c>
      <c r="AK792" s="47" t="s">
        <v>445</v>
      </c>
      <c r="AM792" s="7">
        <v>789</v>
      </c>
      <c r="AN792" s="7" t="str">
        <f t="shared" si="156"/>
        <v/>
      </c>
      <c r="AO792" s="7" t="str">
        <f t="shared" si="156"/>
        <v/>
      </c>
      <c r="AP792" s="7" t="str">
        <f t="shared" si="156"/>
        <v/>
      </c>
      <c r="AQ792" s="7" t="str">
        <f t="shared" si="156"/>
        <v/>
      </c>
      <c r="AR792" s="7" t="str">
        <f t="shared" si="156"/>
        <v/>
      </c>
      <c r="AS792" s="7" t="str">
        <f t="shared" si="156"/>
        <v/>
      </c>
      <c r="AT792" s="7" t="str">
        <f t="shared" si="156"/>
        <v/>
      </c>
      <c r="AU792" s="7" t="str">
        <f t="shared" si="156"/>
        <v/>
      </c>
      <c r="AV792" s="7" t="str">
        <f t="shared" si="156"/>
        <v/>
      </c>
      <c r="AW792" s="7" t="str">
        <f t="shared" si="156"/>
        <v/>
      </c>
      <c r="AX792" s="7" t="str">
        <f t="shared" si="157"/>
        <v/>
      </c>
      <c r="AY792" s="7" t="str">
        <f t="shared" si="157"/>
        <v/>
      </c>
      <c r="AZ792" s="7" t="str">
        <f t="shared" si="157"/>
        <v/>
      </c>
      <c r="BA792" s="7" t="str">
        <f t="shared" si="157"/>
        <v/>
      </c>
      <c r="BB792" s="7" t="str">
        <f t="shared" si="157"/>
        <v/>
      </c>
      <c r="BC792" s="7" t="str">
        <f t="shared" si="157"/>
        <v/>
      </c>
      <c r="BD792" s="7" t="str">
        <f t="shared" si="157"/>
        <v/>
      </c>
      <c r="BE792" s="7" t="str">
        <f t="shared" si="157"/>
        <v/>
      </c>
    </row>
    <row r="793" spans="1:57" x14ac:dyDescent="0.25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>CONCATENATE(A793,B793,C793,D793,E793,F793,G793,H793,I793,J793,K793,L793,M793,N793,O793,P793,Q793,R793,S793,T793,U793,V793,W793,X793,Y793,Z793,AA793,AB793,AC793,AD793,AE793,AF793,AG793,AH793)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3">
        <f>IF(AI793=AI792,1,0)</f>
        <v>0</v>
      </c>
      <c r="AK793" s="47" t="s">
        <v>445</v>
      </c>
      <c r="AM793" s="8">
        <v>790</v>
      </c>
      <c r="AN793" s="8" t="str">
        <f t="shared" si="156"/>
        <v/>
      </c>
      <c r="AO793" s="8" t="str">
        <f t="shared" si="156"/>
        <v/>
      </c>
      <c r="AP793" s="8" t="str">
        <f t="shared" si="156"/>
        <v/>
      </c>
      <c r="AQ793" s="8" t="str">
        <f t="shared" si="156"/>
        <v/>
      </c>
      <c r="AR793" s="8" t="str">
        <f t="shared" si="156"/>
        <v/>
      </c>
      <c r="AS793" s="8" t="str">
        <f t="shared" si="156"/>
        <v/>
      </c>
      <c r="AT793" s="8" t="str">
        <f t="shared" si="156"/>
        <v/>
      </c>
      <c r="AU793" s="8" t="str">
        <f t="shared" si="156"/>
        <v/>
      </c>
      <c r="AV793" s="8" t="str">
        <f t="shared" si="156"/>
        <v/>
      </c>
      <c r="AW793" s="8" t="str">
        <f t="shared" si="156"/>
        <v/>
      </c>
      <c r="AX793" s="8" t="str">
        <f t="shared" si="157"/>
        <v/>
      </c>
      <c r="AY793" s="8" t="str">
        <f t="shared" si="157"/>
        <v/>
      </c>
      <c r="AZ793" s="8" t="str">
        <f t="shared" si="157"/>
        <v/>
      </c>
      <c r="BA793" s="8" t="str">
        <f t="shared" si="157"/>
        <v/>
      </c>
      <c r="BB793" s="8" t="str">
        <f t="shared" si="157"/>
        <v/>
      </c>
      <c r="BC793" s="8" t="str">
        <f t="shared" si="157"/>
        <v/>
      </c>
      <c r="BD793" s="8" t="str">
        <f t="shared" si="157"/>
        <v/>
      </c>
      <c r="BE793" s="8" t="str">
        <f t="shared" si="157"/>
        <v/>
      </c>
    </row>
    <row r="794" spans="1:57" x14ac:dyDescent="0.25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>CONCATENATE(A794,B794,C794,D794,E794,F794,G794,H794,I794,J794,K794,L794,M794,N794,O794,P794,Q794,R794,S794,T794,U794,V794,W794,X794,Y794,Z794,AA794,AB794,AC794,AD794,AE794,AF794,AG794,AH794)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4">
        <f>IF(AI794=AI793,1,0)</f>
        <v>1</v>
      </c>
      <c r="AK794" s="47" t="s">
        <v>445</v>
      </c>
      <c r="AM794" s="7">
        <v>791</v>
      </c>
      <c r="AN794" s="7" t="str">
        <f t="shared" ref="AN794:AW803" si="158">IF(AN$3=$D794,$AM794,"")</f>
        <v/>
      </c>
      <c r="AO794" s="7" t="str">
        <f t="shared" si="158"/>
        <v/>
      </c>
      <c r="AP794" s="7" t="str">
        <f t="shared" si="158"/>
        <v/>
      </c>
      <c r="AQ794" s="7" t="str">
        <f t="shared" si="158"/>
        <v/>
      </c>
      <c r="AR794" s="7" t="str">
        <f t="shared" si="158"/>
        <v/>
      </c>
      <c r="AS794" s="7" t="str">
        <f t="shared" si="158"/>
        <v/>
      </c>
      <c r="AT794" s="7" t="str">
        <f t="shared" si="158"/>
        <v/>
      </c>
      <c r="AU794" s="7" t="str">
        <f t="shared" si="158"/>
        <v/>
      </c>
      <c r="AV794" s="7" t="str">
        <f t="shared" si="158"/>
        <v/>
      </c>
      <c r="AW794" s="7" t="str">
        <f t="shared" si="158"/>
        <v/>
      </c>
      <c r="AX794" s="7" t="str">
        <f t="shared" ref="AX794:BE803" si="159">IF(AX$3=$D794,$AM794,"")</f>
        <v/>
      </c>
      <c r="AY794" s="7" t="str">
        <f t="shared" si="159"/>
        <v/>
      </c>
      <c r="AZ794" s="7" t="str">
        <f t="shared" si="159"/>
        <v/>
      </c>
      <c r="BA794" s="7" t="str">
        <f t="shared" si="159"/>
        <v/>
      </c>
      <c r="BB794" s="7" t="str">
        <f t="shared" si="159"/>
        <v/>
      </c>
      <c r="BC794" s="7" t="str">
        <f t="shared" si="159"/>
        <v/>
      </c>
      <c r="BD794" s="7" t="str">
        <f t="shared" si="159"/>
        <v/>
      </c>
      <c r="BE794" s="7" t="str">
        <f t="shared" si="159"/>
        <v/>
      </c>
    </row>
    <row r="795" spans="1:57" x14ac:dyDescent="0.25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>CONCATENATE(A795,B795,C795,D795,E795,F795,G795,H795,I795,J795,K795,L795,M795,N795,O795,P795,Q795,R795,S795,T795,U795,V795,W795,X795,Y795,Z795,AA795,AB795,AC795,AD795,AE795,AF795,AG795,AH795)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5">
        <f>IF(AI795=AI794,1,0)</f>
        <v>1</v>
      </c>
      <c r="AK795" s="47" t="s">
        <v>445</v>
      </c>
      <c r="AM795" s="8">
        <v>792</v>
      </c>
      <c r="AN795" s="8" t="str">
        <f t="shared" si="158"/>
        <v/>
      </c>
      <c r="AO795" s="8" t="str">
        <f t="shared" si="158"/>
        <v/>
      </c>
      <c r="AP795" s="8" t="str">
        <f t="shared" si="158"/>
        <v/>
      </c>
      <c r="AQ795" s="8" t="str">
        <f t="shared" si="158"/>
        <v/>
      </c>
      <c r="AR795" s="8" t="str">
        <f t="shared" si="158"/>
        <v/>
      </c>
      <c r="AS795" s="8" t="str">
        <f t="shared" si="158"/>
        <v/>
      </c>
      <c r="AT795" s="8" t="str">
        <f t="shared" si="158"/>
        <v/>
      </c>
      <c r="AU795" s="8" t="str">
        <f t="shared" si="158"/>
        <v/>
      </c>
      <c r="AV795" s="8" t="str">
        <f t="shared" si="158"/>
        <v/>
      </c>
      <c r="AW795" s="8" t="str">
        <f t="shared" si="158"/>
        <v/>
      </c>
      <c r="AX795" s="8" t="str">
        <f t="shared" si="159"/>
        <v/>
      </c>
      <c r="AY795" s="8" t="str">
        <f t="shared" si="159"/>
        <v/>
      </c>
      <c r="AZ795" s="8" t="str">
        <f t="shared" si="159"/>
        <v/>
      </c>
      <c r="BA795" s="8" t="str">
        <f t="shared" si="159"/>
        <v/>
      </c>
      <c r="BB795" s="8" t="str">
        <f t="shared" si="159"/>
        <v/>
      </c>
      <c r="BC795" s="8" t="str">
        <f t="shared" si="159"/>
        <v/>
      </c>
      <c r="BD795" s="8" t="str">
        <f t="shared" si="159"/>
        <v/>
      </c>
      <c r="BE795" s="8" t="str">
        <f t="shared" si="159"/>
        <v/>
      </c>
    </row>
    <row r="796" spans="1:57" x14ac:dyDescent="0.25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>CONCATENATE(A796,B796,C796,D796,E796,F796,G796,H796,I796,J796,K796,L796,M796,N796,O796,P796,Q796,R796,S796,T796,U796,V796,W796,X796,Y796,Z796,AA796,AB796,AC796,AD796,AE796,AF796,AG796,AH796)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6">
        <f>IF(AI796=AI795,1,0)</f>
        <v>0</v>
      </c>
      <c r="AK796" s="47" t="s">
        <v>445</v>
      </c>
      <c r="AM796" s="7">
        <v>793</v>
      </c>
      <c r="AN796" s="7" t="str">
        <f t="shared" si="158"/>
        <v/>
      </c>
      <c r="AO796" s="7" t="str">
        <f t="shared" si="158"/>
        <v/>
      </c>
      <c r="AP796" s="7" t="str">
        <f t="shared" si="158"/>
        <v/>
      </c>
      <c r="AQ796" s="7" t="str">
        <f t="shared" si="158"/>
        <v/>
      </c>
      <c r="AR796" s="7" t="str">
        <f t="shared" si="158"/>
        <v/>
      </c>
      <c r="AS796" s="7" t="str">
        <f t="shared" si="158"/>
        <v/>
      </c>
      <c r="AT796" s="7" t="str">
        <f t="shared" si="158"/>
        <v/>
      </c>
      <c r="AU796" s="7" t="str">
        <f t="shared" si="158"/>
        <v/>
      </c>
      <c r="AV796" s="7" t="str">
        <f t="shared" si="158"/>
        <v/>
      </c>
      <c r="AW796" s="7" t="str">
        <f t="shared" si="158"/>
        <v/>
      </c>
      <c r="AX796" s="7" t="str">
        <f t="shared" si="159"/>
        <v/>
      </c>
      <c r="AY796" s="7" t="str">
        <f t="shared" si="159"/>
        <v/>
      </c>
      <c r="AZ796" s="7" t="str">
        <f t="shared" si="159"/>
        <v/>
      </c>
      <c r="BA796" s="7" t="str">
        <f t="shared" si="159"/>
        <v/>
      </c>
      <c r="BB796" s="7" t="str">
        <f t="shared" si="159"/>
        <v/>
      </c>
      <c r="BC796" s="7" t="str">
        <f t="shared" si="159"/>
        <v/>
      </c>
      <c r="BD796" s="7" t="str">
        <f t="shared" si="159"/>
        <v/>
      </c>
      <c r="BE796" s="7" t="str">
        <f t="shared" si="159"/>
        <v/>
      </c>
    </row>
    <row r="797" spans="1:57" x14ac:dyDescent="0.25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>CONCATENATE(A797,B797,C797,D797,E797,F797,G797,H797,I797,J797,K797,L797,M797,N797,O797,P797,Q797,R797,S797,T797,U797,V797,W797,X797,Y797,Z797,AA797,AB797,AC797,AD797,AE797,AF797,AG797,AH797)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7">
        <f>IF(AI797=AI796,1,0)</f>
        <v>1</v>
      </c>
      <c r="AK797" s="47" t="s">
        <v>445</v>
      </c>
      <c r="AM797" s="8">
        <v>794</v>
      </c>
      <c r="AN797" s="8" t="str">
        <f t="shared" si="158"/>
        <v/>
      </c>
      <c r="AO797" s="8" t="str">
        <f t="shared" si="158"/>
        <v/>
      </c>
      <c r="AP797" s="8" t="str">
        <f t="shared" si="158"/>
        <v/>
      </c>
      <c r="AQ797" s="8" t="str">
        <f t="shared" si="158"/>
        <v/>
      </c>
      <c r="AR797" s="8" t="str">
        <f t="shared" si="158"/>
        <v/>
      </c>
      <c r="AS797" s="8" t="str">
        <f t="shared" si="158"/>
        <v/>
      </c>
      <c r="AT797" s="8" t="str">
        <f t="shared" si="158"/>
        <v/>
      </c>
      <c r="AU797" s="8" t="str">
        <f t="shared" si="158"/>
        <v/>
      </c>
      <c r="AV797" s="8" t="str">
        <f t="shared" si="158"/>
        <v/>
      </c>
      <c r="AW797" s="8" t="str">
        <f t="shared" si="158"/>
        <v/>
      </c>
      <c r="AX797" s="8" t="str">
        <f t="shared" si="159"/>
        <v/>
      </c>
      <c r="AY797" s="8" t="str">
        <f t="shared" si="159"/>
        <v/>
      </c>
      <c r="AZ797" s="8" t="str">
        <f t="shared" si="159"/>
        <v/>
      </c>
      <c r="BA797" s="8" t="str">
        <f t="shared" si="159"/>
        <v/>
      </c>
      <c r="BB797" s="8" t="str">
        <f t="shared" si="159"/>
        <v/>
      </c>
      <c r="BC797" s="8" t="str">
        <f t="shared" si="159"/>
        <v/>
      </c>
      <c r="BD797" s="8" t="str">
        <f t="shared" si="159"/>
        <v/>
      </c>
      <c r="BE797" s="8" t="str">
        <f t="shared" si="159"/>
        <v/>
      </c>
    </row>
    <row r="798" spans="1:57" x14ac:dyDescent="0.25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>CONCATENATE(A798,B798,C798,D798,E798,F798,G798,H798,I798,J798,K798,L798,M798,N798,O798,P798,Q798,R798,S798,T798,U798,V798,W798,X798,Y798,Z798,AA798,AB798,AC798,AD798,AE798,AF798,AG798,AH798)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8">
        <f>IF(AI798=AI797,1,0)</f>
        <v>1</v>
      </c>
      <c r="AK798" s="47" t="s">
        <v>445</v>
      </c>
      <c r="AM798" s="7">
        <v>795</v>
      </c>
      <c r="AN798" s="7" t="str">
        <f t="shared" si="158"/>
        <v/>
      </c>
      <c r="AO798" s="7" t="str">
        <f t="shared" si="158"/>
        <v/>
      </c>
      <c r="AP798" s="7" t="str">
        <f t="shared" si="158"/>
        <v/>
      </c>
      <c r="AQ798" s="7" t="str">
        <f t="shared" si="158"/>
        <v/>
      </c>
      <c r="AR798" s="7" t="str">
        <f t="shared" si="158"/>
        <v/>
      </c>
      <c r="AS798" s="7" t="str">
        <f t="shared" si="158"/>
        <v/>
      </c>
      <c r="AT798" s="7" t="str">
        <f t="shared" si="158"/>
        <v/>
      </c>
      <c r="AU798" s="7" t="str">
        <f t="shared" si="158"/>
        <v/>
      </c>
      <c r="AV798" s="7" t="str">
        <f t="shared" si="158"/>
        <v/>
      </c>
      <c r="AW798" s="7" t="str">
        <f t="shared" si="158"/>
        <v/>
      </c>
      <c r="AX798" s="7" t="str">
        <f t="shared" si="159"/>
        <v/>
      </c>
      <c r="AY798" s="7" t="str">
        <f t="shared" si="159"/>
        <v/>
      </c>
      <c r="AZ798" s="7" t="str">
        <f t="shared" si="159"/>
        <v/>
      </c>
      <c r="BA798" s="7" t="str">
        <f t="shared" si="159"/>
        <v/>
      </c>
      <c r="BB798" s="7" t="str">
        <f t="shared" si="159"/>
        <v/>
      </c>
      <c r="BC798" s="7" t="str">
        <f t="shared" si="159"/>
        <v/>
      </c>
      <c r="BD798" s="7" t="str">
        <f t="shared" si="159"/>
        <v/>
      </c>
      <c r="BE798" s="7" t="str">
        <f t="shared" si="159"/>
        <v/>
      </c>
    </row>
    <row r="799" spans="1:57" x14ac:dyDescent="0.25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>CONCATENATE(A799,B799,C799,D799,E799,F799,G799,H799,I799,J799,K799,L799,M799,N799,O799,P799,Q799,R799,S799,T799,U799,V799,W799,X799,Y799,Z799,AA799,AB799,AC799,AD799,AE799,AF799,AG799,AH799)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799">
        <f>IF(AI799=AI798,1,0)</f>
        <v>0</v>
      </c>
      <c r="AK799" s="47" t="s">
        <v>445</v>
      </c>
      <c r="AM799" s="8">
        <v>796</v>
      </c>
      <c r="AN799" s="8" t="str">
        <f t="shared" si="158"/>
        <v/>
      </c>
      <c r="AO799" s="8" t="str">
        <f t="shared" si="158"/>
        <v/>
      </c>
      <c r="AP799" s="8" t="str">
        <f t="shared" si="158"/>
        <v/>
      </c>
      <c r="AQ799" s="8" t="str">
        <f t="shared" si="158"/>
        <v/>
      </c>
      <c r="AR799" s="8" t="str">
        <f t="shared" si="158"/>
        <v/>
      </c>
      <c r="AS799" s="8" t="str">
        <f t="shared" si="158"/>
        <v/>
      </c>
      <c r="AT799" s="8" t="str">
        <f t="shared" si="158"/>
        <v/>
      </c>
      <c r="AU799" s="8" t="str">
        <f t="shared" si="158"/>
        <v/>
      </c>
      <c r="AV799" s="8" t="str">
        <f t="shared" si="158"/>
        <v/>
      </c>
      <c r="AW799" s="8" t="str">
        <f t="shared" si="158"/>
        <v/>
      </c>
      <c r="AX799" s="8" t="str">
        <f t="shared" si="159"/>
        <v/>
      </c>
      <c r="AY799" s="8" t="str">
        <f t="shared" si="159"/>
        <v/>
      </c>
      <c r="AZ799" s="8" t="str">
        <f t="shared" si="159"/>
        <v/>
      </c>
      <c r="BA799" s="8" t="str">
        <f t="shared" si="159"/>
        <v/>
      </c>
      <c r="BB799" s="8" t="str">
        <f t="shared" si="159"/>
        <v/>
      </c>
      <c r="BC799" s="8" t="str">
        <f t="shared" si="159"/>
        <v/>
      </c>
      <c r="BD799" s="8" t="str">
        <f t="shared" si="159"/>
        <v/>
      </c>
      <c r="BE799" s="8" t="str">
        <f t="shared" si="159"/>
        <v/>
      </c>
    </row>
    <row r="800" spans="1:57" x14ac:dyDescent="0.25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>CONCATENATE(A800,B800,C800,D800,E800,F800,G800,H800,I800,J800,K800,L800,M800,N800,O800,P800,Q800,R800,S800,T800,U800,V800,W800,X800,Y800,Z800,AA800,AB800,AC800,AD800,AE800,AF800,AG800,AH800)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0">
        <f>IF(AI800=AI799,1,0)</f>
        <v>1</v>
      </c>
      <c r="AK800" s="47" t="s">
        <v>445</v>
      </c>
      <c r="AM800" s="7">
        <v>797</v>
      </c>
      <c r="AN800" s="7" t="str">
        <f t="shared" si="158"/>
        <v/>
      </c>
      <c r="AO800" s="7" t="str">
        <f t="shared" si="158"/>
        <v/>
      </c>
      <c r="AP800" s="7" t="str">
        <f t="shared" si="158"/>
        <v/>
      </c>
      <c r="AQ800" s="7" t="str">
        <f t="shared" si="158"/>
        <v/>
      </c>
      <c r="AR800" s="7" t="str">
        <f t="shared" si="158"/>
        <v/>
      </c>
      <c r="AS800" s="7" t="str">
        <f t="shared" si="158"/>
        <v/>
      </c>
      <c r="AT800" s="7" t="str">
        <f t="shared" si="158"/>
        <v/>
      </c>
      <c r="AU800" s="7" t="str">
        <f t="shared" si="158"/>
        <v/>
      </c>
      <c r="AV800" s="7" t="str">
        <f t="shared" si="158"/>
        <v/>
      </c>
      <c r="AW800" s="7" t="str">
        <f t="shared" si="158"/>
        <v/>
      </c>
      <c r="AX800" s="7" t="str">
        <f t="shared" si="159"/>
        <v/>
      </c>
      <c r="AY800" s="7" t="str">
        <f t="shared" si="159"/>
        <v/>
      </c>
      <c r="AZ800" s="7" t="str">
        <f t="shared" si="159"/>
        <v/>
      </c>
      <c r="BA800" s="7" t="str">
        <f t="shared" si="159"/>
        <v/>
      </c>
      <c r="BB800" s="7" t="str">
        <f t="shared" si="159"/>
        <v/>
      </c>
      <c r="BC800" s="7" t="str">
        <f t="shared" si="159"/>
        <v/>
      </c>
      <c r="BD800" s="7" t="str">
        <f t="shared" si="159"/>
        <v/>
      </c>
      <c r="BE800" s="7" t="str">
        <f t="shared" si="159"/>
        <v/>
      </c>
    </row>
    <row r="801" spans="1:57" x14ac:dyDescent="0.25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>CONCATENATE(A801,B801,C801,D801,E801,F801,G801,H801,I801,J801,K801,L801,M801,N801,O801,P801,Q801,R801,S801,T801,U801,V801,W801,X801,Y801,Z801,AA801,AB801,AC801,AD801,AE801,AF801,AG801,AH801)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1">
        <f>IF(AI801=AI800,1,0)</f>
        <v>1</v>
      </c>
      <c r="AK801" s="47" t="s">
        <v>445</v>
      </c>
      <c r="AM801" s="8">
        <v>798</v>
      </c>
      <c r="AN801" s="8" t="str">
        <f t="shared" si="158"/>
        <v/>
      </c>
      <c r="AO801" s="8" t="str">
        <f t="shared" si="158"/>
        <v/>
      </c>
      <c r="AP801" s="8" t="str">
        <f t="shared" si="158"/>
        <v/>
      </c>
      <c r="AQ801" s="8" t="str">
        <f t="shared" si="158"/>
        <v/>
      </c>
      <c r="AR801" s="8" t="str">
        <f t="shared" si="158"/>
        <v/>
      </c>
      <c r="AS801" s="8" t="str">
        <f t="shared" si="158"/>
        <v/>
      </c>
      <c r="AT801" s="8" t="str">
        <f t="shared" si="158"/>
        <v/>
      </c>
      <c r="AU801" s="8" t="str">
        <f t="shared" si="158"/>
        <v/>
      </c>
      <c r="AV801" s="8" t="str">
        <f t="shared" si="158"/>
        <v/>
      </c>
      <c r="AW801" s="8" t="str">
        <f t="shared" si="158"/>
        <v/>
      </c>
      <c r="AX801" s="8" t="str">
        <f t="shared" si="159"/>
        <v/>
      </c>
      <c r="AY801" s="8" t="str">
        <f t="shared" si="159"/>
        <v/>
      </c>
      <c r="AZ801" s="8" t="str">
        <f t="shared" si="159"/>
        <v/>
      </c>
      <c r="BA801" s="8" t="str">
        <f t="shared" si="159"/>
        <v/>
      </c>
      <c r="BB801" s="8" t="str">
        <f t="shared" si="159"/>
        <v/>
      </c>
      <c r="BC801" s="8" t="str">
        <f t="shared" si="159"/>
        <v/>
      </c>
      <c r="BD801" s="8" t="str">
        <f t="shared" si="159"/>
        <v/>
      </c>
      <c r="BE801" s="8" t="str">
        <f t="shared" si="159"/>
        <v/>
      </c>
    </row>
    <row r="802" spans="1:57" x14ac:dyDescent="0.25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>CONCATENATE(A802,B802,C802,D802,E802,F802,G802,H802,I802,J802,K802,L802,M802,N802,O802,P802,Q802,R802,S802,T802,U802,V802,W802,X802,Y802,Z802,AA802,AB802,AC802,AD802,AE802,AF802,AG802,AH802)</f>
        <v>SIMSIMSIM3104500001392665044816345844761,875GP3 - SINTSEP/MA - SINDICATO DOS TRABALHADORES NO044761,87523542,87544062,87541865,8758519394060WXLDXNXLTXN BXTXNTUXT PXRXXRX000000AMIL94GP3 - BLUE PLUS 400 QC3176825094,463176,82ATIVO</v>
      </c>
      <c r="AJ802">
        <f>IF(AI802=AI801,1,0)</f>
        <v>0</v>
      </c>
      <c r="AK802" s="47" t="s">
        <v>796</v>
      </c>
      <c r="AM802" s="7">
        <v>799</v>
      </c>
      <c r="AN802" s="7" t="str">
        <f t="shared" si="158"/>
        <v/>
      </c>
      <c r="AO802" s="7" t="str">
        <f t="shared" si="158"/>
        <v/>
      </c>
      <c r="AP802" s="7" t="str">
        <f t="shared" si="158"/>
        <v/>
      </c>
      <c r="AQ802" s="7" t="str">
        <f t="shared" si="158"/>
        <v/>
      </c>
      <c r="AR802" s="7" t="str">
        <f t="shared" si="158"/>
        <v/>
      </c>
      <c r="AS802" s="7" t="str">
        <f t="shared" si="158"/>
        <v/>
      </c>
      <c r="AT802" s="7" t="str">
        <f t="shared" si="158"/>
        <v/>
      </c>
      <c r="AU802" s="7" t="str">
        <f t="shared" si="158"/>
        <v/>
      </c>
      <c r="AV802" s="7" t="str">
        <f t="shared" si="158"/>
        <v/>
      </c>
      <c r="AW802" s="7" t="str">
        <f t="shared" si="158"/>
        <v/>
      </c>
      <c r="AX802" s="7" t="str">
        <f t="shared" si="159"/>
        <v/>
      </c>
      <c r="AY802" s="7" t="str">
        <f t="shared" si="159"/>
        <v/>
      </c>
      <c r="AZ802" s="7" t="str">
        <f t="shared" si="159"/>
        <v/>
      </c>
      <c r="BA802" s="7" t="str">
        <f t="shared" si="159"/>
        <v/>
      </c>
      <c r="BB802" s="7" t="str">
        <f t="shared" si="159"/>
        <v/>
      </c>
      <c r="BC802" s="7" t="str">
        <f t="shared" si="159"/>
        <v/>
      </c>
      <c r="BD802" s="7" t="str">
        <f t="shared" si="159"/>
        <v/>
      </c>
      <c r="BE802" s="7" t="str">
        <f t="shared" si="159"/>
        <v/>
      </c>
    </row>
    <row r="803" spans="1:57" x14ac:dyDescent="0.25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>CONCATENATE(A803,B803,C803,D803,E803,F803,G803,H803,I803,J803,K803,L803,M803,N803,O803,P803,Q803,R803,S803,T803,U803,V803,W803,X803,Y803,Z803,AA803,AB803,AC803,AD803,AE803,AF803,AG803,AH803)</f>
        <v>SIMSIMSIM3104500001392665044816345844761,875GP3 - SINTSEP/MA - SINDICATO DOS TRABALHADORES NO044761,87523542,87544062,87541865,8758519394060WXLDXNXLTXN BXTXNTUXT PXRXXRX000000AMIL94GP3 - BLUE PLUS 400 QC3176825094,463176,82ATIVO</v>
      </c>
      <c r="AJ803">
        <f>IF(AI803=AI802,1,0)</f>
        <v>1</v>
      </c>
      <c r="AK803" s="47" t="s">
        <v>796</v>
      </c>
      <c r="AM803" s="8">
        <v>800</v>
      </c>
      <c r="AN803" s="8" t="str">
        <f t="shared" si="158"/>
        <v/>
      </c>
      <c r="AO803" s="8" t="str">
        <f t="shared" si="158"/>
        <v/>
      </c>
      <c r="AP803" s="8" t="str">
        <f t="shared" si="158"/>
        <v/>
      </c>
      <c r="AQ803" s="8" t="str">
        <f t="shared" si="158"/>
        <v/>
      </c>
      <c r="AR803" s="8" t="str">
        <f t="shared" si="158"/>
        <v/>
      </c>
      <c r="AS803" s="8" t="str">
        <f t="shared" si="158"/>
        <v/>
      </c>
      <c r="AT803" s="8" t="str">
        <f t="shared" si="158"/>
        <v/>
      </c>
      <c r="AU803" s="8" t="str">
        <f t="shared" si="158"/>
        <v/>
      </c>
      <c r="AV803" s="8" t="str">
        <f t="shared" si="158"/>
        <v/>
      </c>
      <c r="AW803" s="8" t="str">
        <f t="shared" si="158"/>
        <v/>
      </c>
      <c r="AX803" s="8" t="str">
        <f t="shared" si="159"/>
        <v/>
      </c>
      <c r="AY803" s="8" t="str">
        <f t="shared" si="159"/>
        <v/>
      </c>
      <c r="AZ803" s="8" t="str">
        <f t="shared" si="159"/>
        <v/>
      </c>
      <c r="BA803" s="8" t="str">
        <f t="shared" si="159"/>
        <v/>
      </c>
      <c r="BB803" s="8" t="str">
        <f t="shared" si="159"/>
        <v/>
      </c>
      <c r="BC803" s="8" t="str">
        <f t="shared" si="159"/>
        <v/>
      </c>
      <c r="BD803" s="8" t="str">
        <f t="shared" si="159"/>
        <v/>
      </c>
      <c r="BE803" s="8" t="str">
        <f t="shared" si="159"/>
        <v/>
      </c>
    </row>
    <row r="804" spans="1:57" x14ac:dyDescent="0.25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>CONCATENATE(A804,B804,C804,D804,E804,F804,G804,H804,I804,J804,K804,L804,M804,N804,O804,P804,Q804,R804,S804,T804,U804,V804,W804,X804,Y804,Z804,AA804,AB804,AC804,AD804,AE804,AF804,AG804,AH804)</f>
        <v>SIMSIMSIM3104500001392665044816345844761,875GP3 - SINTSEP/MA - SINDICATO DOS TRABALHADORES NO044761,87523542,87544062,87541865,8758519394060WXLDXNXLTXN BXTXNTUXT PXRXXRX000000AMIL94GP3 - BLUE PLUS 400 QC3176825094,463176,82ATIVO</v>
      </c>
      <c r="AJ804">
        <f>IF(AI804=AI803,1,0)</f>
        <v>1</v>
      </c>
      <c r="AK804" s="47" t="s">
        <v>796</v>
      </c>
      <c r="AM804" s="7">
        <v>801</v>
      </c>
      <c r="AN804" s="7" t="str">
        <f t="shared" ref="AN804:AW813" si="160">IF(AN$3=$D804,$AM804,"")</f>
        <v/>
      </c>
      <c r="AO804" s="7" t="str">
        <f t="shared" si="160"/>
        <v/>
      </c>
      <c r="AP804" s="7" t="str">
        <f t="shared" si="160"/>
        <v/>
      </c>
      <c r="AQ804" s="7" t="str">
        <f t="shared" si="160"/>
        <v/>
      </c>
      <c r="AR804" s="7" t="str">
        <f t="shared" si="160"/>
        <v/>
      </c>
      <c r="AS804" s="7" t="str">
        <f t="shared" si="160"/>
        <v/>
      </c>
      <c r="AT804" s="7" t="str">
        <f t="shared" si="160"/>
        <v/>
      </c>
      <c r="AU804" s="7" t="str">
        <f t="shared" si="160"/>
        <v/>
      </c>
      <c r="AV804" s="7" t="str">
        <f t="shared" si="160"/>
        <v/>
      </c>
      <c r="AW804" s="7" t="str">
        <f t="shared" si="160"/>
        <v/>
      </c>
      <c r="AX804" s="7" t="str">
        <f t="shared" ref="AX804:BE813" si="161">IF(AX$3=$D804,$AM804,"")</f>
        <v/>
      </c>
      <c r="AY804" s="7" t="str">
        <f t="shared" si="161"/>
        <v/>
      </c>
      <c r="AZ804" s="7" t="str">
        <f t="shared" si="161"/>
        <v/>
      </c>
      <c r="BA804" s="7" t="str">
        <f t="shared" si="161"/>
        <v/>
      </c>
      <c r="BB804" s="7" t="str">
        <f t="shared" si="161"/>
        <v/>
      </c>
      <c r="BC804" s="7" t="str">
        <f t="shared" si="161"/>
        <v/>
      </c>
      <c r="BD804" s="7" t="str">
        <f t="shared" si="161"/>
        <v/>
      </c>
      <c r="BE804" s="7" t="str">
        <f t="shared" si="161"/>
        <v/>
      </c>
    </row>
    <row r="805" spans="1:57" x14ac:dyDescent="0.25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>CONCATENATE(A805,B805,C805,D805,E805,F805,G805,H805,I805,J805,K805,L805,M805,N805,O805,P805,Q805,R805,S805,T805,U805,V805,W805,X805,Y805,Z805,AA805,AB805,AC805,AD805,AE805,AF805,AG805,AH805)</f>
        <v>SIMSIMSIM3180480001422665051617242944777,875GP3 - UNEN/RN - UNIAO ESTUDANTIL DO NORTE E NORDES044777,87540582,916666666743950,87543950,87541820,8751364450DXVX RXX DX XLXVXXRX WXLDX000000AMIL96GP3 - BLUE PLUS 400 QP2006081775,362006,08ATIVO</v>
      </c>
      <c r="AJ805">
        <f>IF(AI805=AI804,1,0)</f>
        <v>0</v>
      </c>
      <c r="AK805" s="47" t="s">
        <v>454</v>
      </c>
      <c r="AM805" s="8">
        <v>802</v>
      </c>
      <c r="AN805" s="8" t="str">
        <f t="shared" si="160"/>
        <v/>
      </c>
      <c r="AO805" s="8" t="str">
        <f t="shared" si="160"/>
        <v/>
      </c>
      <c r="AP805" s="8" t="str">
        <f t="shared" si="160"/>
        <v/>
      </c>
      <c r="AQ805" s="8" t="str">
        <f t="shared" si="160"/>
        <v/>
      </c>
      <c r="AR805" s="8" t="str">
        <f t="shared" si="160"/>
        <v/>
      </c>
      <c r="AS805" s="8" t="str">
        <f t="shared" si="160"/>
        <v/>
      </c>
      <c r="AT805" s="8" t="str">
        <f t="shared" si="160"/>
        <v/>
      </c>
      <c r="AU805" s="8" t="str">
        <f t="shared" si="160"/>
        <v/>
      </c>
      <c r="AV805" s="8" t="str">
        <f t="shared" si="160"/>
        <v/>
      </c>
      <c r="AW805" s="8" t="str">
        <f t="shared" si="160"/>
        <v/>
      </c>
      <c r="AX805" s="8" t="str">
        <f t="shared" si="161"/>
        <v/>
      </c>
      <c r="AY805" s="8" t="str">
        <f t="shared" si="161"/>
        <v/>
      </c>
      <c r="AZ805" s="8" t="str">
        <f t="shared" si="161"/>
        <v/>
      </c>
      <c r="BA805" s="8" t="str">
        <f t="shared" si="161"/>
        <v/>
      </c>
      <c r="BB805" s="8" t="str">
        <f t="shared" si="161"/>
        <v/>
      </c>
      <c r="BC805" s="8">
        <f t="shared" si="161"/>
        <v>802</v>
      </c>
      <c r="BD805" s="8" t="str">
        <f t="shared" si="161"/>
        <v/>
      </c>
      <c r="BE805" s="8" t="str">
        <f t="shared" si="161"/>
        <v/>
      </c>
    </row>
    <row r="806" spans="1:57" x14ac:dyDescent="0.25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>CONCATENATE(A806,B806,C806,D806,E806,F806,G806,H806,I806,J806,K806,L806,M806,N806,O806,P806,Q806,R806,S806,T806,U806,V806,W806,X806,Y806,Z806,AA806,AB806,AC806,AD806,AE806,AF806,AG806,AH806)</f>
        <v>SIMSIMSIM9272230001132660965617238344777,875GP1 - UEP - UNIAO DOS ESTUDANTES POTIGUAR - RN044777,87539052,916666666741351,87541364,8754631510BXXTRXZ MXXX RXXNDX000000AMIL111GP1 - BLUE 300 RN S/OBS QC PJCA470531004,76470,53ATIVO</v>
      </c>
      <c r="AJ806">
        <f>IF(AI806=AI805,1,0)</f>
        <v>0</v>
      </c>
      <c r="AK806" s="47" t="s">
        <v>405</v>
      </c>
      <c r="AM806" s="7">
        <v>803</v>
      </c>
      <c r="AN806" s="7" t="str">
        <f t="shared" si="160"/>
        <v/>
      </c>
      <c r="AO806" s="7" t="str">
        <f t="shared" si="160"/>
        <v/>
      </c>
      <c r="AP806" s="7" t="str">
        <f t="shared" si="160"/>
        <v/>
      </c>
      <c r="AQ806" s="7" t="str">
        <f t="shared" si="160"/>
        <v/>
      </c>
      <c r="AR806" s="7" t="str">
        <f t="shared" si="160"/>
        <v/>
      </c>
      <c r="AS806" s="7" t="str">
        <f t="shared" si="160"/>
        <v/>
      </c>
      <c r="AT806" s="7" t="str">
        <f t="shared" si="160"/>
        <v/>
      </c>
      <c r="AU806" s="7" t="str">
        <f t="shared" si="160"/>
        <v/>
      </c>
      <c r="AV806" s="7" t="str">
        <f t="shared" si="160"/>
        <v/>
      </c>
      <c r="AW806" s="7" t="str">
        <f t="shared" si="160"/>
        <v/>
      </c>
      <c r="AX806" s="7" t="str">
        <f t="shared" si="161"/>
        <v/>
      </c>
      <c r="AY806" s="7" t="str">
        <f t="shared" si="161"/>
        <v/>
      </c>
      <c r="AZ806" s="7" t="str">
        <f t="shared" si="161"/>
        <v/>
      </c>
      <c r="BA806" s="7" t="str">
        <f t="shared" si="161"/>
        <v/>
      </c>
      <c r="BB806" s="7" t="str">
        <f t="shared" si="161"/>
        <v/>
      </c>
      <c r="BC806" s="7" t="str">
        <f t="shared" si="161"/>
        <v/>
      </c>
      <c r="BD806" s="7" t="str">
        <f t="shared" si="161"/>
        <v/>
      </c>
      <c r="BE806" s="7" t="str">
        <f t="shared" si="161"/>
        <v/>
      </c>
    </row>
    <row r="807" spans="1:57" x14ac:dyDescent="0.25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>CONCATENATE(A807,B807,C807,D807,E807,F807,G807,H807,I807,J807,K807,L807,M807,N807,O807,P807,Q807,R807,S807,T807,U807,V807,W807,X807,Y807,Z807,AA807,AB807,AC807,AD807,AE807,AF807,AG807,AH807)</f>
        <v>SIMSIMSIM3180480001422664912817251844777,875GP3 - UNEN/RN - UNIAO ESTUDANTIL DO NORTE E NORDES044777,87538012,916666666741900,87541912,8754962900GXXVXNX XLXVXXRX XLVX000000AMIL93GP3 - BLUE PLUS 300 QP1738591538,591738,59ATIVO</v>
      </c>
      <c r="AJ807">
        <f>IF(AI807=AI806,1,0)</f>
        <v>0</v>
      </c>
      <c r="AK807" s="47" t="s">
        <v>454</v>
      </c>
      <c r="AM807" s="8">
        <v>804</v>
      </c>
      <c r="AN807" s="8" t="str">
        <f t="shared" si="160"/>
        <v/>
      </c>
      <c r="AO807" s="8" t="str">
        <f t="shared" si="160"/>
        <v/>
      </c>
      <c r="AP807" s="8" t="str">
        <f t="shared" si="160"/>
        <v/>
      </c>
      <c r="AQ807" s="8" t="str">
        <f t="shared" si="160"/>
        <v/>
      </c>
      <c r="AR807" s="8" t="str">
        <f t="shared" si="160"/>
        <v/>
      </c>
      <c r="AS807" s="8" t="str">
        <f t="shared" si="160"/>
        <v/>
      </c>
      <c r="AT807" s="8" t="str">
        <f t="shared" si="160"/>
        <v/>
      </c>
      <c r="AU807" s="8" t="str">
        <f t="shared" si="160"/>
        <v/>
      </c>
      <c r="AV807" s="8" t="str">
        <f t="shared" si="160"/>
        <v/>
      </c>
      <c r="AW807" s="8" t="str">
        <f t="shared" si="160"/>
        <v/>
      </c>
      <c r="AX807" s="8" t="str">
        <f t="shared" si="161"/>
        <v/>
      </c>
      <c r="AY807" s="8" t="str">
        <f t="shared" si="161"/>
        <v/>
      </c>
      <c r="AZ807" s="8" t="str">
        <f t="shared" si="161"/>
        <v/>
      </c>
      <c r="BA807" s="8" t="str">
        <f t="shared" si="161"/>
        <v/>
      </c>
      <c r="BB807" s="8" t="str">
        <f t="shared" si="161"/>
        <v/>
      </c>
      <c r="BC807" s="8">
        <f t="shared" si="161"/>
        <v>804</v>
      </c>
      <c r="BD807" s="8" t="str">
        <f t="shared" si="161"/>
        <v/>
      </c>
      <c r="BE807" s="8" t="str">
        <f t="shared" si="161"/>
        <v/>
      </c>
    </row>
    <row r="808" spans="1:57" x14ac:dyDescent="0.25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>CONCATENATE(A808,B808,C808,D808,E808,F808,G808,H808,I808,J808,K808,L808,M808,N808,O808,P808,Q808,R808,S808,T808,U808,V808,W808,X808,Y808,Z808,AA808,AB808,AC808,AD808,AE808,AF808,AG808,AH808)</f>
        <v>SIMSIMSIM3110840001402664912817258944777,875GP3 - UNEN/MA - UNIAO ESTUDANTIL DO NORTE E NORDES044777,87540296,87541962,916666666741973,91666666674993440JXXX GUXLHXRMX RUBXM XGUXXR000000AMIL91GP3 - BLUE PLUS 300 QP1693481498,641693,48ATIVO</v>
      </c>
      <c r="AJ808">
        <f>IF(AI808=AI807,1,0)</f>
        <v>0</v>
      </c>
      <c r="AK808" s="47" t="s">
        <v>459</v>
      </c>
      <c r="AM808" s="7">
        <v>805</v>
      </c>
      <c r="AN808" s="7" t="str">
        <f t="shared" si="160"/>
        <v/>
      </c>
      <c r="AO808" s="7" t="str">
        <f t="shared" si="160"/>
        <v/>
      </c>
      <c r="AP808" s="7" t="str">
        <f t="shared" si="160"/>
        <v/>
      </c>
      <c r="AQ808" s="7" t="str">
        <f t="shared" si="160"/>
        <v/>
      </c>
      <c r="AR808" s="7" t="str">
        <f t="shared" si="160"/>
        <v/>
      </c>
      <c r="AS808" s="7" t="str">
        <f t="shared" si="160"/>
        <v/>
      </c>
      <c r="AT808" s="7" t="str">
        <f t="shared" si="160"/>
        <v/>
      </c>
      <c r="AU808" s="7" t="str">
        <f t="shared" si="160"/>
        <v/>
      </c>
      <c r="AV808" s="7" t="str">
        <f t="shared" si="160"/>
        <v/>
      </c>
      <c r="AW808" s="7" t="str">
        <f t="shared" si="160"/>
        <v/>
      </c>
      <c r="AX808" s="7" t="str">
        <f t="shared" si="161"/>
        <v/>
      </c>
      <c r="AY808" s="7" t="str">
        <f t="shared" si="161"/>
        <v/>
      </c>
      <c r="AZ808" s="7" t="str">
        <f t="shared" si="161"/>
        <v/>
      </c>
      <c r="BA808" s="7" t="str">
        <f t="shared" si="161"/>
        <v/>
      </c>
      <c r="BB808" s="7" t="str">
        <f t="shared" si="161"/>
        <v/>
      </c>
      <c r="BC808" s="7" t="str">
        <f t="shared" si="161"/>
        <v/>
      </c>
      <c r="BD808" s="7" t="str">
        <f t="shared" si="161"/>
        <v/>
      </c>
      <c r="BE808" s="7">
        <f t="shared" si="161"/>
        <v>805</v>
      </c>
    </row>
    <row r="809" spans="1:57" x14ac:dyDescent="0.25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>CONCATENATE(A809,B809,C809,D809,E809,F809,G809,H809,I809,J809,K809,L809,M809,N809,O809,P809,Q809,R809,S809,T809,U809,V809,W809,X809,Y809,Z809,AA809,AB809,AC809,AD809,AE809,AF809,AG809,AH809)</f>
        <v>SIMSIMSIM3180480001422664900717265144777,875GP3 - UNEN/RN - UNIAO ESTUDANTIL DO NORTE E NORDES044777,87540244,87543675,87543675,87542035,91666666675031360YXMXN FXRRXXRX DX LXMX MXWXXL000000AMIL89GP3 - BLUE PLUS 300 QC1604811420,171604,81ATIVO</v>
      </c>
      <c r="AJ809">
        <f>IF(AI809=AI808,1,0)</f>
        <v>0</v>
      </c>
      <c r="AK809" s="47" t="s">
        <v>454</v>
      </c>
      <c r="AM809" s="8">
        <v>806</v>
      </c>
      <c r="AN809" s="8" t="str">
        <f t="shared" si="160"/>
        <v/>
      </c>
      <c r="AO809" s="8" t="str">
        <f t="shared" si="160"/>
        <v/>
      </c>
      <c r="AP809" s="8" t="str">
        <f t="shared" si="160"/>
        <v/>
      </c>
      <c r="AQ809" s="8" t="str">
        <f t="shared" si="160"/>
        <v/>
      </c>
      <c r="AR809" s="8" t="str">
        <f t="shared" si="160"/>
        <v/>
      </c>
      <c r="AS809" s="8" t="str">
        <f t="shared" si="160"/>
        <v/>
      </c>
      <c r="AT809" s="8" t="str">
        <f t="shared" si="160"/>
        <v/>
      </c>
      <c r="AU809" s="8" t="str">
        <f t="shared" si="160"/>
        <v/>
      </c>
      <c r="AV809" s="8" t="str">
        <f t="shared" si="160"/>
        <v/>
      </c>
      <c r="AW809" s="8" t="str">
        <f t="shared" si="160"/>
        <v/>
      </c>
      <c r="AX809" s="8" t="str">
        <f t="shared" si="161"/>
        <v/>
      </c>
      <c r="AY809" s="8" t="str">
        <f t="shared" si="161"/>
        <v/>
      </c>
      <c r="AZ809" s="8" t="str">
        <f t="shared" si="161"/>
        <v/>
      </c>
      <c r="BA809" s="8" t="str">
        <f t="shared" si="161"/>
        <v/>
      </c>
      <c r="BB809" s="8" t="str">
        <f t="shared" si="161"/>
        <v/>
      </c>
      <c r="BC809" s="8">
        <f t="shared" si="161"/>
        <v>806</v>
      </c>
      <c r="BD809" s="8" t="str">
        <f t="shared" si="161"/>
        <v/>
      </c>
      <c r="BE809" s="8" t="str">
        <f t="shared" si="161"/>
        <v/>
      </c>
    </row>
    <row r="810" spans="1:57" x14ac:dyDescent="0.25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>CONCATENATE(A810,B810,C810,D810,E810,F810,G810,H810,I810,J810,K810,L810,M810,N810,O810,P810,Q810,R810,S810,T810,U810,V810,W810,X810,Y810,Z810,AA810,AB810,AC810,AD810,AE810,AF810,AG810,AH810)</f>
        <v>SIMSIMSIM1512744726917320844777,875GP4 - UNEN/RN - UNIAO ESTUDANTIL DO NORTE E NORDES044747,87544777,87540927,916666666744747,87542277,8755734900RXFXXL VXLLXLX BXWKXNFXLD MX000000AMIL81GP4 - AMIL 500 NACIONAL R PJCA QP2059281822,382059,28INATIVO</v>
      </c>
      <c r="AJ810">
        <f>IF(AI810=AI809,1,0)</f>
        <v>0</v>
      </c>
      <c r="AK810" s="47" t="s">
        <v>465</v>
      </c>
      <c r="AM810" s="7">
        <v>807</v>
      </c>
      <c r="AN810" s="7" t="str">
        <f t="shared" si="160"/>
        <v/>
      </c>
      <c r="AO810" s="7" t="str">
        <f t="shared" si="160"/>
        <v/>
      </c>
      <c r="AP810" s="7" t="str">
        <f t="shared" si="160"/>
        <v/>
      </c>
      <c r="AQ810" s="7" t="str">
        <f t="shared" si="160"/>
        <v/>
      </c>
      <c r="AR810" s="7" t="str">
        <f t="shared" si="160"/>
        <v/>
      </c>
      <c r="AS810" s="7" t="str">
        <f t="shared" si="160"/>
        <v/>
      </c>
      <c r="AT810" s="7" t="str">
        <f t="shared" si="160"/>
        <v/>
      </c>
      <c r="AU810" s="7" t="str">
        <f t="shared" si="160"/>
        <v/>
      </c>
      <c r="AV810" s="7" t="str">
        <f t="shared" si="160"/>
        <v/>
      </c>
      <c r="AW810" s="7" t="str">
        <f t="shared" si="160"/>
        <v/>
      </c>
      <c r="AX810" s="7" t="str">
        <f t="shared" si="161"/>
        <v/>
      </c>
      <c r="AY810" s="7" t="str">
        <f t="shared" si="161"/>
        <v/>
      </c>
      <c r="AZ810" s="7" t="str">
        <f t="shared" si="161"/>
        <v/>
      </c>
      <c r="BA810" s="7" t="str">
        <f t="shared" si="161"/>
        <v/>
      </c>
      <c r="BB810" s="7" t="str">
        <f t="shared" si="161"/>
        <v/>
      </c>
      <c r="BC810" s="7" t="str">
        <f t="shared" si="161"/>
        <v/>
      </c>
      <c r="BD810" s="7" t="str">
        <f t="shared" si="161"/>
        <v/>
      </c>
      <c r="BE810" s="7" t="str">
        <f t="shared" si="161"/>
        <v/>
      </c>
    </row>
    <row r="811" spans="1:57" x14ac:dyDescent="0.25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>CONCATENATE(A811,B811,C811,D811,E811,F811,G811,H811,I811,J811,K811,L811,M811,N811,O811,P811,Q811,R811,S811,T811,U811,V811,W811,X811,Y811,Z811,AA811,AB811,AC811,AD811,AE811,AF811,AG811,AH811)</f>
        <v>SIMSIMSIM1512744714217360344777,875GP4 - UNEN/RN - UNIAO ESTUDANTIL DO NORTE E NORDES044777,87536404,87544173,87544173,87542400,91666666675815490NXTHXLXX LXXTX DX MXDXXRX000000AMIL77GP4 - AMIL 400 NACIONAL R PJCA QC2075451836,682075,45ATIVO</v>
      </c>
      <c r="AJ811">
        <f>IF(AI811=AI810,1,0)</f>
        <v>0</v>
      </c>
      <c r="AK811" s="47" t="s">
        <v>465</v>
      </c>
      <c r="AM811" s="8">
        <v>808</v>
      </c>
      <c r="AN811" s="8" t="str">
        <f t="shared" si="160"/>
        <v/>
      </c>
      <c r="AO811" s="8" t="str">
        <f t="shared" si="160"/>
        <v/>
      </c>
      <c r="AP811" s="8" t="str">
        <f t="shared" si="160"/>
        <v/>
      </c>
      <c r="AQ811" s="8" t="str">
        <f t="shared" si="160"/>
        <v/>
      </c>
      <c r="AR811" s="8" t="str">
        <f t="shared" si="160"/>
        <v/>
      </c>
      <c r="AS811" s="8" t="str">
        <f t="shared" si="160"/>
        <v/>
      </c>
      <c r="AT811" s="8" t="str">
        <f t="shared" si="160"/>
        <v/>
      </c>
      <c r="AU811" s="8" t="str">
        <f t="shared" si="160"/>
        <v/>
      </c>
      <c r="AV811" s="8" t="str">
        <f t="shared" si="160"/>
        <v/>
      </c>
      <c r="AW811" s="8" t="str">
        <f t="shared" si="160"/>
        <v/>
      </c>
      <c r="AX811" s="8" t="str">
        <f t="shared" si="161"/>
        <v/>
      </c>
      <c r="AY811" s="8" t="str">
        <f t="shared" si="161"/>
        <v/>
      </c>
      <c r="AZ811" s="8" t="str">
        <f t="shared" si="161"/>
        <v/>
      </c>
      <c r="BA811" s="8" t="str">
        <f t="shared" si="161"/>
        <v/>
      </c>
      <c r="BB811" s="8" t="str">
        <f t="shared" si="161"/>
        <v/>
      </c>
      <c r="BC811" s="8" t="str">
        <f t="shared" si="161"/>
        <v/>
      </c>
      <c r="BD811" s="8" t="str">
        <f t="shared" si="161"/>
        <v/>
      </c>
      <c r="BE811" s="8" t="str">
        <f t="shared" si="161"/>
        <v/>
      </c>
    </row>
    <row r="812" spans="1:57" x14ac:dyDescent="0.25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>CONCATENATE(A812,B812,C812,D812,E812,F812,G812,H812,I812,J812,K812,L812,M812,N812,O812,P812,Q812,R812,S812,T812,U812,V812,W812,X812,Y812,Z812,AA812,AB812,AC812,AD812,AE812,AF812,AG812,AH812)</f>
        <v>SIMSIMSIM1512744731917414644777,875GP4 - UNEN/RN - UNIAO ESTUDANTIL DO NORTE E NORDES044777,87541643,916666666742507,87542521,8755888720MXGUXL DX XUZX BXRBXX000000AMIL73GP4 - AMIL 400 NACIONAL R PJCA QP1887721670,581887,72ATIVO</v>
      </c>
      <c r="AJ812">
        <f>IF(AI812=AI811,1,0)</f>
        <v>0</v>
      </c>
      <c r="AK812" s="47" t="s">
        <v>465</v>
      </c>
      <c r="AM812" s="7">
        <v>809</v>
      </c>
      <c r="AN812" s="7" t="str">
        <f t="shared" si="160"/>
        <v/>
      </c>
      <c r="AO812" s="7" t="str">
        <f t="shared" si="160"/>
        <v/>
      </c>
      <c r="AP812" s="7" t="str">
        <f t="shared" si="160"/>
        <v/>
      </c>
      <c r="AQ812" s="7" t="str">
        <f t="shared" si="160"/>
        <v/>
      </c>
      <c r="AR812" s="7" t="str">
        <f t="shared" si="160"/>
        <v/>
      </c>
      <c r="AS812" s="7" t="str">
        <f t="shared" si="160"/>
        <v/>
      </c>
      <c r="AT812" s="7" t="str">
        <f t="shared" si="160"/>
        <v/>
      </c>
      <c r="AU812" s="7" t="str">
        <f t="shared" si="160"/>
        <v/>
      </c>
      <c r="AV812" s="7" t="str">
        <f t="shared" si="160"/>
        <v/>
      </c>
      <c r="AW812" s="7" t="str">
        <f t="shared" si="160"/>
        <v/>
      </c>
      <c r="AX812" s="7" t="str">
        <f t="shared" si="161"/>
        <v/>
      </c>
      <c r="AY812" s="7" t="str">
        <f t="shared" si="161"/>
        <v/>
      </c>
      <c r="AZ812" s="7" t="str">
        <f t="shared" si="161"/>
        <v/>
      </c>
      <c r="BA812" s="7" t="str">
        <f t="shared" si="161"/>
        <v/>
      </c>
      <c r="BB812" s="7" t="str">
        <f t="shared" si="161"/>
        <v/>
      </c>
      <c r="BC812" s="7" t="str">
        <f t="shared" si="161"/>
        <v/>
      </c>
      <c r="BD812" s="7" t="str">
        <f t="shared" si="161"/>
        <v/>
      </c>
      <c r="BE812" s="7" t="str">
        <f t="shared" si="161"/>
        <v/>
      </c>
    </row>
    <row r="813" spans="1:57" x14ac:dyDescent="0.25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>CONCATENATE(A813,B813,C813,D813,E813,F813,G813,H813,I813,J813,K813,L813,M813,N813,O813,P813,Q813,R813,S813,T813,U813,V813,W813,X813,Y813,Z813,AA813,AB813,AC813,AD813,AE813,AF813,AG813,AH813)</f>
        <v>SIMSIMSIM1512744714217483544777,875GP4 - UNEN/RN - UNIAO ESTUDANTIL DO NORTE E NORDES044777,87542039,916666666742621,87542551,8755961470GXXVXNNX WXRVXLHX DX NXWXMXNTX000000AMIL72GP4 - AMIL 400 NACIONAL R PJCA QC166041469,361660,4ATIVO</v>
      </c>
      <c r="AJ813">
        <f>IF(AI813=AI812,1,0)</f>
        <v>0</v>
      </c>
      <c r="AK813" s="47" t="s">
        <v>465</v>
      </c>
      <c r="AM813" s="8">
        <v>810</v>
      </c>
      <c r="AN813" s="8" t="str">
        <f t="shared" si="160"/>
        <v/>
      </c>
      <c r="AO813" s="8" t="str">
        <f t="shared" si="160"/>
        <v/>
      </c>
      <c r="AP813" s="8" t="str">
        <f t="shared" si="160"/>
        <v/>
      </c>
      <c r="AQ813" s="8" t="str">
        <f t="shared" si="160"/>
        <v/>
      </c>
      <c r="AR813" s="8" t="str">
        <f t="shared" si="160"/>
        <v/>
      </c>
      <c r="AS813" s="8" t="str">
        <f t="shared" si="160"/>
        <v/>
      </c>
      <c r="AT813" s="8" t="str">
        <f t="shared" si="160"/>
        <v/>
      </c>
      <c r="AU813" s="8" t="str">
        <f t="shared" si="160"/>
        <v/>
      </c>
      <c r="AV813" s="8" t="str">
        <f t="shared" si="160"/>
        <v/>
      </c>
      <c r="AW813" s="8" t="str">
        <f t="shared" si="160"/>
        <v/>
      </c>
      <c r="AX813" s="8" t="str">
        <f t="shared" si="161"/>
        <v/>
      </c>
      <c r="AY813" s="8" t="str">
        <f t="shared" si="161"/>
        <v/>
      </c>
      <c r="AZ813" s="8" t="str">
        <f t="shared" si="161"/>
        <v/>
      </c>
      <c r="BA813" s="8" t="str">
        <f t="shared" si="161"/>
        <v/>
      </c>
      <c r="BB813" s="8" t="str">
        <f t="shared" si="161"/>
        <v/>
      </c>
      <c r="BC813" s="8" t="str">
        <f t="shared" si="161"/>
        <v/>
      </c>
      <c r="BD813" s="8" t="str">
        <f t="shared" si="161"/>
        <v/>
      </c>
      <c r="BE813" s="8" t="str">
        <f t="shared" si="161"/>
        <v/>
      </c>
    </row>
    <row r="814" spans="1:57" x14ac:dyDescent="0.25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>CONCATENATE(A814,B814,C814,D814,E814,F814,G814,H814,I814,J814,K814,L814,M814,N814,O814,P814,Q814,R814,S814,T814,U814,V814,W814,X814,Y814,Z814,AA814,AB814,AC814,AD814,AE814,AF814,AG814,AH814)</f>
        <v>SIMSIMSIM1189455000190116010244777,875FNEL044777,87537264,916666666743636,87543615,87543312,875732749960RXQUX BXPX DX XLVX JUNXXR000000AMIL47AMIL 400 QC NACIONAL1544771297,661544,77ATIVO</v>
      </c>
      <c r="AJ814">
        <f>IF(AI814=AI813,1,0)</f>
        <v>0</v>
      </c>
      <c r="AK814" s="47" t="s">
        <v>387</v>
      </c>
      <c r="AM814" s="7">
        <v>811</v>
      </c>
      <c r="AN814" s="7" t="str">
        <f t="shared" ref="AN814:AW823" si="162">IF(AN$3=$D814,$AM814,"")</f>
        <v/>
      </c>
      <c r="AO814" s="7" t="str">
        <f t="shared" si="162"/>
        <v/>
      </c>
      <c r="AP814" s="7" t="str">
        <f t="shared" si="162"/>
        <v/>
      </c>
      <c r="AQ814" s="7" t="str">
        <f t="shared" si="162"/>
        <v/>
      </c>
      <c r="AR814" s="7" t="str">
        <f t="shared" si="162"/>
        <v/>
      </c>
      <c r="AS814" s="7" t="str">
        <f t="shared" si="162"/>
        <v/>
      </c>
      <c r="AT814" s="7" t="str">
        <f t="shared" si="162"/>
        <v/>
      </c>
      <c r="AU814" s="7" t="str">
        <f t="shared" si="162"/>
        <v/>
      </c>
      <c r="AV814" s="7" t="str">
        <f t="shared" si="162"/>
        <v/>
      </c>
      <c r="AW814" s="7" t="str">
        <f t="shared" si="162"/>
        <v/>
      </c>
      <c r="AX814" s="7" t="str">
        <f t="shared" ref="AX814:BE823" si="163">IF(AX$3=$D814,$AM814,"")</f>
        <v/>
      </c>
      <c r="AY814" s="7" t="str">
        <f t="shared" si="163"/>
        <v/>
      </c>
      <c r="AZ814" s="7" t="str">
        <f t="shared" si="163"/>
        <v/>
      </c>
      <c r="BA814" s="7" t="str">
        <f t="shared" si="163"/>
        <v/>
      </c>
      <c r="BB814" s="7" t="str">
        <f t="shared" si="163"/>
        <v/>
      </c>
      <c r="BC814" s="7" t="str">
        <f t="shared" si="163"/>
        <v/>
      </c>
      <c r="BD814" s="7" t="str">
        <f t="shared" si="163"/>
        <v/>
      </c>
      <c r="BE814" s="7" t="str">
        <f t="shared" si="163"/>
        <v/>
      </c>
    </row>
    <row r="815" spans="1:57" x14ac:dyDescent="0.25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>CONCATENATE(A815,B815,C815,D815,E815,F815,G815,H815,I815,J815,K815,L815,M815,N815,O815,P815,Q815,R815,S815,T815,U815,V815,W815,X815,Y815,Z815,AA815,AB815,AC815,AD815,AE815,AF815,AG815,AH815)</f>
        <v>SIMSIMSIM1191014000190116017844777,875FNEL044777,87536322,87543310,87543312,875732786110LUX WXXMBRX XNTXXGX XUNDXR000000AMIL47AMIL 400 QC NACIONAL COPART1313121103,021313,12ATIVO</v>
      </c>
      <c r="AJ815">
        <f>IF(AI815=AI814,1,0)</f>
        <v>0</v>
      </c>
      <c r="AK815" s="47" t="s">
        <v>387</v>
      </c>
      <c r="AM815" s="8">
        <v>812</v>
      </c>
      <c r="AN815" s="8" t="str">
        <f t="shared" si="162"/>
        <v/>
      </c>
      <c r="AO815" s="8" t="str">
        <f t="shared" si="162"/>
        <v/>
      </c>
      <c r="AP815" s="8" t="str">
        <f t="shared" si="162"/>
        <v/>
      </c>
      <c r="AQ815" s="8" t="str">
        <f t="shared" si="162"/>
        <v/>
      </c>
      <c r="AR815" s="8" t="str">
        <f t="shared" si="162"/>
        <v/>
      </c>
      <c r="AS815" s="8" t="str">
        <f t="shared" si="162"/>
        <v/>
      </c>
      <c r="AT815" s="8" t="str">
        <f t="shared" si="162"/>
        <v/>
      </c>
      <c r="AU815" s="8" t="str">
        <f t="shared" si="162"/>
        <v/>
      </c>
      <c r="AV815" s="8" t="str">
        <f t="shared" si="162"/>
        <v/>
      </c>
      <c r="AW815" s="8" t="str">
        <f t="shared" si="162"/>
        <v/>
      </c>
      <c r="AX815" s="8" t="str">
        <f t="shared" si="163"/>
        <v/>
      </c>
      <c r="AY815" s="8" t="str">
        <f t="shared" si="163"/>
        <v/>
      </c>
      <c r="AZ815" s="8" t="str">
        <f t="shared" si="163"/>
        <v/>
      </c>
      <c r="BA815" s="8" t="str">
        <f t="shared" si="163"/>
        <v/>
      </c>
      <c r="BB815" s="8" t="str">
        <f t="shared" si="163"/>
        <v/>
      </c>
      <c r="BC815" s="8" t="str">
        <f t="shared" si="163"/>
        <v/>
      </c>
      <c r="BD815" s="8" t="str">
        <f t="shared" si="163"/>
        <v/>
      </c>
      <c r="BE815" s="8" t="str">
        <f t="shared" si="163"/>
        <v/>
      </c>
    </row>
    <row r="816" spans="1:57" x14ac:dyDescent="0.25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>CONCATENATE(A816,B816,C816,D816,E816,F816,G816,H816,I816,J816,K816,L816,M816,N816,O816,P816,Q816,R816,S816,T816,U816,V816,W816,X816,Y816,Z816,AA816,AB816,AC816,AD816,AE816,AF816,AG816,AH816)</f>
        <v>SIMSIMSIM1189455000190116042344777,875FNEL044777,87540836,916666666743310,87543312,875732813140WXLLXNGTXN MXXX DX XLXVXXRX FXLHX000000AMIL47AMIL 400 QC NACIONAL1235861038,111235,86ATIVO</v>
      </c>
      <c r="AJ816">
        <f>IF(AI816=AI815,1,0)</f>
        <v>0</v>
      </c>
      <c r="AK816" s="47" t="s">
        <v>387</v>
      </c>
      <c r="AM816" s="7">
        <v>813</v>
      </c>
      <c r="AN816" s="7" t="str">
        <f t="shared" si="162"/>
        <v/>
      </c>
      <c r="AO816" s="7" t="str">
        <f t="shared" si="162"/>
        <v/>
      </c>
      <c r="AP816" s="7" t="str">
        <f t="shared" si="162"/>
        <v/>
      </c>
      <c r="AQ816" s="7" t="str">
        <f t="shared" si="162"/>
        <v/>
      </c>
      <c r="AR816" s="7" t="str">
        <f t="shared" si="162"/>
        <v/>
      </c>
      <c r="AS816" s="7" t="str">
        <f t="shared" si="162"/>
        <v/>
      </c>
      <c r="AT816" s="7" t="str">
        <f t="shared" si="162"/>
        <v/>
      </c>
      <c r="AU816" s="7" t="str">
        <f t="shared" si="162"/>
        <v/>
      </c>
      <c r="AV816" s="7" t="str">
        <f t="shared" si="162"/>
        <v/>
      </c>
      <c r="AW816" s="7" t="str">
        <f t="shared" si="162"/>
        <v/>
      </c>
      <c r="AX816" s="7" t="str">
        <f t="shared" si="163"/>
        <v/>
      </c>
      <c r="AY816" s="7" t="str">
        <f t="shared" si="163"/>
        <v/>
      </c>
      <c r="AZ816" s="7" t="str">
        <f t="shared" si="163"/>
        <v/>
      </c>
      <c r="BA816" s="7" t="str">
        <f t="shared" si="163"/>
        <v/>
      </c>
      <c r="BB816" s="7" t="str">
        <f t="shared" si="163"/>
        <v/>
      </c>
      <c r="BC816" s="7" t="str">
        <f t="shared" si="163"/>
        <v/>
      </c>
      <c r="BD816" s="7" t="str">
        <f t="shared" si="163"/>
        <v/>
      </c>
      <c r="BE816" s="7" t="str">
        <f t="shared" si="163"/>
        <v/>
      </c>
    </row>
    <row r="817" spans="1:57" x14ac:dyDescent="0.25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>CONCATENATE(A817,B817,C817,D817,E817,F817,G817,H817,I817,J817,K817,L817,M817,N817,O817,P817,Q817,R817,S817,T817,U817,V817,W817,X817,Y817,Z817,AA817,AB817,AC817,AD817,AE817,AF817,AG817,AH817)</f>
        <v>SIMSIMSIM11910110002200116007044777,875ABREC044746,87544777,87525922,916666666744746,87544073,87543312,875732813200KXTXX WXLXNX PXNTX FXRXNHX000000AMIL47AMIL 400 QP NACIONAL3835393221,733835,39INATIVO</v>
      </c>
      <c r="AJ817">
        <f>IF(AI817=AI816,1,0)</f>
        <v>0</v>
      </c>
      <c r="AK817" s="47" t="s">
        <v>473</v>
      </c>
      <c r="AM817" s="8">
        <v>814</v>
      </c>
      <c r="AN817" s="8" t="str">
        <f t="shared" si="162"/>
        <v/>
      </c>
      <c r="AO817" s="8" t="str">
        <f t="shared" si="162"/>
        <v/>
      </c>
      <c r="AP817" s="8" t="str">
        <f t="shared" si="162"/>
        <v/>
      </c>
      <c r="AQ817" s="8" t="str">
        <f t="shared" si="162"/>
        <v/>
      </c>
      <c r="AR817" s="8" t="str">
        <f t="shared" si="162"/>
        <v/>
      </c>
      <c r="AS817" s="8" t="str">
        <f t="shared" si="162"/>
        <v/>
      </c>
      <c r="AT817" s="8" t="str">
        <f t="shared" si="162"/>
        <v/>
      </c>
      <c r="AU817" s="8" t="str">
        <f t="shared" si="162"/>
        <v/>
      </c>
      <c r="AV817" s="8" t="str">
        <f t="shared" si="162"/>
        <v/>
      </c>
      <c r="AW817" s="8" t="str">
        <f t="shared" si="162"/>
        <v/>
      </c>
      <c r="AX817" s="8" t="str">
        <f t="shared" si="163"/>
        <v/>
      </c>
      <c r="AY817" s="8" t="str">
        <f t="shared" si="163"/>
        <v/>
      </c>
      <c r="AZ817" s="8" t="str">
        <f t="shared" si="163"/>
        <v/>
      </c>
      <c r="BA817" s="8" t="str">
        <f t="shared" si="163"/>
        <v/>
      </c>
      <c r="BB817" s="8" t="str">
        <f t="shared" si="163"/>
        <v/>
      </c>
      <c r="BC817" s="8" t="str">
        <f t="shared" si="163"/>
        <v/>
      </c>
      <c r="BD817" s="8" t="str">
        <f t="shared" si="163"/>
        <v/>
      </c>
      <c r="BE817" s="8" t="str">
        <f t="shared" si="163"/>
        <v/>
      </c>
    </row>
    <row r="818" spans="1:57" x14ac:dyDescent="0.25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>CONCATENATE(A818,B818,C818,D818,E818,F818,G818,H818,I818,J818,K818,L818,M818,N818,O818,P818,Q818,R818,S818,T818,U818,V818,W818,X818,Y818,Z818,AA818,AB818,AC818,AD818,AE818,AF818,AG818,AH818)</f>
        <v>SIMSIMSIM1189459000190116044144777,875FNEL044776,87544777,87538562,87544776,87543312,875732814780MXGUXL XGUNDX DX FXRXX WXTX000000AMIL47AMIL 700 QP NACIONAL192971620,951929,7INATIVO</v>
      </c>
      <c r="AJ818">
        <f>IF(AI818=AI817,1,0)</f>
        <v>0</v>
      </c>
      <c r="AK818" s="47" t="s">
        <v>387</v>
      </c>
      <c r="AM818" s="7">
        <v>815</v>
      </c>
      <c r="AN818" s="7" t="str">
        <f t="shared" si="162"/>
        <v/>
      </c>
      <c r="AO818" s="7" t="str">
        <f t="shared" si="162"/>
        <v/>
      </c>
      <c r="AP818" s="7" t="str">
        <f t="shared" si="162"/>
        <v/>
      </c>
      <c r="AQ818" s="7" t="str">
        <f t="shared" si="162"/>
        <v/>
      </c>
      <c r="AR818" s="7" t="str">
        <f t="shared" si="162"/>
        <v/>
      </c>
      <c r="AS818" s="7" t="str">
        <f t="shared" si="162"/>
        <v/>
      </c>
      <c r="AT818" s="7" t="str">
        <f t="shared" si="162"/>
        <v/>
      </c>
      <c r="AU818" s="7" t="str">
        <f t="shared" si="162"/>
        <v/>
      </c>
      <c r="AV818" s="7" t="str">
        <f t="shared" si="162"/>
        <v/>
      </c>
      <c r="AW818" s="7" t="str">
        <f t="shared" si="162"/>
        <v/>
      </c>
      <c r="AX818" s="7" t="str">
        <f t="shared" si="163"/>
        <v/>
      </c>
      <c r="AY818" s="7" t="str">
        <f t="shared" si="163"/>
        <v/>
      </c>
      <c r="AZ818" s="7" t="str">
        <f t="shared" si="163"/>
        <v/>
      </c>
      <c r="BA818" s="7" t="str">
        <f t="shared" si="163"/>
        <v/>
      </c>
      <c r="BB818" s="7" t="str">
        <f t="shared" si="163"/>
        <v/>
      </c>
      <c r="BC818" s="7" t="str">
        <f t="shared" si="163"/>
        <v/>
      </c>
      <c r="BD818" s="7" t="str">
        <f t="shared" si="163"/>
        <v/>
      </c>
      <c r="BE818" s="7" t="str">
        <f t="shared" si="163"/>
        <v/>
      </c>
    </row>
    <row r="819" spans="1:57" x14ac:dyDescent="0.25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>CONCATENATE(A819,B819,C819,D819,E819,F819,G819,H819,I819,J819,K819,L819,M819,N819,O819,P819,Q819,R819,S819,T819,U819,V819,W819,X819,Y819,Z819,AA819,AB819,AC819,AD819,AE819,AF819,AG819,AH819)</f>
        <v>SIMSIMSIM1189459000190116044144777,875FNEL144776,87544777,87526514,87544776,87543312,875732814810XRGXX HXNRXQUX DX FXRXX WXTX000000AMIL47AMIL 700 QP NACIONAL5267264424,535267,26INATIVO</v>
      </c>
      <c r="AJ819">
        <f>IF(AI819=AI818,1,0)</f>
        <v>0</v>
      </c>
      <c r="AK819" s="47" t="s">
        <v>387</v>
      </c>
      <c r="AM819" s="8">
        <v>816</v>
      </c>
      <c r="AN819" s="8" t="str">
        <f t="shared" si="162"/>
        <v/>
      </c>
      <c r="AO819" s="8" t="str">
        <f t="shared" si="162"/>
        <v/>
      </c>
      <c r="AP819" s="8" t="str">
        <f t="shared" si="162"/>
        <v/>
      </c>
      <c r="AQ819" s="8" t="str">
        <f t="shared" si="162"/>
        <v/>
      </c>
      <c r="AR819" s="8" t="str">
        <f t="shared" si="162"/>
        <v/>
      </c>
      <c r="AS819" s="8" t="str">
        <f t="shared" si="162"/>
        <v/>
      </c>
      <c r="AT819" s="8" t="str">
        <f t="shared" si="162"/>
        <v/>
      </c>
      <c r="AU819" s="8" t="str">
        <f t="shared" si="162"/>
        <v/>
      </c>
      <c r="AV819" s="8" t="str">
        <f t="shared" si="162"/>
        <v/>
      </c>
      <c r="AW819" s="8" t="str">
        <f t="shared" si="162"/>
        <v/>
      </c>
      <c r="AX819" s="8" t="str">
        <f t="shared" si="163"/>
        <v/>
      </c>
      <c r="AY819" s="8" t="str">
        <f t="shared" si="163"/>
        <v/>
      </c>
      <c r="AZ819" s="8" t="str">
        <f t="shared" si="163"/>
        <v/>
      </c>
      <c r="BA819" s="8" t="str">
        <f t="shared" si="163"/>
        <v/>
      </c>
      <c r="BB819" s="8" t="str">
        <f t="shared" si="163"/>
        <v/>
      </c>
      <c r="BC819" s="8" t="str">
        <f t="shared" si="163"/>
        <v/>
      </c>
      <c r="BD819" s="8" t="str">
        <f t="shared" si="163"/>
        <v/>
      </c>
      <c r="BE819" s="8" t="str">
        <f t="shared" si="163"/>
        <v/>
      </c>
    </row>
    <row r="820" spans="1:57" x14ac:dyDescent="0.25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>CONCATENATE(A820,B820,C820,D820,E820,F820,G820,H820,I820,J820,K820,L820,M820,N820,O820,P820,Q820,R820,S820,T820,U820,V820,W820,X820,Y820,Z820,AA820,AB820,AC820,AD820,AE820,AF820,AG820,AH820)</f>
        <v>SIMNÃONÃO190116047944777,875FNEL044707,87544777,87524834,916666666744707,87543312,875732902510XLMX LXPX DX XLXVXXRX RXX000000AMIL47NEXT PLUS RM RJ103421868,741034,21INATIVO</v>
      </c>
      <c r="AJ820">
        <f>IF(AI820=AI819,1,0)</f>
        <v>0</v>
      </c>
      <c r="AK820" s="47" t="s">
        <v>387</v>
      </c>
      <c r="AM820" s="7">
        <v>817</v>
      </c>
      <c r="AN820" s="7" t="str">
        <f t="shared" si="162"/>
        <v/>
      </c>
      <c r="AO820" s="7" t="str">
        <f t="shared" si="162"/>
        <v/>
      </c>
      <c r="AP820" s="7" t="str">
        <f t="shared" si="162"/>
        <v/>
      </c>
      <c r="AQ820" s="7" t="str">
        <f t="shared" si="162"/>
        <v/>
      </c>
      <c r="AR820" s="7" t="str">
        <f t="shared" si="162"/>
        <v/>
      </c>
      <c r="AS820" s="7" t="str">
        <f t="shared" si="162"/>
        <v/>
      </c>
      <c r="AT820" s="7" t="str">
        <f t="shared" si="162"/>
        <v/>
      </c>
      <c r="AU820" s="7" t="str">
        <f t="shared" si="162"/>
        <v/>
      </c>
      <c r="AV820" s="7" t="str">
        <f t="shared" si="162"/>
        <v/>
      </c>
      <c r="AW820" s="7" t="str">
        <f t="shared" si="162"/>
        <v/>
      </c>
      <c r="AX820" s="7" t="str">
        <f t="shared" si="163"/>
        <v/>
      </c>
      <c r="AY820" s="7" t="str">
        <f t="shared" si="163"/>
        <v/>
      </c>
      <c r="AZ820" s="7" t="str">
        <f t="shared" si="163"/>
        <v/>
      </c>
      <c r="BA820" s="7" t="str">
        <f t="shared" si="163"/>
        <v/>
      </c>
      <c r="BB820" s="7" t="str">
        <f t="shared" si="163"/>
        <v/>
      </c>
      <c r="BC820" s="7" t="str">
        <f t="shared" si="163"/>
        <v/>
      </c>
      <c r="BD820" s="7" t="str">
        <f t="shared" si="163"/>
        <v/>
      </c>
      <c r="BE820" s="7" t="str">
        <f t="shared" si="163"/>
        <v/>
      </c>
    </row>
    <row r="821" spans="1:57" x14ac:dyDescent="0.25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>CONCATENATE(A821,B821,C821,D821,E821,F821,G821,H821,I821,J821,K821,L821,M821,N821,O821,P821,Q821,R821,S821,T821,U821,V821,W821,X821,Y821,Z821,AA821,AB821,AC821,AD821,AE821,AF821,AG821,AH821)</f>
        <v>SIMSIMSIM1189442000570116047244777,875ANMEP044745,87544777,87530815,87544745,87543312,875732972990BXXTRXZ PXXNHX GXRBXX000000AMIL47NEXT PLUS RM RJ87415734,27874,15INATIVO</v>
      </c>
      <c r="AJ821">
        <f>IF(AI821=AI820,1,0)</f>
        <v>0</v>
      </c>
      <c r="AK821" s="47" t="s">
        <v>392</v>
      </c>
      <c r="AM821" s="8">
        <v>818</v>
      </c>
      <c r="AN821" s="8" t="str">
        <f t="shared" si="162"/>
        <v/>
      </c>
      <c r="AO821" s="8" t="str">
        <f t="shared" si="162"/>
        <v/>
      </c>
      <c r="AP821" s="8" t="str">
        <f t="shared" si="162"/>
        <v/>
      </c>
      <c r="AQ821" s="8" t="str">
        <f t="shared" si="162"/>
        <v/>
      </c>
      <c r="AR821" s="8" t="str">
        <f t="shared" si="162"/>
        <v/>
      </c>
      <c r="AS821" s="8" t="str">
        <f t="shared" si="162"/>
        <v/>
      </c>
      <c r="AT821" s="8" t="str">
        <f t="shared" si="162"/>
        <v/>
      </c>
      <c r="AU821" s="8" t="str">
        <f t="shared" si="162"/>
        <v/>
      </c>
      <c r="AV821" s="8" t="str">
        <f t="shared" si="162"/>
        <v/>
      </c>
      <c r="AW821" s="8" t="str">
        <f t="shared" si="162"/>
        <v/>
      </c>
      <c r="AX821" s="8" t="str">
        <f t="shared" si="163"/>
        <v/>
      </c>
      <c r="AY821" s="8" t="str">
        <f t="shared" si="163"/>
        <v/>
      </c>
      <c r="AZ821" s="8" t="str">
        <f t="shared" si="163"/>
        <v/>
      </c>
      <c r="BA821" s="8" t="str">
        <f t="shared" si="163"/>
        <v/>
      </c>
      <c r="BB821" s="8" t="str">
        <f t="shared" si="163"/>
        <v/>
      </c>
      <c r="BC821" s="8" t="str">
        <f t="shared" si="163"/>
        <v/>
      </c>
      <c r="BD821" s="8" t="str">
        <f t="shared" si="163"/>
        <v/>
      </c>
      <c r="BE821" s="8" t="str">
        <f t="shared" si="163"/>
        <v/>
      </c>
    </row>
    <row r="822" spans="1:57" x14ac:dyDescent="0.25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>CONCATENATE(A822,B822,C822,D822,E822,F822,G822,H822,I822,J822,K822,L822,M822,N822,O822,P822,Q822,R822,S822,T822,U822,V822,W822,X822,Y822,Z822,AA822,AB822,AC822,AD822,AE822,AF822,AG822,AH822)</f>
        <v>SIMSIMSIM190116047844777,875FNEL044747,87544777,87537499,87544747,87543312,875732973080LUWX XNTXNXX VXLLX LXPX NXVXRRX000000AMIL47NEXT PLUS RM RJ60547508,58605,47INATIVO</v>
      </c>
      <c r="AJ822">
        <f>IF(AI822=AI821,1,0)</f>
        <v>0</v>
      </c>
      <c r="AK822" s="47" t="s">
        <v>387</v>
      </c>
      <c r="AM822" s="7">
        <v>819</v>
      </c>
      <c r="AN822" s="7" t="str">
        <f t="shared" si="162"/>
        <v/>
      </c>
      <c r="AO822" s="7" t="str">
        <f t="shared" si="162"/>
        <v/>
      </c>
      <c r="AP822" s="7" t="str">
        <f t="shared" si="162"/>
        <v/>
      </c>
      <c r="AQ822" s="7" t="str">
        <f t="shared" si="162"/>
        <v/>
      </c>
      <c r="AR822" s="7" t="str">
        <f t="shared" si="162"/>
        <v/>
      </c>
      <c r="AS822" s="7" t="str">
        <f t="shared" si="162"/>
        <v/>
      </c>
      <c r="AT822" s="7" t="str">
        <f t="shared" si="162"/>
        <v/>
      </c>
      <c r="AU822" s="7" t="str">
        <f t="shared" si="162"/>
        <v/>
      </c>
      <c r="AV822" s="7" t="str">
        <f t="shared" si="162"/>
        <v/>
      </c>
      <c r="AW822" s="7" t="str">
        <f t="shared" si="162"/>
        <v/>
      </c>
      <c r="AX822" s="7" t="str">
        <f t="shared" si="163"/>
        <v/>
      </c>
      <c r="AY822" s="7" t="str">
        <f t="shared" si="163"/>
        <v/>
      </c>
      <c r="AZ822" s="7" t="str">
        <f t="shared" si="163"/>
        <v/>
      </c>
      <c r="BA822" s="7" t="str">
        <f t="shared" si="163"/>
        <v/>
      </c>
      <c r="BB822" s="7" t="str">
        <f t="shared" si="163"/>
        <v/>
      </c>
      <c r="BC822" s="7" t="str">
        <f t="shared" si="163"/>
        <v/>
      </c>
      <c r="BD822" s="7" t="str">
        <f t="shared" si="163"/>
        <v/>
      </c>
      <c r="BE822" s="7" t="str">
        <f t="shared" si="163"/>
        <v/>
      </c>
    </row>
    <row r="823" spans="1:57" x14ac:dyDescent="0.25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>CONCATENATE(A823,B823,C823,D823,E823,F823,G823,H823,I823,J823,K823,L823,M823,N823,O823,P823,Q823,R823,S823,T823,U823,V823,W823,X823,Y823,Z823,AA823,AB823,AC823,AD823,AE823,AF823,AG823,AH823)</f>
        <v>NÃONÃONÃO1189449000190116045944777,875FNEL044711,87544777,87539186,87544711,87544679,87543312,875733100390XTXVXX XBXXPXM DX XUX000000AMILNEXT MUNICIPAL SÃO PAULO31052260,84310,52INATIVO</v>
      </c>
      <c r="AJ823">
        <f>IF(AI823=AI822,1,0)</f>
        <v>0</v>
      </c>
      <c r="AK823" s="47" t="s">
        <v>387</v>
      </c>
      <c r="AM823" s="8">
        <v>820</v>
      </c>
      <c r="AN823" s="8" t="str">
        <f t="shared" si="162"/>
        <v/>
      </c>
      <c r="AO823" s="8" t="str">
        <f t="shared" si="162"/>
        <v/>
      </c>
      <c r="AP823" s="8" t="str">
        <f t="shared" si="162"/>
        <v/>
      </c>
      <c r="AQ823" s="8" t="str">
        <f t="shared" si="162"/>
        <v/>
      </c>
      <c r="AR823" s="8" t="str">
        <f t="shared" si="162"/>
        <v/>
      </c>
      <c r="AS823" s="8" t="str">
        <f t="shared" si="162"/>
        <v/>
      </c>
      <c r="AT823" s="8" t="str">
        <f t="shared" si="162"/>
        <v/>
      </c>
      <c r="AU823" s="8" t="str">
        <f t="shared" si="162"/>
        <v/>
      </c>
      <c r="AV823" s="8" t="str">
        <f t="shared" si="162"/>
        <v/>
      </c>
      <c r="AW823" s="8" t="str">
        <f t="shared" si="162"/>
        <v/>
      </c>
      <c r="AX823" s="8" t="str">
        <f t="shared" si="163"/>
        <v/>
      </c>
      <c r="AY823" s="8" t="str">
        <f t="shared" si="163"/>
        <v/>
      </c>
      <c r="AZ823" s="8" t="str">
        <f t="shared" si="163"/>
        <v/>
      </c>
      <c r="BA823" s="8" t="str">
        <f t="shared" si="163"/>
        <v/>
      </c>
      <c r="BB823" s="8" t="str">
        <f t="shared" si="163"/>
        <v/>
      </c>
      <c r="BC823" s="8" t="str">
        <f t="shared" si="163"/>
        <v/>
      </c>
      <c r="BD823" s="8" t="str">
        <f t="shared" si="163"/>
        <v/>
      </c>
      <c r="BE823" s="8" t="str">
        <f t="shared" si="163"/>
        <v/>
      </c>
    </row>
    <row r="824" spans="1:57" x14ac:dyDescent="0.25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>CONCATENATE(A824,B824,C824,D824,E824,F824,G824,H824,I824,J824,K824,L824,M824,N824,O824,P824,Q824,R824,S824,T824,U824,V824,W824,X824,Y824,Z824,AA824,AB824,AC824,AD824,AE824,AF824,AG824,AH824)</f>
        <v>SIMSIMSIM1190477000570116027444777,875ANMEP044777,87532961,87544770,87544770,87543312,875733752000JXNXTHX DX XLVX RXXNDX000000AMIL47AMIL 400 QC NACIONAL2124111784,232124,11SUSPENSÃO</v>
      </c>
      <c r="AJ824">
        <f>IF(AI824=AI823,1,0)</f>
        <v>0</v>
      </c>
      <c r="AK824" s="47" t="s">
        <v>392</v>
      </c>
      <c r="AM824" s="7">
        <v>821</v>
      </c>
      <c r="AN824" s="7" t="str">
        <f t="shared" ref="AN824:AW833" si="164">IF(AN$3=$D824,$AM824,"")</f>
        <v/>
      </c>
      <c r="AO824" s="7" t="str">
        <f t="shared" si="164"/>
        <v/>
      </c>
      <c r="AP824" s="7" t="str">
        <f t="shared" si="164"/>
        <v/>
      </c>
      <c r="AQ824" s="7" t="str">
        <f t="shared" si="164"/>
        <v/>
      </c>
      <c r="AR824" s="7" t="str">
        <f t="shared" si="164"/>
        <v/>
      </c>
      <c r="AS824" s="7" t="str">
        <f t="shared" si="164"/>
        <v/>
      </c>
      <c r="AT824" s="7" t="str">
        <f t="shared" si="164"/>
        <v/>
      </c>
      <c r="AU824" s="7" t="str">
        <f t="shared" si="164"/>
        <v/>
      </c>
      <c r="AV824" s="7" t="str">
        <f t="shared" si="164"/>
        <v/>
      </c>
      <c r="AW824" s="7" t="str">
        <f t="shared" si="164"/>
        <v/>
      </c>
      <c r="AX824" s="7" t="str">
        <f t="shared" ref="AX824:BE833" si="165">IF(AX$3=$D824,$AM824,"")</f>
        <v/>
      </c>
      <c r="AY824" s="7" t="str">
        <f t="shared" si="165"/>
        <v/>
      </c>
      <c r="AZ824" s="7" t="str">
        <f t="shared" si="165"/>
        <v/>
      </c>
      <c r="BA824" s="7" t="str">
        <f t="shared" si="165"/>
        <v/>
      </c>
      <c r="BB824" s="7" t="str">
        <f t="shared" si="165"/>
        <v/>
      </c>
      <c r="BC824" s="7" t="str">
        <f t="shared" si="165"/>
        <v/>
      </c>
      <c r="BD824" s="7" t="str">
        <f t="shared" si="165"/>
        <v/>
      </c>
      <c r="BE824" s="7" t="str">
        <f t="shared" si="165"/>
        <v/>
      </c>
    </row>
    <row r="825" spans="1:57" x14ac:dyDescent="0.25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>CONCATENATE(A825,B825,C825,D825,E825,F825,G825,H825,I825,J825,K825,L825,M825,N825,O825,P825,Q825,R825,S825,T825,U825,V825,W825,X825,Y825,Z825,AA825,AB825,AC825,AD825,AE825,AF825,AG825,AH825)</f>
        <v>SIMSIMSIM1189435000570116260544777,875ANMEP044777,87530803,87543335,87543343,875734718990XLXNX MXWXDX DX XUZX000000AMIL46NEXT MUNICIPAL SÃO PAULO79106664,5791,06ATIVO</v>
      </c>
      <c r="AJ825">
        <f>IF(AI825=AI824,1,0)</f>
        <v>0</v>
      </c>
      <c r="AK825" s="47" t="s">
        <v>392</v>
      </c>
      <c r="AM825" s="8">
        <v>822</v>
      </c>
      <c r="AN825" s="8" t="str">
        <f t="shared" si="164"/>
        <v/>
      </c>
      <c r="AO825" s="8" t="str">
        <f t="shared" si="164"/>
        <v/>
      </c>
      <c r="AP825" s="8" t="str">
        <f t="shared" si="164"/>
        <v/>
      </c>
      <c r="AQ825" s="8" t="str">
        <f t="shared" si="164"/>
        <v/>
      </c>
      <c r="AR825" s="8" t="str">
        <f t="shared" si="164"/>
        <v/>
      </c>
      <c r="AS825" s="8" t="str">
        <f t="shared" si="164"/>
        <v/>
      </c>
      <c r="AT825" s="8" t="str">
        <f t="shared" si="164"/>
        <v/>
      </c>
      <c r="AU825" s="8" t="str">
        <f t="shared" si="164"/>
        <v/>
      </c>
      <c r="AV825" s="8" t="str">
        <f t="shared" si="164"/>
        <v/>
      </c>
      <c r="AW825" s="8" t="str">
        <f t="shared" si="164"/>
        <v/>
      </c>
      <c r="AX825" s="8" t="str">
        <f t="shared" si="165"/>
        <v/>
      </c>
      <c r="AY825" s="8" t="str">
        <f t="shared" si="165"/>
        <v/>
      </c>
      <c r="AZ825" s="8" t="str">
        <f t="shared" si="165"/>
        <v/>
      </c>
      <c r="BA825" s="8" t="str">
        <f t="shared" si="165"/>
        <v/>
      </c>
      <c r="BB825" s="8" t="str">
        <f t="shared" si="165"/>
        <v/>
      </c>
      <c r="BC825" s="8" t="str">
        <f t="shared" si="165"/>
        <v/>
      </c>
      <c r="BD825" s="8" t="str">
        <f t="shared" si="165"/>
        <v/>
      </c>
      <c r="BE825" s="8" t="str">
        <f t="shared" si="165"/>
        <v/>
      </c>
    </row>
    <row r="826" spans="1:57" x14ac:dyDescent="0.25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>CONCATENATE(A826,B826,C826,D826,E826,F826,G826,H826,I826,J826,K826,L826,M826,N826,O826,P826,Q826,R826,S826,T826,U826,V826,W826,X826,Y826,Z826,AA826,AB826,AC826,AD826,AE826,AF826,AG826,AH826)</f>
        <v>SIMSIMSIM1189455000190116325944777,875FNEL044777,87531593,87544770,87544770,87543343,875734732690NXNXHXNX BXX MXRTX DX FRXXTX000000AMIL46AMIL 400 QC NACIONAL2230311873,432230,31ATIVO</v>
      </c>
      <c r="AJ826">
        <f>IF(AI826=AI825,1,0)</f>
        <v>0</v>
      </c>
      <c r="AK826" s="47" t="s">
        <v>387</v>
      </c>
      <c r="AM826" s="7">
        <v>823</v>
      </c>
      <c r="AN826" s="7" t="str">
        <f t="shared" si="164"/>
        <v/>
      </c>
      <c r="AO826" s="7" t="str">
        <f t="shared" si="164"/>
        <v/>
      </c>
      <c r="AP826" s="7" t="str">
        <f t="shared" si="164"/>
        <v/>
      </c>
      <c r="AQ826" s="7" t="str">
        <f t="shared" si="164"/>
        <v/>
      </c>
      <c r="AR826" s="7" t="str">
        <f t="shared" si="164"/>
        <v/>
      </c>
      <c r="AS826" s="7" t="str">
        <f t="shared" si="164"/>
        <v/>
      </c>
      <c r="AT826" s="7" t="str">
        <f t="shared" si="164"/>
        <v/>
      </c>
      <c r="AU826" s="7" t="str">
        <f t="shared" si="164"/>
        <v/>
      </c>
      <c r="AV826" s="7" t="str">
        <f t="shared" si="164"/>
        <v/>
      </c>
      <c r="AW826" s="7" t="str">
        <f t="shared" si="164"/>
        <v/>
      </c>
      <c r="AX826" s="7" t="str">
        <f t="shared" si="165"/>
        <v/>
      </c>
      <c r="AY826" s="7" t="str">
        <f t="shared" si="165"/>
        <v/>
      </c>
      <c r="AZ826" s="7" t="str">
        <f t="shared" si="165"/>
        <v/>
      </c>
      <c r="BA826" s="7" t="str">
        <f t="shared" si="165"/>
        <v/>
      </c>
      <c r="BB826" s="7" t="str">
        <f t="shared" si="165"/>
        <v/>
      </c>
      <c r="BC826" s="7" t="str">
        <f t="shared" si="165"/>
        <v/>
      </c>
      <c r="BD826" s="7" t="str">
        <f t="shared" si="165"/>
        <v/>
      </c>
      <c r="BE826" s="7" t="str">
        <f t="shared" si="165"/>
        <v/>
      </c>
    </row>
    <row r="827" spans="1:57" x14ac:dyDescent="0.25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>CONCATENATE(A827,B827,C827,D827,E827,F827,G827,H827,I827,J827,K827,L827,M827,N827,O827,P827,Q827,R827,S827,T827,U827,V827,W827,X827,Y827,Z827,AA827,AB827,AC827,AD827,AE827,AF827,AG827,AH827)</f>
        <v>SIMSIMSIM11910110002200116329944777,875ABREC044773,87544777,87525874,87544773,87543343,875734732890HXNRXQUX WHXMX DXX000000AMIL46AMIL 400 QC NACIONAL3373362833,623373,36INATIVO</v>
      </c>
      <c r="AJ827">
        <f>IF(AI827=AI826,1,0)</f>
        <v>0</v>
      </c>
      <c r="AK827" s="47" t="s">
        <v>473</v>
      </c>
      <c r="AM827" s="8">
        <v>824</v>
      </c>
      <c r="AN827" s="8" t="str">
        <f t="shared" si="164"/>
        <v/>
      </c>
      <c r="AO827" s="8" t="str">
        <f t="shared" si="164"/>
        <v/>
      </c>
      <c r="AP827" s="8" t="str">
        <f t="shared" si="164"/>
        <v/>
      </c>
      <c r="AQ827" s="8" t="str">
        <f t="shared" si="164"/>
        <v/>
      </c>
      <c r="AR827" s="8" t="str">
        <f t="shared" si="164"/>
        <v/>
      </c>
      <c r="AS827" s="8" t="str">
        <f t="shared" si="164"/>
        <v/>
      </c>
      <c r="AT827" s="8" t="str">
        <f t="shared" si="164"/>
        <v/>
      </c>
      <c r="AU827" s="8" t="str">
        <f t="shared" si="164"/>
        <v/>
      </c>
      <c r="AV827" s="8" t="str">
        <f t="shared" si="164"/>
        <v/>
      </c>
      <c r="AW827" s="8" t="str">
        <f t="shared" si="164"/>
        <v/>
      </c>
      <c r="AX827" s="8" t="str">
        <f t="shared" si="165"/>
        <v/>
      </c>
      <c r="AY827" s="8" t="str">
        <f t="shared" si="165"/>
        <v/>
      </c>
      <c r="AZ827" s="8" t="str">
        <f t="shared" si="165"/>
        <v/>
      </c>
      <c r="BA827" s="8" t="str">
        <f t="shared" si="165"/>
        <v/>
      </c>
      <c r="BB827" s="8" t="str">
        <f t="shared" si="165"/>
        <v/>
      </c>
      <c r="BC827" s="8" t="str">
        <f t="shared" si="165"/>
        <v/>
      </c>
      <c r="BD827" s="8" t="str">
        <f t="shared" si="165"/>
        <v/>
      </c>
      <c r="BE827" s="8" t="str">
        <f t="shared" si="165"/>
        <v/>
      </c>
    </row>
    <row r="828" spans="1:57" x14ac:dyDescent="0.25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>CONCATENATE(A828,B828,C828,D828,E828,F828,G828,H828,I828,J828,K828,L828,M828,N828,O828,P828,Q828,R828,S828,T828,U828,V828,W828,X828,Y828,Z828,AA828,AB828,AC828,AD828,AE828,AF828,AG828,AH828)</f>
        <v>NÃONÃONÃO11910110002200116331044777,875ABREC044682,87544777,87530554,87544682,87543343,875734732920MXWHXLLX DXXDXR WXRRXX000000AMILAMIL 400 QC NACIONAL COPART118636996,531186,36INATIVO</v>
      </c>
      <c r="AJ828">
        <f>IF(AI828=AI827,1,0)</f>
        <v>0</v>
      </c>
      <c r="AK828" s="47" t="s">
        <v>473</v>
      </c>
      <c r="AM828" s="7">
        <v>825</v>
      </c>
      <c r="AN828" s="7" t="str">
        <f t="shared" si="164"/>
        <v/>
      </c>
      <c r="AO828" s="7" t="str">
        <f t="shared" si="164"/>
        <v/>
      </c>
      <c r="AP828" s="7" t="str">
        <f t="shared" si="164"/>
        <v/>
      </c>
      <c r="AQ828" s="7" t="str">
        <f t="shared" si="164"/>
        <v/>
      </c>
      <c r="AR828" s="7" t="str">
        <f t="shared" si="164"/>
        <v/>
      </c>
      <c r="AS828" s="7" t="str">
        <f t="shared" si="164"/>
        <v/>
      </c>
      <c r="AT828" s="7" t="str">
        <f t="shared" si="164"/>
        <v/>
      </c>
      <c r="AU828" s="7" t="str">
        <f t="shared" si="164"/>
        <v/>
      </c>
      <c r="AV828" s="7" t="str">
        <f t="shared" si="164"/>
        <v/>
      </c>
      <c r="AW828" s="7" t="str">
        <f t="shared" si="164"/>
        <v/>
      </c>
      <c r="AX828" s="7" t="str">
        <f t="shared" si="165"/>
        <v/>
      </c>
      <c r="AY828" s="7" t="str">
        <f t="shared" si="165"/>
        <v/>
      </c>
      <c r="AZ828" s="7" t="str">
        <f t="shared" si="165"/>
        <v/>
      </c>
      <c r="BA828" s="7" t="str">
        <f t="shared" si="165"/>
        <v/>
      </c>
      <c r="BB828" s="7" t="str">
        <f t="shared" si="165"/>
        <v/>
      </c>
      <c r="BC828" s="7" t="str">
        <f t="shared" si="165"/>
        <v/>
      </c>
      <c r="BD828" s="7" t="str">
        <f t="shared" si="165"/>
        <v/>
      </c>
      <c r="BE828" s="7" t="str">
        <f t="shared" si="165"/>
        <v/>
      </c>
    </row>
    <row r="829" spans="1:57" x14ac:dyDescent="0.25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>CONCATENATE(A829,B829,C829,D829,E829,F829,G829,H829,I829,J829,K829,L829,M829,N829,O829,P829,Q829,R829,S829,T829,U829,V829,W829,X829,Y829,Z829,AA829,AB829,AC829,AD829,AE829,AF829,AG829,AH829)</f>
        <v>SIMSIMSIM12016710002320116335444777,875SEEB - BA044777,87533257,916666666744742,87544741,87543343,875734732970FRXNWXXLLY RXBXXRX GXMX000000AMIL46AMIL 400 QC NACIONAL1777361475,231777,36ATIVO</v>
      </c>
      <c r="AJ829">
        <f>IF(AI829=AI828,1,0)</f>
        <v>0</v>
      </c>
      <c r="AK829" s="47" t="s">
        <v>499</v>
      </c>
      <c r="AM829" s="8">
        <v>826</v>
      </c>
      <c r="AN829" s="8" t="str">
        <f t="shared" si="164"/>
        <v/>
      </c>
      <c r="AO829" s="8" t="str">
        <f t="shared" si="164"/>
        <v/>
      </c>
      <c r="AP829" s="8" t="str">
        <f t="shared" si="164"/>
        <v/>
      </c>
      <c r="AQ829" s="8" t="str">
        <f t="shared" si="164"/>
        <v/>
      </c>
      <c r="AR829" s="8" t="str">
        <f t="shared" si="164"/>
        <v/>
      </c>
      <c r="AS829" s="8" t="str">
        <f t="shared" si="164"/>
        <v/>
      </c>
      <c r="AT829" s="8" t="str">
        <f t="shared" si="164"/>
        <v/>
      </c>
      <c r="AU829" s="8" t="str">
        <f t="shared" si="164"/>
        <v/>
      </c>
      <c r="AV829" s="8" t="str">
        <f t="shared" si="164"/>
        <v/>
      </c>
      <c r="AW829" s="8" t="str">
        <f t="shared" si="164"/>
        <v/>
      </c>
      <c r="AX829" s="8" t="str">
        <f t="shared" si="165"/>
        <v/>
      </c>
      <c r="AY829" s="8" t="str">
        <f t="shared" si="165"/>
        <v/>
      </c>
      <c r="AZ829" s="8" t="str">
        <f t="shared" si="165"/>
        <v/>
      </c>
      <c r="BA829" s="8" t="str">
        <f t="shared" si="165"/>
        <v/>
      </c>
      <c r="BB829" s="8" t="str">
        <f t="shared" si="165"/>
        <v/>
      </c>
      <c r="BC829" s="8" t="str">
        <f t="shared" si="165"/>
        <v/>
      </c>
      <c r="BD829" s="8" t="str">
        <f t="shared" si="165"/>
        <v/>
      </c>
      <c r="BE829" s="8" t="str">
        <f t="shared" si="165"/>
        <v/>
      </c>
    </row>
    <row r="830" spans="1:57" x14ac:dyDescent="0.25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>CONCATENATE(A830,B830,C830,D830,E830,F830,G830,H830,I830,J830,K830,L830,M830,N830,O830,P830,Q830,R830,S830,T830,U830,V830,W830,X830,Y830,Z830,AA830,AB830,AC830,AD830,AE830,AF830,AG830,AH830)</f>
        <v>SIMSIMSIM1189426000570116336644777,875ANMEP044777,87526002,87543335,87543343,875734733010JXNX WXNWXXWXX XNTX DXX WXRQUXXRX000000AMIL46AMIL 400 QC NACIONAL2867442408,652867,44ATIVO</v>
      </c>
      <c r="AJ830">
        <f>IF(AI830=AI829,1,0)</f>
        <v>0</v>
      </c>
      <c r="AK830" s="47" t="s">
        <v>392</v>
      </c>
      <c r="AM830" s="7">
        <v>827</v>
      </c>
      <c r="AN830" s="7" t="str">
        <f t="shared" si="164"/>
        <v/>
      </c>
      <c r="AO830" s="7" t="str">
        <f t="shared" si="164"/>
        <v/>
      </c>
      <c r="AP830" s="7" t="str">
        <f t="shared" si="164"/>
        <v/>
      </c>
      <c r="AQ830" s="7" t="str">
        <f t="shared" si="164"/>
        <v/>
      </c>
      <c r="AR830" s="7" t="str">
        <f t="shared" si="164"/>
        <v/>
      </c>
      <c r="AS830" s="7" t="str">
        <f t="shared" si="164"/>
        <v/>
      </c>
      <c r="AT830" s="7" t="str">
        <f t="shared" si="164"/>
        <v/>
      </c>
      <c r="AU830" s="7" t="str">
        <f t="shared" si="164"/>
        <v/>
      </c>
      <c r="AV830" s="7" t="str">
        <f t="shared" si="164"/>
        <v/>
      </c>
      <c r="AW830" s="7" t="str">
        <f t="shared" si="164"/>
        <v/>
      </c>
      <c r="AX830" s="7" t="str">
        <f t="shared" si="165"/>
        <v/>
      </c>
      <c r="AY830" s="7" t="str">
        <f t="shared" si="165"/>
        <v/>
      </c>
      <c r="AZ830" s="7" t="str">
        <f t="shared" si="165"/>
        <v/>
      </c>
      <c r="BA830" s="7" t="str">
        <f t="shared" si="165"/>
        <v/>
      </c>
      <c r="BB830" s="7" t="str">
        <f t="shared" si="165"/>
        <v/>
      </c>
      <c r="BC830" s="7" t="str">
        <f t="shared" si="165"/>
        <v/>
      </c>
      <c r="BD830" s="7" t="str">
        <f t="shared" si="165"/>
        <v/>
      </c>
      <c r="BE830" s="7" t="str">
        <f t="shared" si="165"/>
        <v/>
      </c>
    </row>
    <row r="831" spans="1:57" x14ac:dyDescent="0.25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>CONCATENATE(A831,B831,C831,D831,E831,F831,G831,H831,I831,J831,K831,L831,M831,N831,O831,P831,Q831,R831,S831,T831,U831,V831,W831,X831,Y831,Z831,AA831,AB831,AC831,AD831,AE831,AF831,AG831,AH831)</f>
        <v>SIMSIMSIM1189426000570116336644777,875ANMEP144777,87536522,916666666743335,87543343,875734733020ZXXDX WXRQUXXRX WHXQUXR000000AMIL46AMIL 400 QC NACIONAL1313121103,021313,12ATIVO</v>
      </c>
      <c r="AJ831">
        <f>IF(AI831=AI830,1,0)</f>
        <v>0</v>
      </c>
      <c r="AK831" s="47" t="s">
        <v>392</v>
      </c>
      <c r="AM831" s="8">
        <v>828</v>
      </c>
      <c r="AN831" s="8" t="str">
        <f t="shared" si="164"/>
        <v/>
      </c>
      <c r="AO831" s="8" t="str">
        <f t="shared" si="164"/>
        <v/>
      </c>
      <c r="AP831" s="8" t="str">
        <f t="shared" si="164"/>
        <v/>
      </c>
      <c r="AQ831" s="8" t="str">
        <f t="shared" si="164"/>
        <v/>
      </c>
      <c r="AR831" s="8" t="str">
        <f t="shared" si="164"/>
        <v/>
      </c>
      <c r="AS831" s="8" t="str">
        <f t="shared" si="164"/>
        <v/>
      </c>
      <c r="AT831" s="8" t="str">
        <f t="shared" si="164"/>
        <v/>
      </c>
      <c r="AU831" s="8" t="str">
        <f t="shared" si="164"/>
        <v/>
      </c>
      <c r="AV831" s="8" t="str">
        <f t="shared" si="164"/>
        <v/>
      </c>
      <c r="AW831" s="8" t="str">
        <f t="shared" si="164"/>
        <v/>
      </c>
      <c r="AX831" s="8" t="str">
        <f t="shared" si="165"/>
        <v/>
      </c>
      <c r="AY831" s="8" t="str">
        <f t="shared" si="165"/>
        <v/>
      </c>
      <c r="AZ831" s="8" t="str">
        <f t="shared" si="165"/>
        <v/>
      </c>
      <c r="BA831" s="8" t="str">
        <f t="shared" si="165"/>
        <v/>
      </c>
      <c r="BB831" s="8" t="str">
        <f t="shared" si="165"/>
        <v/>
      </c>
      <c r="BC831" s="8" t="str">
        <f t="shared" si="165"/>
        <v/>
      </c>
      <c r="BD831" s="8" t="str">
        <f t="shared" si="165"/>
        <v/>
      </c>
      <c r="BE831" s="8" t="str">
        <f t="shared" si="165"/>
        <v/>
      </c>
    </row>
    <row r="832" spans="1:57" x14ac:dyDescent="0.25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>CONCATENATE(A832,B832,C832,D832,E832,F832,G832,H832,I832,J832,K832,L832,M832,N832,O832,P832,Q832,R832,S832,T832,U832,V832,W832,X832,Y832,Z832,AA832,AB832,AC832,AD832,AE832,AF832,AG832,AH832)</f>
        <v>NÃONÃONÃO1189455000190116339744777,875FNEL044711,87544777,87537680,87544711,87544711,87543343,875734733100RXFXXLLX GHXGNXNX FXGUXXRXDX WXRVXLHX000000AMILAMIL 400 QP NACIONAL10991923,241099,1INATIVO</v>
      </c>
      <c r="AJ832">
        <f>IF(AI832=AI831,1,0)</f>
        <v>0</v>
      </c>
      <c r="AK832" s="47" t="s">
        <v>387</v>
      </c>
      <c r="AM832" s="7">
        <v>829</v>
      </c>
      <c r="AN832" s="7" t="str">
        <f t="shared" si="164"/>
        <v/>
      </c>
      <c r="AO832" s="7" t="str">
        <f t="shared" si="164"/>
        <v/>
      </c>
      <c r="AP832" s="7" t="str">
        <f t="shared" si="164"/>
        <v/>
      </c>
      <c r="AQ832" s="7" t="str">
        <f t="shared" si="164"/>
        <v/>
      </c>
      <c r="AR832" s="7" t="str">
        <f t="shared" si="164"/>
        <v/>
      </c>
      <c r="AS832" s="7" t="str">
        <f t="shared" si="164"/>
        <v/>
      </c>
      <c r="AT832" s="7" t="str">
        <f t="shared" si="164"/>
        <v/>
      </c>
      <c r="AU832" s="7" t="str">
        <f t="shared" si="164"/>
        <v/>
      </c>
      <c r="AV832" s="7" t="str">
        <f t="shared" si="164"/>
        <v/>
      </c>
      <c r="AW832" s="7" t="str">
        <f t="shared" si="164"/>
        <v/>
      </c>
      <c r="AX832" s="7" t="str">
        <f t="shared" si="165"/>
        <v/>
      </c>
      <c r="AY832" s="7" t="str">
        <f t="shared" si="165"/>
        <v/>
      </c>
      <c r="AZ832" s="7" t="str">
        <f t="shared" si="165"/>
        <v/>
      </c>
      <c r="BA832" s="7" t="str">
        <f t="shared" si="165"/>
        <v/>
      </c>
      <c r="BB832" s="7" t="str">
        <f t="shared" si="165"/>
        <v/>
      </c>
      <c r="BC832" s="7" t="str">
        <f t="shared" si="165"/>
        <v/>
      </c>
      <c r="BD832" s="7" t="str">
        <f t="shared" si="165"/>
        <v/>
      </c>
      <c r="BE832" s="7" t="str">
        <f t="shared" si="165"/>
        <v/>
      </c>
    </row>
    <row r="833" spans="1:57" x14ac:dyDescent="0.25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>CONCATENATE(A833,B833,C833,D833,E833,F833,G833,H833,I833,J833,K833,L833,M833,N833,O833,P833,Q833,R833,S833,T833,U833,V833,W833,X833,Y833,Z833,AA833,AB833,AC833,AD833,AE833,AF833,AG833,AH833)</f>
        <v>NÃONÃONÃO1189455000190116339744777,875FNEL144711,87544777,87529619,916666666744711,87543343,875734733110MXLXNX GHXGNXNX DX FXGUXXRXDX000000AMILAMIL 400 QP NACIONAL1745541466,251745,54INATIVO</v>
      </c>
      <c r="AJ833">
        <f>IF(AI833=AI832,1,0)</f>
        <v>0</v>
      </c>
      <c r="AK833" s="47" t="s">
        <v>387</v>
      </c>
      <c r="AM833" s="8">
        <v>830</v>
      </c>
      <c r="AN833" s="8" t="str">
        <f t="shared" si="164"/>
        <v/>
      </c>
      <c r="AO833" s="8" t="str">
        <f t="shared" si="164"/>
        <v/>
      </c>
      <c r="AP833" s="8" t="str">
        <f t="shared" si="164"/>
        <v/>
      </c>
      <c r="AQ833" s="8" t="str">
        <f t="shared" si="164"/>
        <v/>
      </c>
      <c r="AR833" s="8" t="str">
        <f t="shared" si="164"/>
        <v/>
      </c>
      <c r="AS833" s="8" t="str">
        <f t="shared" si="164"/>
        <v/>
      </c>
      <c r="AT833" s="8" t="str">
        <f t="shared" si="164"/>
        <v/>
      </c>
      <c r="AU833" s="8" t="str">
        <f t="shared" si="164"/>
        <v/>
      </c>
      <c r="AV833" s="8" t="str">
        <f t="shared" si="164"/>
        <v/>
      </c>
      <c r="AW833" s="8" t="str">
        <f t="shared" si="164"/>
        <v/>
      </c>
      <c r="AX833" s="8" t="str">
        <f t="shared" si="165"/>
        <v/>
      </c>
      <c r="AY833" s="8" t="str">
        <f t="shared" si="165"/>
        <v/>
      </c>
      <c r="AZ833" s="8" t="str">
        <f t="shared" si="165"/>
        <v/>
      </c>
      <c r="BA833" s="8" t="str">
        <f t="shared" si="165"/>
        <v/>
      </c>
      <c r="BB833" s="8" t="str">
        <f t="shared" si="165"/>
        <v/>
      </c>
      <c r="BC833" s="8" t="str">
        <f t="shared" si="165"/>
        <v/>
      </c>
      <c r="BD833" s="8" t="str">
        <f t="shared" si="165"/>
        <v/>
      </c>
      <c r="BE833" s="8" t="str">
        <f t="shared" si="165"/>
        <v/>
      </c>
    </row>
    <row r="834" spans="1:57" x14ac:dyDescent="0.25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>CONCATENATE(A834,B834,C834,D834,E834,F834,G834,H834,I834,J834,K834,L834,M834,N834,O834,P834,Q834,R834,S834,T834,U834,V834,W834,X834,Y834,Z834,AA834,AB834,AC834,AD834,AE834,AF834,AG834,AH834)</f>
        <v>SIMSIMSIM1189455000190116340344777,875FNEL044777,87538009,916666666743860,87543859,87543343,875734733120GXBRXXL XNTX RXBXXRX000000AMIL46AMIL 500 QP NACIONAL1532821287,561532,82ATIVO</v>
      </c>
      <c r="AJ834">
        <f>IF(AI834=AI833,1,0)</f>
        <v>0</v>
      </c>
      <c r="AK834" s="47" t="s">
        <v>387</v>
      </c>
      <c r="AM834" s="7">
        <v>831</v>
      </c>
      <c r="AN834" s="7" t="str">
        <f t="shared" ref="AN834:AW843" si="166">IF(AN$3=$D834,$AM834,"")</f>
        <v/>
      </c>
      <c r="AO834" s="7" t="str">
        <f t="shared" si="166"/>
        <v/>
      </c>
      <c r="AP834" s="7" t="str">
        <f t="shared" si="166"/>
        <v/>
      </c>
      <c r="AQ834" s="7" t="str">
        <f t="shared" si="166"/>
        <v/>
      </c>
      <c r="AR834" s="7" t="str">
        <f t="shared" si="166"/>
        <v/>
      </c>
      <c r="AS834" s="7" t="str">
        <f t="shared" si="166"/>
        <v/>
      </c>
      <c r="AT834" s="7" t="str">
        <f t="shared" si="166"/>
        <v/>
      </c>
      <c r="AU834" s="7" t="str">
        <f t="shared" si="166"/>
        <v/>
      </c>
      <c r="AV834" s="7" t="str">
        <f t="shared" si="166"/>
        <v/>
      </c>
      <c r="AW834" s="7" t="str">
        <f t="shared" si="166"/>
        <v/>
      </c>
      <c r="AX834" s="7" t="str">
        <f t="shared" ref="AX834:BE843" si="167">IF(AX$3=$D834,$AM834,"")</f>
        <v/>
      </c>
      <c r="AY834" s="7" t="str">
        <f t="shared" si="167"/>
        <v/>
      </c>
      <c r="AZ834" s="7" t="str">
        <f t="shared" si="167"/>
        <v/>
      </c>
      <c r="BA834" s="7" t="str">
        <f t="shared" si="167"/>
        <v/>
      </c>
      <c r="BB834" s="7" t="str">
        <f t="shared" si="167"/>
        <v/>
      </c>
      <c r="BC834" s="7" t="str">
        <f t="shared" si="167"/>
        <v/>
      </c>
      <c r="BD834" s="7" t="str">
        <f t="shared" si="167"/>
        <v/>
      </c>
      <c r="BE834" s="7" t="str">
        <f t="shared" si="167"/>
        <v/>
      </c>
    </row>
    <row r="835" spans="1:57" x14ac:dyDescent="0.25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>CONCATENATE(A835,B835,C835,D835,E835,F835,G835,H835,I835,J835,K835,L835,M835,N835,O835,P835,Q835,R835,S835,T835,U835,V835,W835,X835,Y835,Z835,AA835,AB835,AC835,AD835,AE835,AF835,AG835,AH835)</f>
        <v>SIMSIMSIM1189455000190116340344777,875FNEL144777,87539463,916666666743860,87543343,875734733130GUXLHXRMX XNTX RXBXXRX000000AMIL46AMIL 500 QP NACIONAL1532821287,561532,82ATIVO</v>
      </c>
      <c r="AJ835">
        <f>IF(AI835=AI834,1,0)</f>
        <v>0</v>
      </c>
      <c r="AK835" s="47" t="s">
        <v>387</v>
      </c>
      <c r="AM835" s="8">
        <v>832</v>
      </c>
      <c r="AN835" s="8" t="str">
        <f t="shared" si="166"/>
        <v/>
      </c>
      <c r="AO835" s="8" t="str">
        <f t="shared" si="166"/>
        <v/>
      </c>
      <c r="AP835" s="8" t="str">
        <f t="shared" si="166"/>
        <v/>
      </c>
      <c r="AQ835" s="8" t="str">
        <f t="shared" si="166"/>
        <v/>
      </c>
      <c r="AR835" s="8" t="str">
        <f t="shared" si="166"/>
        <v/>
      </c>
      <c r="AS835" s="8" t="str">
        <f t="shared" si="166"/>
        <v/>
      </c>
      <c r="AT835" s="8" t="str">
        <f t="shared" si="166"/>
        <v/>
      </c>
      <c r="AU835" s="8" t="str">
        <f t="shared" si="166"/>
        <v/>
      </c>
      <c r="AV835" s="8" t="str">
        <f t="shared" si="166"/>
        <v/>
      </c>
      <c r="AW835" s="8" t="str">
        <f t="shared" si="166"/>
        <v/>
      </c>
      <c r="AX835" s="8" t="str">
        <f t="shared" si="167"/>
        <v/>
      </c>
      <c r="AY835" s="8" t="str">
        <f t="shared" si="167"/>
        <v/>
      </c>
      <c r="AZ835" s="8" t="str">
        <f t="shared" si="167"/>
        <v/>
      </c>
      <c r="BA835" s="8" t="str">
        <f t="shared" si="167"/>
        <v/>
      </c>
      <c r="BB835" s="8" t="str">
        <f t="shared" si="167"/>
        <v/>
      </c>
      <c r="BC835" s="8" t="str">
        <f t="shared" si="167"/>
        <v/>
      </c>
      <c r="BD835" s="8" t="str">
        <f t="shared" si="167"/>
        <v/>
      </c>
      <c r="BE835" s="8" t="str">
        <f t="shared" si="167"/>
        <v/>
      </c>
    </row>
    <row r="836" spans="1:57" x14ac:dyDescent="0.25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>CONCATENATE(A836,B836,C836,D836,E836,F836,G836,H836,I836,J836,K836,L836,M836,N836,O836,P836,Q836,R836,S836,T836,U836,V836,W836,X836,Y836,Z836,AA836,AB836,AC836,AD836,AE836,AF836,AG836,AH836)</f>
        <v>SIMSIMSIM1189455000190116340344777,875FNEL244777,87540351,87543860,87543343,875734733140MXRXX FLXR XNTX RXBXXRX000000AMIL46AMIL 500 QP NACIONAL1532821287,561532,82ATIVO</v>
      </c>
      <c r="AJ836">
        <f>IF(AI836=AI835,1,0)</f>
        <v>0</v>
      </c>
      <c r="AK836" s="47" t="s">
        <v>387</v>
      </c>
      <c r="AM836" s="7">
        <v>833</v>
      </c>
      <c r="AN836" s="7" t="str">
        <f t="shared" si="166"/>
        <v/>
      </c>
      <c r="AO836" s="7" t="str">
        <f t="shared" si="166"/>
        <v/>
      </c>
      <c r="AP836" s="7" t="str">
        <f t="shared" si="166"/>
        <v/>
      </c>
      <c r="AQ836" s="7" t="str">
        <f t="shared" si="166"/>
        <v/>
      </c>
      <c r="AR836" s="7" t="str">
        <f t="shared" si="166"/>
        <v/>
      </c>
      <c r="AS836" s="7" t="str">
        <f t="shared" si="166"/>
        <v/>
      </c>
      <c r="AT836" s="7" t="str">
        <f t="shared" si="166"/>
        <v/>
      </c>
      <c r="AU836" s="7" t="str">
        <f t="shared" si="166"/>
        <v/>
      </c>
      <c r="AV836" s="7" t="str">
        <f t="shared" si="166"/>
        <v/>
      </c>
      <c r="AW836" s="7" t="str">
        <f t="shared" si="166"/>
        <v/>
      </c>
      <c r="AX836" s="7" t="str">
        <f t="shared" si="167"/>
        <v/>
      </c>
      <c r="AY836" s="7" t="str">
        <f t="shared" si="167"/>
        <v/>
      </c>
      <c r="AZ836" s="7" t="str">
        <f t="shared" si="167"/>
        <v/>
      </c>
      <c r="BA836" s="7" t="str">
        <f t="shared" si="167"/>
        <v/>
      </c>
      <c r="BB836" s="7" t="str">
        <f t="shared" si="167"/>
        <v/>
      </c>
      <c r="BC836" s="7" t="str">
        <f t="shared" si="167"/>
        <v/>
      </c>
      <c r="BD836" s="7" t="str">
        <f t="shared" si="167"/>
        <v/>
      </c>
      <c r="BE836" s="7" t="str">
        <f t="shared" si="167"/>
        <v/>
      </c>
    </row>
    <row r="837" spans="1:57" x14ac:dyDescent="0.25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>CONCATENATE(A837,B837,C837,D837,E837,F837,G837,H837,I837,J837,K837,L837,M837,N837,O837,P837,Q837,R837,S837,T837,U837,V837,W837,X837,Y837,Z837,AA837,AB837,AC837,AD837,AE837,AF837,AG837,AH837)</f>
        <v>SIMSIMSIM1189455000190116325544777,875FNEL044777,87532842,916666666744319,87544315,87543343,875734782530FXLXPX RXDRXGUX XNTX WXRNXXRX000000AMIL46AMIL 400 QP NACIONAL COPART2052761724,312052,76ATIVO</v>
      </c>
      <c r="AJ837">
        <f>IF(AI837=AI836,1,0)</f>
        <v>0</v>
      </c>
      <c r="AK837" s="47" t="s">
        <v>387</v>
      </c>
      <c r="AM837" s="8">
        <v>834</v>
      </c>
      <c r="AN837" s="8" t="str">
        <f t="shared" si="166"/>
        <v/>
      </c>
      <c r="AO837" s="8" t="str">
        <f t="shared" si="166"/>
        <v/>
      </c>
      <c r="AP837" s="8" t="str">
        <f t="shared" si="166"/>
        <v/>
      </c>
      <c r="AQ837" s="8" t="str">
        <f t="shared" si="166"/>
        <v/>
      </c>
      <c r="AR837" s="8" t="str">
        <f t="shared" si="166"/>
        <v/>
      </c>
      <c r="AS837" s="8" t="str">
        <f t="shared" si="166"/>
        <v/>
      </c>
      <c r="AT837" s="8" t="str">
        <f t="shared" si="166"/>
        <v/>
      </c>
      <c r="AU837" s="8" t="str">
        <f t="shared" si="166"/>
        <v/>
      </c>
      <c r="AV837" s="8" t="str">
        <f t="shared" si="166"/>
        <v/>
      </c>
      <c r="AW837" s="8" t="str">
        <f t="shared" si="166"/>
        <v/>
      </c>
      <c r="AX837" s="8" t="str">
        <f t="shared" si="167"/>
        <v/>
      </c>
      <c r="AY837" s="8" t="str">
        <f t="shared" si="167"/>
        <v/>
      </c>
      <c r="AZ837" s="8" t="str">
        <f t="shared" si="167"/>
        <v/>
      </c>
      <c r="BA837" s="8" t="str">
        <f t="shared" si="167"/>
        <v/>
      </c>
      <c r="BB837" s="8" t="str">
        <f t="shared" si="167"/>
        <v/>
      </c>
      <c r="BC837" s="8" t="str">
        <f t="shared" si="167"/>
        <v/>
      </c>
      <c r="BD837" s="8" t="str">
        <f t="shared" si="167"/>
        <v/>
      </c>
      <c r="BE837" s="8" t="str">
        <f t="shared" si="167"/>
        <v/>
      </c>
    </row>
    <row r="838" spans="1:57" x14ac:dyDescent="0.25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>CONCATENATE(A838,B838,C838,D838,E838,F838,G838,H838,I838,J838,K838,L838,M838,N838,O838,P838,Q838,R838,S838,T838,U838,V838,W838,X838,Y838,Z838,AA838,AB838,AC838,AD838,AE838,AF838,AG838,AH838)</f>
        <v>SIMSIMSIM1189455000190116329744777,875FNEL044777,87541130,87543338,87543343,875734786250MXRXNX DX XLXVXXRX XRXXVX000000AMIL46AMIL 400 QC NACIONAL1235861038,111235,86ATIVO</v>
      </c>
      <c r="AJ838">
        <f>IF(AI838=AI837,1,0)</f>
        <v>0</v>
      </c>
      <c r="AK838" s="47" t="s">
        <v>387</v>
      </c>
      <c r="AM838" s="7">
        <v>835</v>
      </c>
      <c r="AN838" s="7" t="str">
        <f t="shared" si="166"/>
        <v/>
      </c>
      <c r="AO838" s="7" t="str">
        <f t="shared" si="166"/>
        <v/>
      </c>
      <c r="AP838" s="7" t="str">
        <f t="shared" si="166"/>
        <v/>
      </c>
      <c r="AQ838" s="7" t="str">
        <f t="shared" si="166"/>
        <v/>
      </c>
      <c r="AR838" s="7" t="str">
        <f t="shared" si="166"/>
        <v/>
      </c>
      <c r="AS838" s="7" t="str">
        <f t="shared" si="166"/>
        <v/>
      </c>
      <c r="AT838" s="7" t="str">
        <f t="shared" si="166"/>
        <v/>
      </c>
      <c r="AU838" s="7" t="str">
        <f t="shared" si="166"/>
        <v/>
      </c>
      <c r="AV838" s="7" t="str">
        <f t="shared" si="166"/>
        <v/>
      </c>
      <c r="AW838" s="7" t="str">
        <f t="shared" si="166"/>
        <v/>
      </c>
      <c r="AX838" s="7" t="str">
        <f t="shared" si="167"/>
        <v/>
      </c>
      <c r="AY838" s="7" t="str">
        <f t="shared" si="167"/>
        <v/>
      </c>
      <c r="AZ838" s="7" t="str">
        <f t="shared" si="167"/>
        <v/>
      </c>
      <c r="BA838" s="7" t="str">
        <f t="shared" si="167"/>
        <v/>
      </c>
      <c r="BB838" s="7" t="str">
        <f t="shared" si="167"/>
        <v/>
      </c>
      <c r="BC838" s="7" t="str">
        <f t="shared" si="167"/>
        <v/>
      </c>
      <c r="BD838" s="7" t="str">
        <f t="shared" si="167"/>
        <v/>
      </c>
      <c r="BE838" s="7" t="str">
        <f t="shared" si="167"/>
        <v/>
      </c>
    </row>
    <row r="839" spans="1:57" x14ac:dyDescent="0.25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>CONCATENATE(A839,B839,C839,D839,E839,F839,G839,H839,I839,J839,K839,L839,M839,N839,O839,P839,Q839,R839,S839,T839,U839,V839,W839,X839,Y839,Z839,AA839,AB839,AC839,AD839,AE839,AF839,AG839,AH839)</f>
        <v>SIMSIMSIM1189426000570116335944777,875ANMEP044777,87529512,87544770,87544770,87543343,875734801190XUGUTX XNTX JUNXXR000000AMIL46AMIL 500 QP NACIONAL304282555,953042,8SUSPENSÃO</v>
      </c>
      <c r="AJ839">
        <f>IF(AI839=AI838,1,0)</f>
        <v>0</v>
      </c>
      <c r="AK839" s="47" t="s">
        <v>392</v>
      </c>
      <c r="AM839" s="8">
        <v>836</v>
      </c>
      <c r="AN839" s="8" t="str">
        <f t="shared" si="166"/>
        <v/>
      </c>
      <c r="AO839" s="8" t="str">
        <f t="shared" si="166"/>
        <v/>
      </c>
      <c r="AP839" s="8" t="str">
        <f t="shared" si="166"/>
        <v/>
      </c>
      <c r="AQ839" s="8" t="str">
        <f t="shared" si="166"/>
        <v/>
      </c>
      <c r="AR839" s="8" t="str">
        <f t="shared" si="166"/>
        <v/>
      </c>
      <c r="AS839" s="8" t="str">
        <f t="shared" si="166"/>
        <v/>
      </c>
      <c r="AT839" s="8" t="str">
        <f t="shared" si="166"/>
        <v/>
      </c>
      <c r="AU839" s="8" t="str">
        <f t="shared" si="166"/>
        <v/>
      </c>
      <c r="AV839" s="8" t="str">
        <f t="shared" si="166"/>
        <v/>
      </c>
      <c r="AW839" s="8" t="str">
        <f t="shared" si="166"/>
        <v/>
      </c>
      <c r="AX839" s="8" t="str">
        <f t="shared" si="167"/>
        <v/>
      </c>
      <c r="AY839" s="8" t="str">
        <f t="shared" si="167"/>
        <v/>
      </c>
      <c r="AZ839" s="8" t="str">
        <f t="shared" si="167"/>
        <v/>
      </c>
      <c r="BA839" s="8" t="str">
        <f t="shared" si="167"/>
        <v/>
      </c>
      <c r="BB839" s="8" t="str">
        <f t="shared" si="167"/>
        <v/>
      </c>
      <c r="BC839" s="8" t="str">
        <f t="shared" si="167"/>
        <v/>
      </c>
      <c r="BD839" s="8" t="str">
        <f t="shared" si="167"/>
        <v/>
      </c>
      <c r="BE839" s="8" t="str">
        <f t="shared" si="167"/>
        <v/>
      </c>
    </row>
    <row r="840" spans="1:57" x14ac:dyDescent="0.25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>CONCATENATE(A840,B840,C840,D840,E840,F840,G840,H840,I840,J840,K840,L840,M840,N840,O840,P840,Q840,R840,S840,T840,U840,V840,W840,X840,Y840,Z840,AA840,AB840,AC840,AD840,AE840,AF840,AG840,AH840)</f>
        <v>SIMNÃONÃO1189426000570116407044777,875ANMEP044711,87544777,87528186,87544711,87543343,875734826530MXXX WXRRXXX DXNTX000000AMIL46AMIL 400 QC NACIONAL COPART1631261370,251631,26INATIVO</v>
      </c>
      <c r="AJ840">
        <f>IF(AI840=AI839,1,0)</f>
        <v>0</v>
      </c>
      <c r="AK840" s="47" t="s">
        <v>392</v>
      </c>
      <c r="AM840" s="7">
        <v>837</v>
      </c>
      <c r="AN840" s="7" t="str">
        <f t="shared" si="166"/>
        <v/>
      </c>
      <c r="AO840" s="7" t="str">
        <f t="shared" si="166"/>
        <v/>
      </c>
      <c r="AP840" s="7" t="str">
        <f t="shared" si="166"/>
        <v/>
      </c>
      <c r="AQ840" s="7" t="str">
        <f t="shared" si="166"/>
        <v/>
      </c>
      <c r="AR840" s="7" t="str">
        <f t="shared" si="166"/>
        <v/>
      </c>
      <c r="AS840" s="7" t="str">
        <f t="shared" si="166"/>
        <v/>
      </c>
      <c r="AT840" s="7" t="str">
        <f t="shared" si="166"/>
        <v/>
      </c>
      <c r="AU840" s="7" t="str">
        <f t="shared" si="166"/>
        <v/>
      </c>
      <c r="AV840" s="7" t="str">
        <f t="shared" si="166"/>
        <v/>
      </c>
      <c r="AW840" s="7" t="str">
        <f t="shared" si="166"/>
        <v/>
      </c>
      <c r="AX840" s="7" t="str">
        <f t="shared" si="167"/>
        <v/>
      </c>
      <c r="AY840" s="7" t="str">
        <f t="shared" si="167"/>
        <v/>
      </c>
      <c r="AZ840" s="7" t="str">
        <f t="shared" si="167"/>
        <v/>
      </c>
      <c r="BA840" s="7" t="str">
        <f t="shared" si="167"/>
        <v/>
      </c>
      <c r="BB840" s="7" t="str">
        <f t="shared" si="167"/>
        <v/>
      </c>
      <c r="BC840" s="7" t="str">
        <f t="shared" si="167"/>
        <v/>
      </c>
      <c r="BD840" s="7" t="str">
        <f t="shared" si="167"/>
        <v/>
      </c>
      <c r="BE840" s="7" t="str">
        <f t="shared" si="167"/>
        <v/>
      </c>
    </row>
    <row r="841" spans="1:57" x14ac:dyDescent="0.25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>CONCATENATE(A841,B841,C841,D841,E841,F841,G841,H841,I841,J841,K841,L841,M841,N841,O841,P841,Q841,R841,S841,T841,U841,V841,W841,X841,Y841,Z841,AA841,AB841,AC841,AD841,AE841,AF841,AG841,AH841)</f>
        <v>SIMSIMSIM190116263344777,875FNEL044777,87528712,87544770,87544770,87543343,875734886840XNDRXX WXBRXL DX XNTX000000AMIL46NEXT PLUS RM RJ96155807,71961,55SUSPENSÃO</v>
      </c>
      <c r="AJ841">
        <f>IF(AI841=AI840,1,0)</f>
        <v>0</v>
      </c>
      <c r="AK841" s="47" t="s">
        <v>387</v>
      </c>
      <c r="AM841" s="8">
        <v>838</v>
      </c>
      <c r="AN841" s="8" t="str">
        <f t="shared" si="166"/>
        <v/>
      </c>
      <c r="AO841" s="8" t="str">
        <f t="shared" si="166"/>
        <v/>
      </c>
      <c r="AP841" s="8" t="str">
        <f t="shared" si="166"/>
        <v/>
      </c>
      <c r="AQ841" s="8" t="str">
        <f t="shared" si="166"/>
        <v/>
      </c>
      <c r="AR841" s="8" t="str">
        <f t="shared" si="166"/>
        <v/>
      </c>
      <c r="AS841" s="8" t="str">
        <f t="shared" si="166"/>
        <v/>
      </c>
      <c r="AT841" s="8" t="str">
        <f t="shared" si="166"/>
        <v/>
      </c>
      <c r="AU841" s="8" t="str">
        <f t="shared" si="166"/>
        <v/>
      </c>
      <c r="AV841" s="8" t="str">
        <f t="shared" si="166"/>
        <v/>
      </c>
      <c r="AW841" s="8" t="str">
        <f t="shared" si="166"/>
        <v/>
      </c>
      <c r="AX841" s="8" t="str">
        <f t="shared" si="167"/>
        <v/>
      </c>
      <c r="AY841" s="8" t="str">
        <f t="shared" si="167"/>
        <v/>
      </c>
      <c r="AZ841" s="8" t="str">
        <f t="shared" si="167"/>
        <v/>
      </c>
      <c r="BA841" s="8" t="str">
        <f t="shared" si="167"/>
        <v/>
      </c>
      <c r="BB841" s="8" t="str">
        <f t="shared" si="167"/>
        <v/>
      </c>
      <c r="BC841" s="8" t="str">
        <f t="shared" si="167"/>
        <v/>
      </c>
      <c r="BD841" s="8" t="str">
        <f t="shared" si="167"/>
        <v/>
      </c>
      <c r="BE841" s="8" t="str">
        <f t="shared" si="167"/>
        <v/>
      </c>
    </row>
    <row r="842" spans="1:57" x14ac:dyDescent="0.25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>CONCATENATE(A842,B842,C842,D842,E842,F842,G842,H842,I842,J842,K842,L842,M842,N842,O842,P842,Q842,R842,S842,T842,U842,V842,W842,X842,Y842,Z842,AA842,AB842,AC842,AD842,AE842,AF842,AG842,AH842)</f>
        <v>SIMSIMSIM1189426000570116346744777,875ANMEP044777,87524104,916666666743339,87543343,875734960230JXXLXUDX LXMX XNTX000000AMIL46AMIL 400 QC NACIONAL4216743542,064216,74ATIVO</v>
      </c>
      <c r="AJ842">
        <f>IF(AI842=AI841,1,0)</f>
        <v>0</v>
      </c>
      <c r="AK842" s="47" t="s">
        <v>392</v>
      </c>
      <c r="AM842" s="7">
        <v>839</v>
      </c>
      <c r="AN842" s="7" t="str">
        <f t="shared" si="166"/>
        <v/>
      </c>
      <c r="AO842" s="7" t="str">
        <f t="shared" si="166"/>
        <v/>
      </c>
      <c r="AP842" s="7" t="str">
        <f t="shared" si="166"/>
        <v/>
      </c>
      <c r="AQ842" s="7" t="str">
        <f t="shared" si="166"/>
        <v/>
      </c>
      <c r="AR842" s="7" t="str">
        <f t="shared" si="166"/>
        <v/>
      </c>
      <c r="AS842" s="7" t="str">
        <f t="shared" si="166"/>
        <v/>
      </c>
      <c r="AT842" s="7" t="str">
        <f t="shared" si="166"/>
        <v/>
      </c>
      <c r="AU842" s="7" t="str">
        <f t="shared" si="166"/>
        <v/>
      </c>
      <c r="AV842" s="7" t="str">
        <f t="shared" si="166"/>
        <v/>
      </c>
      <c r="AW842" s="7" t="str">
        <f t="shared" si="166"/>
        <v/>
      </c>
      <c r="AX842" s="7" t="str">
        <f t="shared" si="167"/>
        <v/>
      </c>
      <c r="AY842" s="7" t="str">
        <f t="shared" si="167"/>
        <v/>
      </c>
      <c r="AZ842" s="7" t="str">
        <f t="shared" si="167"/>
        <v/>
      </c>
      <c r="BA842" s="7" t="str">
        <f t="shared" si="167"/>
        <v/>
      </c>
      <c r="BB842" s="7" t="str">
        <f t="shared" si="167"/>
        <v/>
      </c>
      <c r="BC842" s="7" t="str">
        <f t="shared" si="167"/>
        <v/>
      </c>
      <c r="BD842" s="7" t="str">
        <f t="shared" si="167"/>
        <v/>
      </c>
      <c r="BE842" s="7" t="str">
        <f t="shared" si="167"/>
        <v/>
      </c>
    </row>
    <row r="843" spans="1:57" x14ac:dyDescent="0.25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>CONCATENATE(A843,B843,C843,D843,E843,F843,G843,H843,I843,J843,K843,L843,M843,N843,O843,P843,Q843,R843,S843,T843,U843,V843,W843,X843,Y843,Z843,AA843,AB843,AC843,AD843,AE843,AF843,AG843,AH843)</f>
        <v>SIMSIMSIM190116256944777,875FNEL044777,87539924,87543346,87543343,875735201940LUXZ GUXLHXRMX DX XLVX LXGX000000AMIL46NEXT PLUS RM RJ48439406,85484,39ATIVO</v>
      </c>
      <c r="AJ843">
        <f>IF(AI843=AI842,1,0)</f>
        <v>0</v>
      </c>
      <c r="AK843" s="47" t="s">
        <v>387</v>
      </c>
      <c r="AM843" s="8">
        <v>840</v>
      </c>
      <c r="AN843" s="8" t="str">
        <f t="shared" si="166"/>
        <v/>
      </c>
      <c r="AO843" s="8" t="str">
        <f t="shared" si="166"/>
        <v/>
      </c>
      <c r="AP843" s="8" t="str">
        <f t="shared" si="166"/>
        <v/>
      </c>
      <c r="AQ843" s="8" t="str">
        <f t="shared" si="166"/>
        <v/>
      </c>
      <c r="AR843" s="8" t="str">
        <f t="shared" si="166"/>
        <v/>
      </c>
      <c r="AS843" s="8" t="str">
        <f t="shared" si="166"/>
        <v/>
      </c>
      <c r="AT843" s="8" t="str">
        <f t="shared" si="166"/>
        <v/>
      </c>
      <c r="AU843" s="8" t="str">
        <f t="shared" si="166"/>
        <v/>
      </c>
      <c r="AV843" s="8" t="str">
        <f t="shared" si="166"/>
        <v/>
      </c>
      <c r="AW843" s="8" t="str">
        <f t="shared" si="166"/>
        <v/>
      </c>
      <c r="AX843" s="8" t="str">
        <f t="shared" si="167"/>
        <v/>
      </c>
      <c r="AY843" s="8" t="str">
        <f t="shared" si="167"/>
        <v/>
      </c>
      <c r="AZ843" s="8" t="str">
        <f t="shared" si="167"/>
        <v/>
      </c>
      <c r="BA843" s="8" t="str">
        <f t="shared" si="167"/>
        <v/>
      </c>
      <c r="BB843" s="8" t="str">
        <f t="shared" si="167"/>
        <v/>
      </c>
      <c r="BC843" s="8" t="str">
        <f t="shared" si="167"/>
        <v/>
      </c>
      <c r="BD843" s="8" t="str">
        <f t="shared" si="167"/>
        <v/>
      </c>
      <c r="BE843" s="8" t="str">
        <f t="shared" si="167"/>
        <v/>
      </c>
    </row>
    <row r="844" spans="1:57" x14ac:dyDescent="0.25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>CONCATENATE(A844,B844,C844,D844,E844,F844,G844,H844,I844,J844,K844,L844,M844,N844,O844,P844,Q844,R844,S844,T844,U844,V844,W844,X844,Y844,Z844,AA844,AB844,AC844,AD844,AE844,AF844,AG844,AH844)</f>
        <v>SIMSIMSIM1189426000570116569344777,875ANMEP044777,87530370,87544770,87544770,87543373,875736962710TXTXXNX MXRQUX DX XLVX000000AMIL45AMIL 500 QP NACIONAL304282555,953042,8SUSPENSÃO</v>
      </c>
      <c r="AJ844">
        <f>IF(AI844=AI843,1,0)</f>
        <v>0</v>
      </c>
      <c r="AK844" s="47" t="s">
        <v>392</v>
      </c>
      <c r="AM844" s="7">
        <v>841</v>
      </c>
      <c r="AN844" s="7" t="str">
        <f t="shared" ref="AN844:AW853" si="168">IF(AN$3=$D844,$AM844,"")</f>
        <v/>
      </c>
      <c r="AO844" s="7" t="str">
        <f t="shared" si="168"/>
        <v/>
      </c>
      <c r="AP844" s="7" t="str">
        <f t="shared" si="168"/>
        <v/>
      </c>
      <c r="AQ844" s="7" t="str">
        <f t="shared" si="168"/>
        <v/>
      </c>
      <c r="AR844" s="7" t="str">
        <f t="shared" si="168"/>
        <v/>
      </c>
      <c r="AS844" s="7" t="str">
        <f t="shared" si="168"/>
        <v/>
      </c>
      <c r="AT844" s="7" t="str">
        <f t="shared" si="168"/>
        <v/>
      </c>
      <c r="AU844" s="7" t="str">
        <f t="shared" si="168"/>
        <v/>
      </c>
      <c r="AV844" s="7" t="str">
        <f t="shared" si="168"/>
        <v/>
      </c>
      <c r="AW844" s="7" t="str">
        <f t="shared" si="168"/>
        <v/>
      </c>
      <c r="AX844" s="7" t="str">
        <f t="shared" ref="AX844:BE853" si="169">IF(AX$3=$D844,$AM844,"")</f>
        <v/>
      </c>
      <c r="AY844" s="7" t="str">
        <f t="shared" si="169"/>
        <v/>
      </c>
      <c r="AZ844" s="7" t="str">
        <f t="shared" si="169"/>
        <v/>
      </c>
      <c r="BA844" s="7" t="str">
        <f t="shared" si="169"/>
        <v/>
      </c>
      <c r="BB844" s="7" t="str">
        <f t="shared" si="169"/>
        <v/>
      </c>
      <c r="BC844" s="7" t="str">
        <f t="shared" si="169"/>
        <v/>
      </c>
      <c r="BD844" s="7" t="str">
        <f t="shared" si="169"/>
        <v/>
      </c>
      <c r="BE844" s="7" t="str">
        <f t="shared" si="169"/>
        <v/>
      </c>
    </row>
    <row r="845" spans="1:57" x14ac:dyDescent="0.25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>CONCATENATE(A845,B845,C845,D845,E845,F845,G845,H845,I845,J845,K845,L845,M845,N845,O845,P845,Q845,R845,S845,T845,U845,V845,W845,X845,Y845,Z845,AA845,AB845,AC845,AD845,AE845,AF845,AG845,AH845)</f>
        <v>SIMSIMSIM1189426000570116569344777,875ANMEP144777,87543331,87544770,87543373,875736962730JXX VXLXNTXNX MXRQUX DX XLMXXDX000000AMIL45AMIL 500 QP NACIONAL1532821287,561532,82SUSPENSÃO</v>
      </c>
      <c r="AJ845">
        <f>IF(AI845=AI844,1,0)</f>
        <v>0</v>
      </c>
      <c r="AK845" s="47" t="s">
        <v>392</v>
      </c>
      <c r="AM845" s="8">
        <v>842</v>
      </c>
      <c r="AN845" s="8" t="str">
        <f t="shared" si="168"/>
        <v/>
      </c>
      <c r="AO845" s="8" t="str">
        <f t="shared" si="168"/>
        <v/>
      </c>
      <c r="AP845" s="8" t="str">
        <f t="shared" si="168"/>
        <v/>
      </c>
      <c r="AQ845" s="8" t="str">
        <f t="shared" si="168"/>
        <v/>
      </c>
      <c r="AR845" s="8" t="str">
        <f t="shared" si="168"/>
        <v/>
      </c>
      <c r="AS845" s="8" t="str">
        <f t="shared" si="168"/>
        <v/>
      </c>
      <c r="AT845" s="8" t="str">
        <f t="shared" si="168"/>
        <v/>
      </c>
      <c r="AU845" s="8" t="str">
        <f t="shared" si="168"/>
        <v/>
      </c>
      <c r="AV845" s="8" t="str">
        <f t="shared" si="168"/>
        <v/>
      </c>
      <c r="AW845" s="8" t="str">
        <f t="shared" si="168"/>
        <v/>
      </c>
      <c r="AX845" s="8" t="str">
        <f t="shared" si="169"/>
        <v/>
      </c>
      <c r="AY845" s="8" t="str">
        <f t="shared" si="169"/>
        <v/>
      </c>
      <c r="AZ845" s="8" t="str">
        <f t="shared" si="169"/>
        <v/>
      </c>
      <c r="BA845" s="8" t="str">
        <f t="shared" si="169"/>
        <v/>
      </c>
      <c r="BB845" s="8" t="str">
        <f t="shared" si="169"/>
        <v/>
      </c>
      <c r="BC845" s="8" t="str">
        <f t="shared" si="169"/>
        <v/>
      </c>
      <c r="BD845" s="8" t="str">
        <f t="shared" si="169"/>
        <v/>
      </c>
      <c r="BE845" s="8" t="str">
        <f t="shared" si="169"/>
        <v/>
      </c>
    </row>
    <row r="846" spans="1:57" x14ac:dyDescent="0.25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>CONCATENATE(A846,B846,C846,D846,E846,F846,G846,H846,I846,J846,K846,L846,M846,N846,O846,P846,Q846,R846,S846,T846,U846,V846,W846,X846,Y846,Z846,AA846,AB846,AC846,AD846,AE846,AF846,AG846,AH846)</f>
        <v>SIMSIMNÃO1189455000190116584844777,875FNEL044741,87544777,87530916,87544741,87543373,875736963500WXBXLX DXMXWXNX WXTX000000AMIL45AMIL 400 QC NACIONAL1395691172,361395,69INATIVO</v>
      </c>
      <c r="AJ846">
        <f>IF(AI846=AI845,1,0)</f>
        <v>0</v>
      </c>
      <c r="AK846" s="47" t="s">
        <v>387</v>
      </c>
      <c r="AM846" s="7">
        <v>843</v>
      </c>
      <c r="AN846" s="7" t="str">
        <f t="shared" si="168"/>
        <v/>
      </c>
      <c r="AO846" s="7" t="str">
        <f t="shared" si="168"/>
        <v/>
      </c>
      <c r="AP846" s="7" t="str">
        <f t="shared" si="168"/>
        <v/>
      </c>
      <c r="AQ846" s="7" t="str">
        <f t="shared" si="168"/>
        <v/>
      </c>
      <c r="AR846" s="7" t="str">
        <f t="shared" si="168"/>
        <v/>
      </c>
      <c r="AS846" s="7" t="str">
        <f t="shared" si="168"/>
        <v/>
      </c>
      <c r="AT846" s="7" t="str">
        <f t="shared" si="168"/>
        <v/>
      </c>
      <c r="AU846" s="7" t="str">
        <f t="shared" si="168"/>
        <v/>
      </c>
      <c r="AV846" s="7" t="str">
        <f t="shared" si="168"/>
        <v/>
      </c>
      <c r="AW846" s="7" t="str">
        <f t="shared" si="168"/>
        <v/>
      </c>
      <c r="AX846" s="7" t="str">
        <f t="shared" si="169"/>
        <v/>
      </c>
      <c r="AY846" s="7" t="str">
        <f t="shared" si="169"/>
        <v/>
      </c>
      <c r="AZ846" s="7" t="str">
        <f t="shared" si="169"/>
        <v/>
      </c>
      <c r="BA846" s="7" t="str">
        <f t="shared" si="169"/>
        <v/>
      </c>
      <c r="BB846" s="7" t="str">
        <f t="shared" si="169"/>
        <v/>
      </c>
      <c r="BC846" s="7" t="str">
        <f t="shared" si="169"/>
        <v/>
      </c>
      <c r="BD846" s="7" t="str">
        <f t="shared" si="169"/>
        <v/>
      </c>
      <c r="BE846" s="7" t="str">
        <f t="shared" si="169"/>
        <v/>
      </c>
    </row>
    <row r="847" spans="1:57" x14ac:dyDescent="0.25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>CONCATENATE(A847,B847,C847,D847,E847,F847,G847,H847,I847,J847,K847,L847,M847,N847,O847,P847,Q847,R847,S847,T847,U847,V847,W847,X847,Y847,Z847,AA847,AB847,AC847,AD847,AE847,AF847,AG847,AH847)</f>
        <v>SIMSIMSIM1189455000190116596744777,875FNEL044777,87530891,87543367,87543373,875736963900FXBXX GXXNGX WXTRX000000AMIL45AMIL 500 QP NACIONAL2766232323,642766,23ATIVO</v>
      </c>
      <c r="AJ847">
        <f>IF(AI847=AI846,1,0)</f>
        <v>0</v>
      </c>
      <c r="AK847" s="47" t="s">
        <v>387</v>
      </c>
      <c r="AM847" s="8">
        <v>844</v>
      </c>
      <c r="AN847" s="8" t="str">
        <f t="shared" si="168"/>
        <v/>
      </c>
      <c r="AO847" s="8" t="str">
        <f t="shared" si="168"/>
        <v/>
      </c>
      <c r="AP847" s="8" t="str">
        <f t="shared" si="168"/>
        <v/>
      </c>
      <c r="AQ847" s="8" t="str">
        <f t="shared" si="168"/>
        <v/>
      </c>
      <c r="AR847" s="8" t="str">
        <f t="shared" si="168"/>
        <v/>
      </c>
      <c r="AS847" s="8" t="str">
        <f t="shared" si="168"/>
        <v/>
      </c>
      <c r="AT847" s="8" t="str">
        <f t="shared" si="168"/>
        <v/>
      </c>
      <c r="AU847" s="8" t="str">
        <f t="shared" si="168"/>
        <v/>
      </c>
      <c r="AV847" s="8" t="str">
        <f t="shared" si="168"/>
        <v/>
      </c>
      <c r="AW847" s="8" t="str">
        <f t="shared" si="168"/>
        <v/>
      </c>
      <c r="AX847" s="8" t="str">
        <f t="shared" si="169"/>
        <v/>
      </c>
      <c r="AY847" s="8" t="str">
        <f t="shared" si="169"/>
        <v/>
      </c>
      <c r="AZ847" s="8" t="str">
        <f t="shared" si="169"/>
        <v/>
      </c>
      <c r="BA847" s="8" t="str">
        <f t="shared" si="169"/>
        <v/>
      </c>
      <c r="BB847" s="8" t="str">
        <f t="shared" si="169"/>
        <v/>
      </c>
      <c r="BC847" s="8" t="str">
        <f t="shared" si="169"/>
        <v/>
      </c>
      <c r="BD847" s="8" t="str">
        <f t="shared" si="169"/>
        <v/>
      </c>
      <c r="BE847" s="8" t="str">
        <f t="shared" si="169"/>
        <v/>
      </c>
    </row>
    <row r="848" spans="1:57" x14ac:dyDescent="0.25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>CONCATENATE(A848,B848,C848,D848,E848,F848,G848,H848,I848,J848,K848,L848,M848,N848,O848,P848,Q848,R848,S848,T848,U848,V848,W848,X848,Y848,Z848,AA848,AB848,AC848,AD848,AE848,AF848,AG848,AH848)</f>
        <v>SIMSIMSIM1189455000190116598944777,875FNEL044776,87544777,87534178,87544776,87543495,916666666743373,875736963960LXZXRX MXNXX MXWXDX JUNXXR000000AMIL45AMIL 500 QP NACIONAL2634532212,992634,53INATIVO</v>
      </c>
      <c r="AJ848">
        <f>IF(AI848=AI847,1,0)</f>
        <v>0</v>
      </c>
      <c r="AK848" s="47" t="s">
        <v>387</v>
      </c>
      <c r="AM848" s="7">
        <v>845</v>
      </c>
      <c r="AN848" s="7" t="str">
        <f t="shared" si="168"/>
        <v/>
      </c>
      <c r="AO848" s="7" t="str">
        <f t="shared" si="168"/>
        <v/>
      </c>
      <c r="AP848" s="7" t="str">
        <f t="shared" si="168"/>
        <v/>
      </c>
      <c r="AQ848" s="7" t="str">
        <f t="shared" si="168"/>
        <v/>
      </c>
      <c r="AR848" s="7" t="str">
        <f t="shared" si="168"/>
        <v/>
      </c>
      <c r="AS848" s="7" t="str">
        <f t="shared" si="168"/>
        <v/>
      </c>
      <c r="AT848" s="7" t="str">
        <f t="shared" si="168"/>
        <v/>
      </c>
      <c r="AU848" s="7" t="str">
        <f t="shared" si="168"/>
        <v/>
      </c>
      <c r="AV848" s="7" t="str">
        <f t="shared" si="168"/>
        <v/>
      </c>
      <c r="AW848" s="7" t="str">
        <f t="shared" si="168"/>
        <v/>
      </c>
      <c r="AX848" s="7" t="str">
        <f t="shared" si="169"/>
        <v/>
      </c>
      <c r="AY848" s="7" t="str">
        <f t="shared" si="169"/>
        <v/>
      </c>
      <c r="AZ848" s="7" t="str">
        <f t="shared" si="169"/>
        <v/>
      </c>
      <c r="BA848" s="7" t="str">
        <f t="shared" si="169"/>
        <v/>
      </c>
      <c r="BB848" s="7" t="str">
        <f t="shared" si="169"/>
        <v/>
      </c>
      <c r="BC848" s="7" t="str">
        <f t="shared" si="169"/>
        <v/>
      </c>
      <c r="BD848" s="7" t="str">
        <f t="shared" si="169"/>
        <v/>
      </c>
      <c r="BE848" s="7" t="str">
        <f t="shared" si="169"/>
        <v/>
      </c>
    </row>
    <row r="849" spans="1:57" x14ac:dyDescent="0.25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>CONCATENATE(A849,B849,C849,D849,E849,F849,G849,H849,I849,J849,K849,L849,M849,N849,O849,P849,Q849,R849,S849,T849,U849,V849,W849,X849,Y849,Z849,AA849,AB849,AC849,AD849,AE849,AF849,AG849,AH849)</f>
        <v>SIMNÃONÃO1189426000570116648944777,875ANMEP044741,87544777,87532556,87544741,87544711,87543373,875736964610FXRNXNDX XRRUDX DXNXZ JUNXXR000000AMIL45AMIL 400 QP NACIONAL1511261269,461511,26INATIVO</v>
      </c>
      <c r="AJ849">
        <f>IF(AI849=AI848,1,0)</f>
        <v>0</v>
      </c>
      <c r="AK849" s="47" t="s">
        <v>392</v>
      </c>
      <c r="AM849" s="8">
        <v>846</v>
      </c>
      <c r="AN849" s="8" t="str">
        <f t="shared" si="168"/>
        <v/>
      </c>
      <c r="AO849" s="8" t="str">
        <f t="shared" si="168"/>
        <v/>
      </c>
      <c r="AP849" s="8" t="str">
        <f t="shared" si="168"/>
        <v/>
      </c>
      <c r="AQ849" s="8" t="str">
        <f t="shared" si="168"/>
        <v/>
      </c>
      <c r="AR849" s="8" t="str">
        <f t="shared" si="168"/>
        <v/>
      </c>
      <c r="AS849" s="8" t="str">
        <f t="shared" si="168"/>
        <v/>
      </c>
      <c r="AT849" s="8" t="str">
        <f t="shared" si="168"/>
        <v/>
      </c>
      <c r="AU849" s="8" t="str">
        <f t="shared" si="168"/>
        <v/>
      </c>
      <c r="AV849" s="8" t="str">
        <f t="shared" si="168"/>
        <v/>
      </c>
      <c r="AW849" s="8" t="str">
        <f t="shared" si="168"/>
        <v/>
      </c>
      <c r="AX849" s="8" t="str">
        <f t="shared" si="169"/>
        <v/>
      </c>
      <c r="AY849" s="8" t="str">
        <f t="shared" si="169"/>
        <v/>
      </c>
      <c r="AZ849" s="8" t="str">
        <f t="shared" si="169"/>
        <v/>
      </c>
      <c r="BA849" s="8" t="str">
        <f t="shared" si="169"/>
        <v/>
      </c>
      <c r="BB849" s="8" t="str">
        <f t="shared" si="169"/>
        <v/>
      </c>
      <c r="BC849" s="8" t="str">
        <f t="shared" si="169"/>
        <v/>
      </c>
      <c r="BD849" s="8" t="str">
        <f t="shared" si="169"/>
        <v/>
      </c>
      <c r="BE849" s="8" t="str">
        <f t="shared" si="169"/>
        <v/>
      </c>
    </row>
    <row r="850" spans="1:57" x14ac:dyDescent="0.25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>CONCATENATE(A850,B850,C850,D850,E850,F850,G850,H850,I850,J850,K850,L850,M850,N850,O850,P850,Q850,R850,S850,T850,U850,V850,W850,X850,Y850,Z850,AA850,AB850,AC850,AD850,AE850,AF850,AG850,AH850)</f>
        <v>SIMSIMSIM1189435000570116589944777,875ANMEP044747,87544777,87532531,916666666744747,87543373,875736981160XVXLX WXRLX MXDXXRX WXNDXDX000000AMIL45AMIL 400 QC NACIONAL2124111784,232124,11INATIVO</v>
      </c>
      <c r="AJ850">
        <f>IF(AI850=AI849,1,0)</f>
        <v>0</v>
      </c>
      <c r="AK850" s="47" t="s">
        <v>392</v>
      </c>
      <c r="AM850" s="7">
        <v>847</v>
      </c>
      <c r="AN850" s="7" t="str">
        <f t="shared" si="168"/>
        <v/>
      </c>
      <c r="AO850" s="7" t="str">
        <f t="shared" si="168"/>
        <v/>
      </c>
      <c r="AP850" s="7" t="str">
        <f t="shared" si="168"/>
        <v/>
      </c>
      <c r="AQ850" s="7" t="str">
        <f t="shared" si="168"/>
        <v/>
      </c>
      <c r="AR850" s="7" t="str">
        <f t="shared" si="168"/>
        <v/>
      </c>
      <c r="AS850" s="7" t="str">
        <f t="shared" si="168"/>
        <v/>
      </c>
      <c r="AT850" s="7" t="str">
        <f t="shared" si="168"/>
        <v/>
      </c>
      <c r="AU850" s="7" t="str">
        <f t="shared" si="168"/>
        <v/>
      </c>
      <c r="AV850" s="7" t="str">
        <f t="shared" si="168"/>
        <v/>
      </c>
      <c r="AW850" s="7" t="str">
        <f t="shared" si="168"/>
        <v/>
      </c>
      <c r="AX850" s="7" t="str">
        <f t="shared" si="169"/>
        <v/>
      </c>
      <c r="AY850" s="7" t="str">
        <f t="shared" si="169"/>
        <v/>
      </c>
      <c r="AZ850" s="7" t="str">
        <f t="shared" si="169"/>
        <v/>
      </c>
      <c r="BA850" s="7" t="str">
        <f t="shared" si="169"/>
        <v/>
      </c>
      <c r="BB850" s="7" t="str">
        <f t="shared" si="169"/>
        <v/>
      </c>
      <c r="BC850" s="7" t="str">
        <f t="shared" si="169"/>
        <v/>
      </c>
      <c r="BD850" s="7" t="str">
        <f t="shared" si="169"/>
        <v/>
      </c>
      <c r="BE850" s="7" t="str">
        <f t="shared" si="169"/>
        <v/>
      </c>
    </row>
    <row r="851" spans="1:57" x14ac:dyDescent="0.25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>CONCATENATE(A851,B851,C851,D851,E851,F851,G851,H851,I851,J851,K851,L851,M851,N851,O851,P851,Q851,R851,S851,T851,U851,V851,W851,X851,Y851,Z851,AA851,AB851,AC851,AD851,AE851,AF851,AG851,AH851)</f>
        <v>SIMSIMSIM1189455000190116579344777,875FNEL044777,87539920,87543368,87543373,875737110070DXVXD XUX DX XNTX000000AMIL45AMIL 500 QP NACIONAL1532821287,561532,82ATIVO</v>
      </c>
      <c r="AJ851">
        <f>IF(AI851=AI850,1,0)</f>
        <v>0</v>
      </c>
      <c r="AK851" s="47" t="s">
        <v>387</v>
      </c>
      <c r="AM851" s="8">
        <v>848</v>
      </c>
      <c r="AN851" s="8" t="str">
        <f t="shared" si="168"/>
        <v/>
      </c>
      <c r="AO851" s="8" t="str">
        <f t="shared" si="168"/>
        <v/>
      </c>
      <c r="AP851" s="8" t="str">
        <f t="shared" si="168"/>
        <v/>
      </c>
      <c r="AQ851" s="8" t="str">
        <f t="shared" si="168"/>
        <v/>
      </c>
      <c r="AR851" s="8" t="str">
        <f t="shared" si="168"/>
        <v/>
      </c>
      <c r="AS851" s="8" t="str">
        <f t="shared" si="168"/>
        <v/>
      </c>
      <c r="AT851" s="8" t="str">
        <f t="shared" si="168"/>
        <v/>
      </c>
      <c r="AU851" s="8" t="str">
        <f t="shared" si="168"/>
        <v/>
      </c>
      <c r="AV851" s="8" t="str">
        <f t="shared" si="168"/>
        <v/>
      </c>
      <c r="AW851" s="8" t="str">
        <f t="shared" si="168"/>
        <v/>
      </c>
      <c r="AX851" s="8" t="str">
        <f t="shared" si="169"/>
        <v/>
      </c>
      <c r="AY851" s="8" t="str">
        <f t="shared" si="169"/>
        <v/>
      </c>
      <c r="AZ851" s="8" t="str">
        <f t="shared" si="169"/>
        <v/>
      </c>
      <c r="BA851" s="8" t="str">
        <f t="shared" si="169"/>
        <v/>
      </c>
      <c r="BB851" s="8" t="str">
        <f t="shared" si="169"/>
        <v/>
      </c>
      <c r="BC851" s="8" t="str">
        <f t="shared" si="169"/>
        <v/>
      </c>
      <c r="BD851" s="8" t="str">
        <f t="shared" si="169"/>
        <v/>
      </c>
      <c r="BE851" s="8" t="str">
        <f t="shared" si="169"/>
        <v/>
      </c>
    </row>
    <row r="852" spans="1:57" x14ac:dyDescent="0.25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>CONCATENATE(A852,B852,C852,D852,E852,F852,G852,H852,I852,J852,K852,L852,M852,N852,O852,P852,Q852,R852,S852,T852,U852,V852,W852,X852,Y852,Z852,AA852,AB852,AC852,AD852,AE852,AF852,AG852,AH852)</f>
        <v>SIMSIMSIM1189455000190116580244777,875FNEL044777,87540493,916666666743368,87543373,875737110140LXVXNXX BXLXM PXXXXTX WXXMXRX000000AMIL45AMIL 500 QP NACIONAL1532821287,561532,82ATIVO</v>
      </c>
      <c r="AJ852">
        <f>IF(AI852=AI851,1,0)</f>
        <v>0</v>
      </c>
      <c r="AK852" s="47" t="s">
        <v>387</v>
      </c>
      <c r="AM852" s="7">
        <v>849</v>
      </c>
      <c r="AN852" s="7" t="str">
        <f t="shared" si="168"/>
        <v/>
      </c>
      <c r="AO852" s="7" t="str">
        <f t="shared" si="168"/>
        <v/>
      </c>
      <c r="AP852" s="7" t="str">
        <f t="shared" si="168"/>
        <v/>
      </c>
      <c r="AQ852" s="7" t="str">
        <f t="shared" si="168"/>
        <v/>
      </c>
      <c r="AR852" s="7" t="str">
        <f t="shared" si="168"/>
        <v/>
      </c>
      <c r="AS852" s="7" t="str">
        <f t="shared" si="168"/>
        <v/>
      </c>
      <c r="AT852" s="7" t="str">
        <f t="shared" si="168"/>
        <v/>
      </c>
      <c r="AU852" s="7" t="str">
        <f t="shared" si="168"/>
        <v/>
      </c>
      <c r="AV852" s="7" t="str">
        <f t="shared" si="168"/>
        <v/>
      </c>
      <c r="AW852" s="7" t="str">
        <f t="shared" si="168"/>
        <v/>
      </c>
      <c r="AX852" s="7" t="str">
        <f t="shared" si="169"/>
        <v/>
      </c>
      <c r="AY852" s="7" t="str">
        <f t="shared" si="169"/>
        <v/>
      </c>
      <c r="AZ852" s="7" t="str">
        <f t="shared" si="169"/>
        <v/>
      </c>
      <c r="BA852" s="7" t="str">
        <f t="shared" si="169"/>
        <v/>
      </c>
      <c r="BB852" s="7" t="str">
        <f t="shared" si="169"/>
        <v/>
      </c>
      <c r="BC852" s="7" t="str">
        <f t="shared" si="169"/>
        <v/>
      </c>
      <c r="BD852" s="7" t="str">
        <f t="shared" si="169"/>
        <v/>
      </c>
      <c r="BE852" s="7" t="str">
        <f t="shared" si="169"/>
        <v/>
      </c>
    </row>
    <row r="853" spans="1:57" x14ac:dyDescent="0.25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>CONCATENATE(A853,B853,C853,D853,E853,F853,G853,H853,I853,J853,K853,L853,M853,N853,O853,P853,Q853,R853,S853,T853,U853,V853,W853,X853,Y853,Z853,AA853,AB853,AC853,AD853,AE853,AF853,AG853,AH853)</f>
        <v>SIMSIMSIM11910110002200116705744777,875ABREC044777,87526683,916666666743368,87543373,875737112930FXBXXNNX XLVX DX MXURX000000AMIL45AMIL 500 QP NACIONAL2237783514,472237,78ATIVO</v>
      </c>
      <c r="AJ853">
        <f>IF(AI853=AI852,1,0)</f>
        <v>0</v>
      </c>
      <c r="AK853" s="47" t="s">
        <v>473</v>
      </c>
      <c r="AM853" s="8">
        <v>850</v>
      </c>
      <c r="AN853" s="8" t="str">
        <f t="shared" si="168"/>
        <v/>
      </c>
      <c r="AO853" s="8" t="str">
        <f t="shared" si="168"/>
        <v/>
      </c>
      <c r="AP853" s="8" t="str">
        <f t="shared" si="168"/>
        <v/>
      </c>
      <c r="AQ853" s="8" t="str">
        <f t="shared" si="168"/>
        <v/>
      </c>
      <c r="AR853" s="8" t="str">
        <f t="shared" si="168"/>
        <v/>
      </c>
      <c r="AS853" s="8" t="str">
        <f t="shared" si="168"/>
        <v/>
      </c>
      <c r="AT853" s="8" t="str">
        <f t="shared" si="168"/>
        <v/>
      </c>
      <c r="AU853" s="8" t="str">
        <f t="shared" si="168"/>
        <v/>
      </c>
      <c r="AV853" s="8" t="str">
        <f t="shared" si="168"/>
        <v/>
      </c>
      <c r="AW853" s="8" t="str">
        <f t="shared" si="168"/>
        <v/>
      </c>
      <c r="AX853" s="8" t="str">
        <f t="shared" si="169"/>
        <v/>
      </c>
      <c r="AY853" s="8" t="str">
        <f t="shared" si="169"/>
        <v/>
      </c>
      <c r="AZ853" s="8" t="str">
        <f t="shared" si="169"/>
        <v/>
      </c>
      <c r="BA853" s="8" t="str">
        <f t="shared" si="169"/>
        <v/>
      </c>
      <c r="BB853" s="8" t="str">
        <f t="shared" si="169"/>
        <v/>
      </c>
      <c r="BC853" s="8" t="str">
        <f t="shared" si="169"/>
        <v/>
      </c>
      <c r="BD853" s="8" t="str">
        <f t="shared" si="169"/>
        <v/>
      </c>
      <c r="BE853" s="8" t="str">
        <f t="shared" si="169"/>
        <v/>
      </c>
    </row>
    <row r="854" spans="1:57" x14ac:dyDescent="0.25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>CONCATENATE(A854,B854,C854,D854,E854,F854,G854,H854,I854,J854,K854,L854,M854,N854,O854,P854,Q854,R854,S854,T854,U854,V854,W854,X854,Y854,Z854,AA854,AB854,AC854,AD854,AE854,AF854,AG854,AH854)</f>
        <v>SIMSIMSIM1189455000190116705844777,875FNEL044749,87544777,87540806,87544749,87544346,87543373,875737113020XRTHUR XMXDX WXPPXLXRX000000AMIL45AMIL 500 QP NACIONAL1532821287,561532,82INATIVO</v>
      </c>
      <c r="AJ854">
        <f>IF(AI854=AI853,1,0)</f>
        <v>0</v>
      </c>
      <c r="AK854" s="47" t="s">
        <v>387</v>
      </c>
      <c r="AM854" s="7">
        <v>851</v>
      </c>
      <c r="AN854" s="7" t="str">
        <f t="shared" ref="AN854:AW863" si="170">IF(AN$3=$D854,$AM854,"")</f>
        <v/>
      </c>
      <c r="AO854" s="7" t="str">
        <f t="shared" si="170"/>
        <v/>
      </c>
      <c r="AP854" s="7" t="str">
        <f t="shared" si="170"/>
        <v/>
      </c>
      <c r="AQ854" s="7" t="str">
        <f t="shared" si="170"/>
        <v/>
      </c>
      <c r="AR854" s="7" t="str">
        <f t="shared" si="170"/>
        <v/>
      </c>
      <c r="AS854" s="7" t="str">
        <f t="shared" si="170"/>
        <v/>
      </c>
      <c r="AT854" s="7" t="str">
        <f t="shared" si="170"/>
        <v/>
      </c>
      <c r="AU854" s="7" t="str">
        <f t="shared" si="170"/>
        <v/>
      </c>
      <c r="AV854" s="7" t="str">
        <f t="shared" si="170"/>
        <v/>
      </c>
      <c r="AW854" s="7" t="str">
        <f t="shared" si="170"/>
        <v/>
      </c>
      <c r="AX854" s="7" t="str">
        <f t="shared" ref="AX854:BE863" si="171">IF(AX$3=$D854,$AM854,"")</f>
        <v/>
      </c>
      <c r="AY854" s="7" t="str">
        <f t="shared" si="171"/>
        <v/>
      </c>
      <c r="AZ854" s="7" t="str">
        <f t="shared" si="171"/>
        <v/>
      </c>
      <c r="BA854" s="7" t="str">
        <f t="shared" si="171"/>
        <v/>
      </c>
      <c r="BB854" s="7" t="str">
        <f t="shared" si="171"/>
        <v/>
      </c>
      <c r="BC854" s="7" t="str">
        <f t="shared" si="171"/>
        <v/>
      </c>
      <c r="BD854" s="7" t="str">
        <f t="shared" si="171"/>
        <v/>
      </c>
      <c r="BE854" s="7" t="str">
        <f t="shared" si="171"/>
        <v/>
      </c>
    </row>
    <row r="855" spans="1:57" x14ac:dyDescent="0.25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>CONCATENATE(A855,B855,C855,D855,E855,F855,G855,H855,I855,J855,K855,L855,M855,N855,O855,P855,Q855,R855,S855,T855,U855,V855,W855,X855,Y855,Z855,AA855,AB855,AC855,AD855,AE855,AF855,AG855,AH855)</f>
        <v>NÃONÃONÃO1189442000570116599644777,875ANMEP044711,87544777,87523257,87544711,87544679,87543373,875737116020LUXZ WXLX XQUXXRX000000AMILNEXT PLUS RM RJ103421868,741034,21INATIVO</v>
      </c>
      <c r="AJ855">
        <f>IF(AI855=AI854,1,0)</f>
        <v>0</v>
      </c>
      <c r="AK855" s="47" t="s">
        <v>392</v>
      </c>
      <c r="AM855" s="8">
        <v>852</v>
      </c>
      <c r="AN855" s="8" t="str">
        <f t="shared" si="170"/>
        <v/>
      </c>
      <c r="AO855" s="8" t="str">
        <f t="shared" si="170"/>
        <v/>
      </c>
      <c r="AP855" s="8" t="str">
        <f t="shared" si="170"/>
        <v/>
      </c>
      <c r="AQ855" s="8" t="str">
        <f t="shared" si="170"/>
        <v/>
      </c>
      <c r="AR855" s="8" t="str">
        <f t="shared" si="170"/>
        <v/>
      </c>
      <c r="AS855" s="8" t="str">
        <f t="shared" si="170"/>
        <v/>
      </c>
      <c r="AT855" s="8" t="str">
        <f t="shared" si="170"/>
        <v/>
      </c>
      <c r="AU855" s="8" t="str">
        <f t="shared" si="170"/>
        <v/>
      </c>
      <c r="AV855" s="8" t="str">
        <f t="shared" si="170"/>
        <v/>
      </c>
      <c r="AW855" s="8" t="str">
        <f t="shared" si="170"/>
        <v/>
      </c>
      <c r="AX855" s="8" t="str">
        <f t="shared" si="171"/>
        <v/>
      </c>
      <c r="AY855" s="8" t="str">
        <f t="shared" si="171"/>
        <v/>
      </c>
      <c r="AZ855" s="8" t="str">
        <f t="shared" si="171"/>
        <v/>
      </c>
      <c r="BA855" s="8" t="str">
        <f t="shared" si="171"/>
        <v/>
      </c>
      <c r="BB855" s="8" t="str">
        <f t="shared" si="171"/>
        <v/>
      </c>
      <c r="BC855" s="8" t="str">
        <f t="shared" si="171"/>
        <v/>
      </c>
      <c r="BD855" s="8" t="str">
        <f t="shared" si="171"/>
        <v/>
      </c>
      <c r="BE855" s="8" t="str">
        <f t="shared" si="171"/>
        <v/>
      </c>
    </row>
    <row r="856" spans="1:57" x14ac:dyDescent="0.25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>CONCATENATE(A856,B856,C856,D856,E856,F856,G856,H856,I856,J856,K856,L856,M856,N856,O856,P856,Q856,R856,S856,T856,U856,V856,W856,X856,Y856,Z856,AA856,AB856,AC856,AD856,AE856,AF856,AG856,AH856)</f>
        <v>NÃONÃONÃO11910110002200116760944777,875ABREC044661,87544777,87530631,916666666744661,87543373,875737243900JXX MXGUXL DX XUX XNTX000000AMILAMIL 400 QC NACIONAL1395691172,361395,69INATIVO</v>
      </c>
      <c r="AJ856">
        <f>IF(AI856=AI855,1,0)</f>
        <v>0</v>
      </c>
      <c r="AK856" s="47" t="s">
        <v>473</v>
      </c>
      <c r="AM856" s="7">
        <v>853</v>
      </c>
      <c r="AN856" s="7" t="str">
        <f t="shared" si="170"/>
        <v/>
      </c>
      <c r="AO856" s="7" t="str">
        <f t="shared" si="170"/>
        <v/>
      </c>
      <c r="AP856" s="7" t="str">
        <f t="shared" si="170"/>
        <v/>
      </c>
      <c r="AQ856" s="7" t="str">
        <f t="shared" si="170"/>
        <v/>
      </c>
      <c r="AR856" s="7" t="str">
        <f t="shared" si="170"/>
        <v/>
      </c>
      <c r="AS856" s="7" t="str">
        <f t="shared" si="170"/>
        <v/>
      </c>
      <c r="AT856" s="7" t="str">
        <f t="shared" si="170"/>
        <v/>
      </c>
      <c r="AU856" s="7" t="str">
        <f t="shared" si="170"/>
        <v/>
      </c>
      <c r="AV856" s="7" t="str">
        <f t="shared" si="170"/>
        <v/>
      </c>
      <c r="AW856" s="7" t="str">
        <f t="shared" si="170"/>
        <v/>
      </c>
      <c r="AX856" s="7" t="str">
        <f t="shared" si="171"/>
        <v/>
      </c>
      <c r="AY856" s="7" t="str">
        <f t="shared" si="171"/>
        <v/>
      </c>
      <c r="AZ856" s="7" t="str">
        <f t="shared" si="171"/>
        <v/>
      </c>
      <c r="BA856" s="7" t="str">
        <f t="shared" si="171"/>
        <v/>
      </c>
      <c r="BB856" s="7" t="str">
        <f t="shared" si="171"/>
        <v/>
      </c>
      <c r="BC856" s="7" t="str">
        <f t="shared" si="171"/>
        <v/>
      </c>
      <c r="BD856" s="7" t="str">
        <f t="shared" si="171"/>
        <v/>
      </c>
      <c r="BE856" s="7" t="str">
        <f t="shared" si="171"/>
        <v/>
      </c>
    </row>
    <row r="857" spans="1:57" x14ac:dyDescent="0.25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>CONCATENATE(A857,B857,C857,D857,E857,F857,G857,H857,I857,J857,K857,L857,M857,N857,O857,P857,Q857,R857,S857,T857,U857,V857,W857,X857,Y857,Z857,AA857,AB857,AC857,AD857,AE857,AF857,AG857,AH857)</f>
        <v>SIMSIMSIM1189455000190116761044777,875FNEL044770,87544777,87540767,87544770,87543373,875737244070VXTXR WXXLHX MXWHXDX000000AMIL45AMIL 700 QP NACIONAL192971620,951929,7INATIVO</v>
      </c>
      <c r="AJ857">
        <f>IF(AI857=AI856,1,0)</f>
        <v>0</v>
      </c>
      <c r="AK857" s="47" t="s">
        <v>387</v>
      </c>
      <c r="AM857" s="8">
        <v>854</v>
      </c>
      <c r="AN857" s="8" t="str">
        <f t="shared" si="170"/>
        <v/>
      </c>
      <c r="AO857" s="8" t="str">
        <f t="shared" si="170"/>
        <v/>
      </c>
      <c r="AP857" s="8" t="str">
        <f t="shared" si="170"/>
        <v/>
      </c>
      <c r="AQ857" s="8" t="str">
        <f t="shared" si="170"/>
        <v/>
      </c>
      <c r="AR857" s="8" t="str">
        <f t="shared" si="170"/>
        <v/>
      </c>
      <c r="AS857" s="8" t="str">
        <f t="shared" si="170"/>
        <v/>
      </c>
      <c r="AT857" s="8" t="str">
        <f t="shared" si="170"/>
        <v/>
      </c>
      <c r="AU857" s="8" t="str">
        <f t="shared" si="170"/>
        <v/>
      </c>
      <c r="AV857" s="8" t="str">
        <f t="shared" si="170"/>
        <v/>
      </c>
      <c r="AW857" s="8" t="str">
        <f t="shared" si="170"/>
        <v/>
      </c>
      <c r="AX857" s="8" t="str">
        <f t="shared" si="171"/>
        <v/>
      </c>
      <c r="AY857" s="8" t="str">
        <f t="shared" si="171"/>
        <v/>
      </c>
      <c r="AZ857" s="8" t="str">
        <f t="shared" si="171"/>
        <v/>
      </c>
      <c r="BA857" s="8" t="str">
        <f t="shared" si="171"/>
        <v/>
      </c>
      <c r="BB857" s="8" t="str">
        <f t="shared" si="171"/>
        <v/>
      </c>
      <c r="BC857" s="8" t="str">
        <f t="shared" si="171"/>
        <v/>
      </c>
      <c r="BD857" s="8" t="str">
        <f t="shared" si="171"/>
        <v/>
      </c>
      <c r="BE857" s="8" t="str">
        <f t="shared" si="171"/>
        <v/>
      </c>
    </row>
    <row r="858" spans="1:57" x14ac:dyDescent="0.25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>CONCATENATE(A858,B858,C858,D858,E858,F858,G858,H858,I858,J858,K858,L858,M858,N858,O858,P858,Q858,R858,S858,T858,U858,V858,W858,X858,Y858,Z858,AA858,AB858,AC858,AD858,AE858,AF858,AG858,AH858)</f>
        <v>SIMSIMSIM570116585944777,875ANMEP044777,87532779,87543800,87543796,87543373,875737447360XGXR WXTX XLVX000000AMIL45AMIL 400 QC NACIONAL2124111784,232124,11ATIVO</v>
      </c>
      <c r="AJ858">
        <f>IF(AI858=AI857,1,0)</f>
        <v>0</v>
      </c>
      <c r="AK858" s="47" t="s">
        <v>392</v>
      </c>
      <c r="AM858" s="7">
        <v>855</v>
      </c>
      <c r="AN858" s="7" t="str">
        <f t="shared" si="170"/>
        <v/>
      </c>
      <c r="AO858" s="7" t="str">
        <f t="shared" si="170"/>
        <v/>
      </c>
      <c r="AP858" s="7" t="str">
        <f t="shared" si="170"/>
        <v/>
      </c>
      <c r="AQ858" s="7" t="str">
        <f t="shared" si="170"/>
        <v/>
      </c>
      <c r="AR858" s="7" t="str">
        <f t="shared" si="170"/>
        <v/>
      </c>
      <c r="AS858" s="7" t="str">
        <f t="shared" si="170"/>
        <v/>
      </c>
      <c r="AT858" s="7" t="str">
        <f t="shared" si="170"/>
        <v/>
      </c>
      <c r="AU858" s="7" t="str">
        <f t="shared" si="170"/>
        <v/>
      </c>
      <c r="AV858" s="7" t="str">
        <f t="shared" si="170"/>
        <v/>
      </c>
      <c r="AW858" s="7" t="str">
        <f t="shared" si="170"/>
        <v/>
      </c>
      <c r="AX858" s="7" t="str">
        <f t="shared" si="171"/>
        <v/>
      </c>
      <c r="AY858" s="7" t="str">
        <f t="shared" si="171"/>
        <v/>
      </c>
      <c r="AZ858" s="7" t="str">
        <f t="shared" si="171"/>
        <v/>
      </c>
      <c r="BA858" s="7" t="str">
        <f t="shared" si="171"/>
        <v/>
      </c>
      <c r="BB858" s="7" t="str">
        <f t="shared" si="171"/>
        <v/>
      </c>
      <c r="BC858" s="7" t="str">
        <f t="shared" si="171"/>
        <v/>
      </c>
      <c r="BD858" s="7" t="str">
        <f t="shared" si="171"/>
        <v/>
      </c>
      <c r="BE858" s="7" t="str">
        <f t="shared" si="171"/>
        <v/>
      </c>
    </row>
    <row r="859" spans="1:57" x14ac:dyDescent="0.25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>CONCATENATE(A859,B859,C859,D859,E859,F859,G859,H859,I859,J859,K859,L859,M859,N859,O859,P859,Q859,R859,S859,T859,U859,V859,W859,X859,Y859,Z859,AA859,AB859,AC859,AD859,AE859,AF859,AG859,AH859)</f>
        <v>SIMSIMSIM1189426000570116892144777,875ANMEP044768,87544777,87529821,87544768,87543404,875739159830FXBXX DX XNT XNX FXNTX000000AMIL44AMIL 500 QP NACIONAL304282555,953042,8INATIVO</v>
      </c>
      <c r="AJ859">
        <f>IF(AI859=AI858,1,0)</f>
        <v>0</v>
      </c>
      <c r="AK859" s="47" t="s">
        <v>392</v>
      </c>
      <c r="AM859" s="8">
        <v>856</v>
      </c>
      <c r="AN859" s="8" t="str">
        <f t="shared" si="170"/>
        <v/>
      </c>
      <c r="AO859" s="8" t="str">
        <f t="shared" si="170"/>
        <v/>
      </c>
      <c r="AP859" s="8" t="str">
        <f t="shared" si="170"/>
        <v/>
      </c>
      <c r="AQ859" s="8" t="str">
        <f t="shared" si="170"/>
        <v/>
      </c>
      <c r="AR859" s="8" t="str">
        <f t="shared" si="170"/>
        <v/>
      </c>
      <c r="AS859" s="8" t="str">
        <f t="shared" si="170"/>
        <v/>
      </c>
      <c r="AT859" s="8" t="str">
        <f t="shared" si="170"/>
        <v/>
      </c>
      <c r="AU859" s="8" t="str">
        <f t="shared" si="170"/>
        <v/>
      </c>
      <c r="AV859" s="8" t="str">
        <f t="shared" si="170"/>
        <v/>
      </c>
      <c r="AW859" s="8" t="str">
        <f t="shared" si="170"/>
        <v/>
      </c>
      <c r="AX859" s="8" t="str">
        <f t="shared" si="171"/>
        <v/>
      </c>
      <c r="AY859" s="8" t="str">
        <f t="shared" si="171"/>
        <v/>
      </c>
      <c r="AZ859" s="8" t="str">
        <f t="shared" si="171"/>
        <v/>
      </c>
      <c r="BA859" s="8" t="str">
        <f t="shared" si="171"/>
        <v/>
      </c>
      <c r="BB859" s="8" t="str">
        <f t="shared" si="171"/>
        <v/>
      </c>
      <c r="BC859" s="8" t="str">
        <f t="shared" si="171"/>
        <v/>
      </c>
      <c r="BD859" s="8" t="str">
        <f t="shared" si="171"/>
        <v/>
      </c>
      <c r="BE859" s="8" t="str">
        <f t="shared" si="171"/>
        <v/>
      </c>
    </row>
    <row r="860" spans="1:57" x14ac:dyDescent="0.25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>CONCATENATE(A860,B860,C860,D860,E860,F860,G860,H860,I860,J860,K860,L860,M860,N860,O860,P860,Q860,R860,S860,T860,U860,V860,W860,X860,Y860,Z860,AA860,AB860,AC860,AD860,AE860,AF860,AG860,AH860)</f>
        <v>SIMSIMSIM1189455000190116895444777,875FNEL044777,87530986,87543396,87543404,875739160010VXNXX RXX WXTX000000AMIL44AMIL 500 QP NACIONAL2766232323,642766,23ATIVO</v>
      </c>
      <c r="AJ860">
        <f>IF(AI860=AI859,1,0)</f>
        <v>0</v>
      </c>
      <c r="AK860" s="47" t="s">
        <v>387</v>
      </c>
      <c r="AM860" s="7">
        <v>857</v>
      </c>
      <c r="AN860" s="7" t="str">
        <f t="shared" si="170"/>
        <v/>
      </c>
      <c r="AO860" s="7" t="str">
        <f t="shared" si="170"/>
        <v/>
      </c>
      <c r="AP860" s="7" t="str">
        <f t="shared" si="170"/>
        <v/>
      </c>
      <c r="AQ860" s="7" t="str">
        <f t="shared" si="170"/>
        <v/>
      </c>
      <c r="AR860" s="7" t="str">
        <f t="shared" si="170"/>
        <v/>
      </c>
      <c r="AS860" s="7" t="str">
        <f t="shared" si="170"/>
        <v/>
      </c>
      <c r="AT860" s="7" t="str">
        <f t="shared" si="170"/>
        <v/>
      </c>
      <c r="AU860" s="7" t="str">
        <f t="shared" si="170"/>
        <v/>
      </c>
      <c r="AV860" s="7" t="str">
        <f t="shared" si="170"/>
        <v/>
      </c>
      <c r="AW860" s="7" t="str">
        <f t="shared" si="170"/>
        <v/>
      </c>
      <c r="AX860" s="7" t="str">
        <f t="shared" si="171"/>
        <v/>
      </c>
      <c r="AY860" s="7" t="str">
        <f t="shared" si="171"/>
        <v/>
      </c>
      <c r="AZ860" s="7" t="str">
        <f t="shared" si="171"/>
        <v/>
      </c>
      <c r="BA860" s="7" t="str">
        <f t="shared" si="171"/>
        <v/>
      </c>
      <c r="BB860" s="7" t="str">
        <f t="shared" si="171"/>
        <v/>
      </c>
      <c r="BC860" s="7" t="str">
        <f t="shared" si="171"/>
        <v/>
      </c>
      <c r="BD860" s="7" t="str">
        <f t="shared" si="171"/>
        <v/>
      </c>
      <c r="BE860" s="7" t="str">
        <f t="shared" si="171"/>
        <v/>
      </c>
    </row>
    <row r="861" spans="1:57" x14ac:dyDescent="0.25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>CONCATENATE(A861,B861,C861,D861,E861,F861,G861,H861,I861,J861,K861,L861,M861,N861,O861,P861,Q861,R861,S861,T861,U861,V861,W861,X861,Y861,Z861,AA861,AB861,AC861,AD861,AE861,AF861,AG861,AH861)</f>
        <v>SIMSIMSIM1189426000570116935644777,875ANMEP044777,87530992,916666666743396,87543404,875739160240RXBXWX MXRQUX WXTX000000AMIL44AMIL 500 QP NACIONAL1639422323,641639,42ATIVO</v>
      </c>
      <c r="AJ861">
        <f>IF(AI861=AI860,1,0)</f>
        <v>0</v>
      </c>
      <c r="AK861" s="47" t="s">
        <v>392</v>
      </c>
      <c r="AM861" s="8">
        <v>858</v>
      </c>
      <c r="AN861" s="8" t="str">
        <f t="shared" si="170"/>
        <v/>
      </c>
      <c r="AO861" s="8" t="str">
        <f t="shared" si="170"/>
        <v/>
      </c>
      <c r="AP861" s="8" t="str">
        <f t="shared" si="170"/>
        <v/>
      </c>
      <c r="AQ861" s="8" t="str">
        <f t="shared" si="170"/>
        <v/>
      </c>
      <c r="AR861" s="8" t="str">
        <f t="shared" si="170"/>
        <v/>
      </c>
      <c r="AS861" s="8" t="str">
        <f t="shared" si="170"/>
        <v/>
      </c>
      <c r="AT861" s="8" t="str">
        <f t="shared" si="170"/>
        <v/>
      </c>
      <c r="AU861" s="8" t="str">
        <f t="shared" si="170"/>
        <v/>
      </c>
      <c r="AV861" s="8" t="str">
        <f t="shared" si="170"/>
        <v/>
      </c>
      <c r="AW861" s="8" t="str">
        <f t="shared" si="170"/>
        <v/>
      </c>
      <c r="AX861" s="8" t="str">
        <f t="shared" si="171"/>
        <v/>
      </c>
      <c r="AY861" s="8" t="str">
        <f t="shared" si="171"/>
        <v/>
      </c>
      <c r="AZ861" s="8" t="str">
        <f t="shared" si="171"/>
        <v/>
      </c>
      <c r="BA861" s="8" t="str">
        <f t="shared" si="171"/>
        <v/>
      </c>
      <c r="BB861" s="8" t="str">
        <f t="shared" si="171"/>
        <v/>
      </c>
      <c r="BC861" s="8" t="str">
        <f t="shared" si="171"/>
        <v/>
      </c>
      <c r="BD861" s="8" t="str">
        <f t="shared" si="171"/>
        <v/>
      </c>
      <c r="BE861" s="8" t="str">
        <f t="shared" si="171"/>
        <v/>
      </c>
    </row>
    <row r="862" spans="1:57" x14ac:dyDescent="0.25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>CONCATENATE(A862,B862,C862,D862,E862,F862,G862,H862,I862,J862,K862,L862,M862,N862,O862,P862,Q862,R862,S862,T862,U862,V862,W862,X862,Y862,Z862,AA862,AB862,AC862,AD862,AE862,AF862,AG862,AH862)</f>
        <v>SIMSIMSIM1189455000190116943144777,875FNEL044755,87544777,87535810,916666666744755,87543404,875739160300RXBXRTX DX XNNX XMPXXX000000AMIL44AMIL 500 QP NACIONAL2395022011,82395,02INATIVO</v>
      </c>
      <c r="AJ862">
        <f>IF(AI862=AI861,1,0)</f>
        <v>0</v>
      </c>
      <c r="AK862" s="47" t="s">
        <v>387</v>
      </c>
      <c r="AM862" s="7">
        <v>859</v>
      </c>
      <c r="AN862" s="7" t="str">
        <f t="shared" si="170"/>
        <v/>
      </c>
      <c r="AO862" s="7" t="str">
        <f t="shared" si="170"/>
        <v/>
      </c>
      <c r="AP862" s="7" t="str">
        <f t="shared" si="170"/>
        <v/>
      </c>
      <c r="AQ862" s="7" t="str">
        <f t="shared" si="170"/>
        <v/>
      </c>
      <c r="AR862" s="7" t="str">
        <f t="shared" si="170"/>
        <v/>
      </c>
      <c r="AS862" s="7" t="str">
        <f t="shared" si="170"/>
        <v/>
      </c>
      <c r="AT862" s="7" t="str">
        <f t="shared" si="170"/>
        <v/>
      </c>
      <c r="AU862" s="7" t="str">
        <f t="shared" si="170"/>
        <v/>
      </c>
      <c r="AV862" s="7" t="str">
        <f t="shared" si="170"/>
        <v/>
      </c>
      <c r="AW862" s="7" t="str">
        <f t="shared" si="170"/>
        <v/>
      </c>
      <c r="AX862" s="7" t="str">
        <f t="shared" si="171"/>
        <v/>
      </c>
      <c r="AY862" s="7" t="str">
        <f t="shared" si="171"/>
        <v/>
      </c>
      <c r="AZ862" s="7" t="str">
        <f t="shared" si="171"/>
        <v/>
      </c>
      <c r="BA862" s="7" t="str">
        <f t="shared" si="171"/>
        <v/>
      </c>
      <c r="BB862" s="7" t="str">
        <f t="shared" si="171"/>
        <v/>
      </c>
      <c r="BC862" s="7" t="str">
        <f t="shared" si="171"/>
        <v/>
      </c>
      <c r="BD862" s="7" t="str">
        <f t="shared" si="171"/>
        <v/>
      </c>
      <c r="BE862" s="7" t="str">
        <f t="shared" si="171"/>
        <v/>
      </c>
    </row>
    <row r="863" spans="1:57" x14ac:dyDescent="0.25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>CONCATENATE(A863,B863,C863,D863,E863,F863,G863,H863,I863,J863,K863,L863,M863,N863,O863,P863,Q863,R863,S863,T863,U863,V863,W863,X863,Y863,Z863,AA863,AB863,AC863,AD863,AE863,AF863,AG863,AH863)</f>
        <v>SIMSIMSIM11890290002240117000844777,875CRA - BA044777,87528592,87543396,87543404,875739160330LXVXX NXRXNHX XRMXNTX000000AMIL44AMIL 500 QP NACIONAL3182612641,543182,61ATIVO</v>
      </c>
      <c r="AJ863">
        <f>IF(AI863=AI862,1,0)</f>
        <v>0</v>
      </c>
      <c r="AK863" s="47" t="s">
        <v>535</v>
      </c>
      <c r="AM863" s="8">
        <v>860</v>
      </c>
      <c r="AN863" s="8" t="str">
        <f t="shared" si="170"/>
        <v/>
      </c>
      <c r="AO863" s="8" t="str">
        <f t="shared" si="170"/>
        <v/>
      </c>
      <c r="AP863" s="8" t="str">
        <f t="shared" si="170"/>
        <v/>
      </c>
      <c r="AQ863" s="8" t="str">
        <f t="shared" si="170"/>
        <v/>
      </c>
      <c r="AR863" s="8" t="str">
        <f t="shared" si="170"/>
        <v/>
      </c>
      <c r="AS863" s="8" t="str">
        <f t="shared" si="170"/>
        <v/>
      </c>
      <c r="AT863" s="8" t="str">
        <f t="shared" si="170"/>
        <v/>
      </c>
      <c r="AU863" s="8" t="str">
        <f t="shared" si="170"/>
        <v/>
      </c>
      <c r="AV863" s="8" t="str">
        <f t="shared" si="170"/>
        <v/>
      </c>
      <c r="AW863" s="8" t="str">
        <f t="shared" si="170"/>
        <v/>
      </c>
      <c r="AX863" s="8" t="str">
        <f t="shared" si="171"/>
        <v/>
      </c>
      <c r="AY863" s="8" t="str">
        <f t="shared" si="171"/>
        <v/>
      </c>
      <c r="AZ863" s="8" t="str">
        <f t="shared" si="171"/>
        <v/>
      </c>
      <c r="BA863" s="8" t="str">
        <f t="shared" si="171"/>
        <v/>
      </c>
      <c r="BB863" s="8" t="str">
        <f t="shared" si="171"/>
        <v/>
      </c>
      <c r="BC863" s="8" t="str">
        <f t="shared" si="171"/>
        <v/>
      </c>
      <c r="BD863" s="8" t="str">
        <f t="shared" si="171"/>
        <v/>
      </c>
      <c r="BE863" s="8" t="str">
        <f t="shared" si="171"/>
        <v/>
      </c>
    </row>
    <row r="864" spans="1:57" x14ac:dyDescent="0.25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>CONCATENATE(A864,B864,C864,D864,E864,F864,G864,H864,I864,J864,K864,L864,M864,N864,O864,P864,Q864,R864,S864,T864,U864,V864,W864,X864,Y864,Z864,AA864,AB864,AC864,AD864,AE864,AF864,AG864,AH864)</f>
        <v>SIMSIMNÃO1189455000190117013244777,875FNEL044712,87544777,87533744,87544741,87544741,87543404,875739160370NXTHXLXX XUZX XLXVXXRX XNTX X000000AMIL44AMIL 400 QP NACIONAL1511261269,461511,26INATIVO</v>
      </c>
      <c r="AJ864">
        <f>IF(AI864=AI863,1,0)</f>
        <v>0</v>
      </c>
      <c r="AK864" s="47" t="s">
        <v>387</v>
      </c>
      <c r="AM864" s="7">
        <v>861</v>
      </c>
      <c r="AN864" s="7" t="str">
        <f t="shared" ref="AN864:AW873" si="172">IF(AN$3=$D864,$AM864,"")</f>
        <v/>
      </c>
      <c r="AO864" s="7" t="str">
        <f t="shared" si="172"/>
        <v/>
      </c>
      <c r="AP864" s="7" t="str">
        <f t="shared" si="172"/>
        <v/>
      </c>
      <c r="AQ864" s="7" t="str">
        <f t="shared" si="172"/>
        <v/>
      </c>
      <c r="AR864" s="7" t="str">
        <f t="shared" si="172"/>
        <v/>
      </c>
      <c r="AS864" s="7" t="str">
        <f t="shared" si="172"/>
        <v/>
      </c>
      <c r="AT864" s="7" t="str">
        <f t="shared" si="172"/>
        <v/>
      </c>
      <c r="AU864" s="7" t="str">
        <f t="shared" si="172"/>
        <v/>
      </c>
      <c r="AV864" s="7" t="str">
        <f t="shared" si="172"/>
        <v/>
      </c>
      <c r="AW864" s="7" t="str">
        <f t="shared" si="172"/>
        <v/>
      </c>
      <c r="AX864" s="7" t="str">
        <f t="shared" ref="AX864:BE873" si="173">IF(AX$3=$D864,$AM864,"")</f>
        <v/>
      </c>
      <c r="AY864" s="7" t="str">
        <f t="shared" si="173"/>
        <v/>
      </c>
      <c r="AZ864" s="7" t="str">
        <f t="shared" si="173"/>
        <v/>
      </c>
      <c r="BA864" s="7" t="str">
        <f t="shared" si="173"/>
        <v/>
      </c>
      <c r="BB864" s="7" t="str">
        <f t="shared" si="173"/>
        <v/>
      </c>
      <c r="BC864" s="7" t="str">
        <f t="shared" si="173"/>
        <v/>
      </c>
      <c r="BD864" s="7" t="str">
        <f t="shared" si="173"/>
        <v/>
      </c>
      <c r="BE864" s="7" t="str">
        <f t="shared" si="173"/>
        <v/>
      </c>
    </row>
    <row r="865" spans="1:57" x14ac:dyDescent="0.25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>CONCATENATE(A865,B865,C865,D865,E865,F865,G865,H865,I865,J865,K865,L865,M865,N865,O865,P865,Q865,R865,S865,T865,U865,V865,W865,X865,Y865,Z865,AA865,AB865,AC865,AD865,AE865,AF865,AG865,AH865)</f>
        <v>SIMSIMSIM1189455000190116890944777,875FNEL044777,87534516,87543396,87543404,875739162630XTXVXM JXX BXRBXX RXBXXRX FXLWXX000000AMIL44AMIL 500 QP NACIONAL2395022011,82395,02ATIVO</v>
      </c>
      <c r="AJ865">
        <f>IF(AI865=AI864,1,0)</f>
        <v>0</v>
      </c>
      <c r="AK865" s="47" t="s">
        <v>387</v>
      </c>
      <c r="AM865" s="8">
        <v>862</v>
      </c>
      <c r="AN865" s="8" t="str">
        <f t="shared" si="172"/>
        <v/>
      </c>
      <c r="AO865" s="8" t="str">
        <f t="shared" si="172"/>
        <v/>
      </c>
      <c r="AP865" s="8" t="str">
        <f t="shared" si="172"/>
        <v/>
      </c>
      <c r="AQ865" s="8" t="str">
        <f t="shared" si="172"/>
        <v/>
      </c>
      <c r="AR865" s="8" t="str">
        <f t="shared" si="172"/>
        <v/>
      </c>
      <c r="AS865" s="8" t="str">
        <f t="shared" si="172"/>
        <v/>
      </c>
      <c r="AT865" s="8" t="str">
        <f t="shared" si="172"/>
        <v/>
      </c>
      <c r="AU865" s="8" t="str">
        <f t="shared" si="172"/>
        <v/>
      </c>
      <c r="AV865" s="8" t="str">
        <f t="shared" si="172"/>
        <v/>
      </c>
      <c r="AW865" s="8" t="str">
        <f t="shared" si="172"/>
        <v/>
      </c>
      <c r="AX865" s="8" t="str">
        <f t="shared" si="173"/>
        <v/>
      </c>
      <c r="AY865" s="8" t="str">
        <f t="shared" si="173"/>
        <v/>
      </c>
      <c r="AZ865" s="8" t="str">
        <f t="shared" si="173"/>
        <v/>
      </c>
      <c r="BA865" s="8" t="str">
        <f t="shared" si="173"/>
        <v/>
      </c>
      <c r="BB865" s="8" t="str">
        <f t="shared" si="173"/>
        <v/>
      </c>
      <c r="BC865" s="8" t="str">
        <f t="shared" si="173"/>
        <v/>
      </c>
      <c r="BD865" s="8" t="str">
        <f t="shared" si="173"/>
        <v/>
      </c>
      <c r="BE865" s="8" t="str">
        <f t="shared" si="173"/>
        <v/>
      </c>
    </row>
    <row r="866" spans="1:57" x14ac:dyDescent="0.25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>CONCATENATE(A866,B866,C866,D866,E866,F866,G866,H866,I866,J866,K866,L866,M866,N866,O866,P866,Q866,R866,S866,T866,U866,V866,W866,X866,Y866,Z866,AA866,AB866,AC866,AD866,AE866,AF866,AG866,AH866)</f>
        <v>NÃONÃONÃO1189455000190116893744777,875FNEL044711,87544777,87540038,87544711,87544711,87543404,875739232200LUXX LXXL DXURXDX RXWHX000000AMILAMIL 400 QC NACIONAL77338649,63773,38INATIVO</v>
      </c>
      <c r="AJ866">
        <f>IF(AI866=AI865,1,0)</f>
        <v>0</v>
      </c>
      <c r="AK866" s="47" t="s">
        <v>387</v>
      </c>
      <c r="AM866" s="7">
        <v>863</v>
      </c>
      <c r="AN866" s="7" t="str">
        <f t="shared" si="172"/>
        <v/>
      </c>
      <c r="AO866" s="7" t="str">
        <f t="shared" si="172"/>
        <v/>
      </c>
      <c r="AP866" s="7" t="str">
        <f t="shared" si="172"/>
        <v/>
      </c>
      <c r="AQ866" s="7" t="str">
        <f t="shared" si="172"/>
        <v/>
      </c>
      <c r="AR866" s="7" t="str">
        <f t="shared" si="172"/>
        <v/>
      </c>
      <c r="AS866" s="7" t="str">
        <f t="shared" si="172"/>
        <v/>
      </c>
      <c r="AT866" s="7" t="str">
        <f t="shared" si="172"/>
        <v/>
      </c>
      <c r="AU866" s="7" t="str">
        <f t="shared" si="172"/>
        <v/>
      </c>
      <c r="AV866" s="7" t="str">
        <f t="shared" si="172"/>
        <v/>
      </c>
      <c r="AW866" s="7" t="str">
        <f t="shared" si="172"/>
        <v/>
      </c>
      <c r="AX866" s="7" t="str">
        <f t="shared" si="173"/>
        <v/>
      </c>
      <c r="AY866" s="7" t="str">
        <f t="shared" si="173"/>
        <v/>
      </c>
      <c r="AZ866" s="7" t="str">
        <f t="shared" si="173"/>
        <v/>
      </c>
      <c r="BA866" s="7" t="str">
        <f t="shared" si="173"/>
        <v/>
      </c>
      <c r="BB866" s="7" t="str">
        <f t="shared" si="173"/>
        <v/>
      </c>
      <c r="BC866" s="7" t="str">
        <f t="shared" si="173"/>
        <v/>
      </c>
      <c r="BD866" s="7" t="str">
        <f t="shared" si="173"/>
        <v/>
      </c>
      <c r="BE866" s="7" t="str">
        <f t="shared" si="173"/>
        <v/>
      </c>
    </row>
    <row r="867" spans="1:57" x14ac:dyDescent="0.25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>CONCATENATE(A867,B867,C867,D867,E867,F867,G867,H867,I867,J867,K867,L867,M867,N867,O867,P867,Q867,R867,S867,T867,U867,V867,W867,X867,Y867,Z867,AA867,AB867,AC867,AD867,AE867,AF867,AG867,AH867)</f>
        <v>NÃONÃONÃO1189455000190116894344777,875FNEL044711,87544777,87540565,916666666744711,87544711,87543404,875739232360XNTXNXX JXX DXURXDX RXWHX NXTX000000AMILAMIL 400 QC NACIONAL77338649,63773,38INATIVO</v>
      </c>
      <c r="AJ867">
        <f>IF(AI867=AI866,1,0)</f>
        <v>0</v>
      </c>
      <c r="AK867" s="47" t="s">
        <v>387</v>
      </c>
      <c r="AM867" s="8">
        <v>864</v>
      </c>
      <c r="AN867" s="8" t="str">
        <f t="shared" si="172"/>
        <v/>
      </c>
      <c r="AO867" s="8" t="str">
        <f t="shared" si="172"/>
        <v/>
      </c>
      <c r="AP867" s="8" t="str">
        <f t="shared" si="172"/>
        <v/>
      </c>
      <c r="AQ867" s="8" t="str">
        <f t="shared" si="172"/>
        <v/>
      </c>
      <c r="AR867" s="8" t="str">
        <f t="shared" si="172"/>
        <v/>
      </c>
      <c r="AS867" s="8" t="str">
        <f t="shared" si="172"/>
        <v/>
      </c>
      <c r="AT867" s="8" t="str">
        <f t="shared" si="172"/>
        <v/>
      </c>
      <c r="AU867" s="8" t="str">
        <f t="shared" si="172"/>
        <v/>
      </c>
      <c r="AV867" s="8" t="str">
        <f t="shared" si="172"/>
        <v/>
      </c>
      <c r="AW867" s="8" t="str">
        <f t="shared" si="172"/>
        <v/>
      </c>
      <c r="AX867" s="8" t="str">
        <f t="shared" si="173"/>
        <v/>
      </c>
      <c r="AY867" s="8" t="str">
        <f t="shared" si="173"/>
        <v/>
      </c>
      <c r="AZ867" s="8" t="str">
        <f t="shared" si="173"/>
        <v/>
      </c>
      <c r="BA867" s="8" t="str">
        <f t="shared" si="173"/>
        <v/>
      </c>
      <c r="BB867" s="8" t="str">
        <f t="shared" si="173"/>
        <v/>
      </c>
      <c r="BC867" s="8" t="str">
        <f t="shared" si="173"/>
        <v/>
      </c>
      <c r="BD867" s="8" t="str">
        <f t="shared" si="173"/>
        <v/>
      </c>
      <c r="BE867" s="8" t="str">
        <f t="shared" si="173"/>
        <v/>
      </c>
    </row>
    <row r="868" spans="1:57" x14ac:dyDescent="0.25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>CONCATENATE(A868,B868,C868,D868,E868,F868,G868,H868,I868,J868,K868,L868,M868,N868,O868,P868,Q868,R868,S868,T868,U868,V868,W868,X868,Y868,Z868,AA868,AB868,AC868,AD868,AE868,AF868,AG868,AH868)</f>
        <v>SIMSIMSIM11910110002200116927744777,875ABREC044777,87523339,916666666743398,87543404,875739269930MXRXX HXLXNX BXPX DX XNTX000000AMIL44AMIL 400 QC NACIONAL1658533542,061658,53ATIVO</v>
      </c>
      <c r="AJ868">
        <f>IF(AI868=AI867,1,0)</f>
        <v>0</v>
      </c>
      <c r="AK868" s="47" t="s">
        <v>473</v>
      </c>
      <c r="AM868" s="7">
        <v>865</v>
      </c>
      <c r="AN868" s="7" t="str">
        <f t="shared" si="172"/>
        <v/>
      </c>
      <c r="AO868" s="7" t="str">
        <f t="shared" si="172"/>
        <v/>
      </c>
      <c r="AP868" s="7" t="str">
        <f t="shared" si="172"/>
        <v/>
      </c>
      <c r="AQ868" s="7" t="str">
        <f t="shared" si="172"/>
        <v/>
      </c>
      <c r="AR868" s="7" t="str">
        <f t="shared" si="172"/>
        <v/>
      </c>
      <c r="AS868" s="7" t="str">
        <f t="shared" si="172"/>
        <v/>
      </c>
      <c r="AT868" s="7" t="str">
        <f t="shared" si="172"/>
        <v/>
      </c>
      <c r="AU868" s="7" t="str">
        <f t="shared" si="172"/>
        <v/>
      </c>
      <c r="AV868" s="7" t="str">
        <f t="shared" si="172"/>
        <v/>
      </c>
      <c r="AW868" s="7" t="str">
        <f t="shared" si="172"/>
        <v/>
      </c>
      <c r="AX868" s="7" t="str">
        <f t="shared" si="173"/>
        <v/>
      </c>
      <c r="AY868" s="7" t="str">
        <f t="shared" si="173"/>
        <v/>
      </c>
      <c r="AZ868" s="7" t="str">
        <f t="shared" si="173"/>
        <v/>
      </c>
      <c r="BA868" s="7" t="str">
        <f t="shared" si="173"/>
        <v/>
      </c>
      <c r="BB868" s="7" t="str">
        <f t="shared" si="173"/>
        <v/>
      </c>
      <c r="BC868" s="7" t="str">
        <f t="shared" si="173"/>
        <v/>
      </c>
      <c r="BD868" s="7" t="str">
        <f t="shared" si="173"/>
        <v/>
      </c>
      <c r="BE868" s="7" t="str">
        <f t="shared" si="173"/>
        <v/>
      </c>
    </row>
    <row r="869" spans="1:57" x14ac:dyDescent="0.25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>CONCATENATE(A869,B869,C869,D869,E869,F869,G869,H869,I869,J869,K869,L869,M869,N869,O869,P869,Q869,R869,S869,T869,U869,V869,W869,X869,Y869,Z869,AA869,AB869,AC869,AD869,AE869,AF869,AG869,AH869)</f>
        <v>SIMSIMSIM1189455000190117019844777,875FNEL044770,87544777,87539499,87544770,87543404,875739271350XFXNX WXRLX FXGUXRXDX DX XNTX000000AMIL44AMIL 400 QP NACIONAL1405091180,281405,09INATIVO</v>
      </c>
      <c r="AJ869">
        <f>IF(AI869=AI868,1,0)</f>
        <v>0</v>
      </c>
      <c r="AK869" s="47" t="s">
        <v>387</v>
      </c>
      <c r="AM869" s="8">
        <v>866</v>
      </c>
      <c r="AN869" s="8" t="str">
        <f t="shared" si="172"/>
        <v/>
      </c>
      <c r="AO869" s="8" t="str">
        <f t="shared" si="172"/>
        <v/>
      </c>
      <c r="AP869" s="8" t="str">
        <f t="shared" si="172"/>
        <v/>
      </c>
      <c r="AQ869" s="8" t="str">
        <f t="shared" si="172"/>
        <v/>
      </c>
      <c r="AR869" s="8" t="str">
        <f t="shared" si="172"/>
        <v/>
      </c>
      <c r="AS869" s="8" t="str">
        <f t="shared" si="172"/>
        <v/>
      </c>
      <c r="AT869" s="8" t="str">
        <f t="shared" si="172"/>
        <v/>
      </c>
      <c r="AU869" s="8" t="str">
        <f t="shared" si="172"/>
        <v/>
      </c>
      <c r="AV869" s="8" t="str">
        <f t="shared" si="172"/>
        <v/>
      </c>
      <c r="AW869" s="8" t="str">
        <f t="shared" si="172"/>
        <v/>
      </c>
      <c r="AX869" s="8" t="str">
        <f t="shared" si="173"/>
        <v/>
      </c>
      <c r="AY869" s="8" t="str">
        <f t="shared" si="173"/>
        <v/>
      </c>
      <c r="AZ869" s="8" t="str">
        <f t="shared" si="173"/>
        <v/>
      </c>
      <c r="BA869" s="8" t="str">
        <f t="shared" si="173"/>
        <v/>
      </c>
      <c r="BB869" s="8" t="str">
        <f t="shared" si="173"/>
        <v/>
      </c>
      <c r="BC869" s="8" t="str">
        <f t="shared" si="173"/>
        <v/>
      </c>
      <c r="BD869" s="8" t="str">
        <f t="shared" si="173"/>
        <v/>
      </c>
      <c r="BE869" s="8" t="str">
        <f t="shared" si="173"/>
        <v/>
      </c>
    </row>
    <row r="870" spans="1:57" x14ac:dyDescent="0.25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>CONCATENATE(A870,B870,C870,D870,E870,F870,G870,H870,I870,J870,K870,L870,M870,N870,O870,P870,Q870,R870,S870,T870,U870,V870,W870,X870,Y870,Z870,AA870,AB870,AC870,AD870,AE870,AF870,AG870,AH870)</f>
        <v>SIMSIMSIM1189449000190116942844777,875FNEL044769,87544777,87538589,87544769,87543404,875739590910LUXX GRXNJX LXMX000000AMIL44NEXT MUNICIPAL SÃO PAULO49621416,82496,21INATIVO</v>
      </c>
      <c r="AJ870">
        <f>IF(AI870=AI869,1,0)</f>
        <v>0</v>
      </c>
      <c r="AK870" s="47" t="s">
        <v>387</v>
      </c>
      <c r="AM870" s="7">
        <v>867</v>
      </c>
      <c r="AN870" s="7" t="str">
        <f t="shared" si="172"/>
        <v/>
      </c>
      <c r="AO870" s="7" t="str">
        <f t="shared" si="172"/>
        <v/>
      </c>
      <c r="AP870" s="7" t="str">
        <f t="shared" si="172"/>
        <v/>
      </c>
      <c r="AQ870" s="7" t="str">
        <f t="shared" si="172"/>
        <v/>
      </c>
      <c r="AR870" s="7" t="str">
        <f t="shared" si="172"/>
        <v/>
      </c>
      <c r="AS870" s="7" t="str">
        <f t="shared" si="172"/>
        <v/>
      </c>
      <c r="AT870" s="7" t="str">
        <f t="shared" si="172"/>
        <v/>
      </c>
      <c r="AU870" s="7" t="str">
        <f t="shared" si="172"/>
        <v/>
      </c>
      <c r="AV870" s="7" t="str">
        <f t="shared" si="172"/>
        <v/>
      </c>
      <c r="AW870" s="7" t="str">
        <f t="shared" si="172"/>
        <v/>
      </c>
      <c r="AX870" s="7" t="str">
        <f t="shared" si="173"/>
        <v/>
      </c>
      <c r="AY870" s="7" t="str">
        <f t="shared" si="173"/>
        <v/>
      </c>
      <c r="AZ870" s="7" t="str">
        <f t="shared" si="173"/>
        <v/>
      </c>
      <c r="BA870" s="7" t="str">
        <f t="shared" si="173"/>
        <v/>
      </c>
      <c r="BB870" s="7" t="str">
        <f t="shared" si="173"/>
        <v/>
      </c>
      <c r="BC870" s="7" t="str">
        <f t="shared" si="173"/>
        <v/>
      </c>
      <c r="BD870" s="7" t="str">
        <f t="shared" si="173"/>
        <v/>
      </c>
      <c r="BE870" s="7" t="str">
        <f t="shared" si="173"/>
        <v/>
      </c>
    </row>
    <row r="871" spans="1:57" x14ac:dyDescent="0.25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>CONCATENATE(A871,B871,C871,D871,E871,F871,G871,H871,I871,J871,K871,L871,M871,N871,O871,P871,Q871,R871,S871,T871,U871,V871,W871,X871,Y871,Z871,AA871,AB871,AC871,AD871,AE871,AF871,AG871,AH871)</f>
        <v>SIMSIMSIM11910110002200116889744777,875ABREC044777,87530830,87544770,87544770,87543404,875739610270HUGX LXXNXRDX PXRXXRX FXLKXRT000000AMIL44AMIL 700 QP NACIONAL1895122925,311895,12ATIVO</v>
      </c>
      <c r="AJ871">
        <f>IF(AI871=AI870,1,0)</f>
        <v>0</v>
      </c>
      <c r="AK871" s="47" t="s">
        <v>473</v>
      </c>
      <c r="AM871" s="8">
        <v>868</v>
      </c>
      <c r="AN871" s="8" t="str">
        <f t="shared" si="172"/>
        <v/>
      </c>
      <c r="AO871" s="8" t="str">
        <f t="shared" si="172"/>
        <v/>
      </c>
      <c r="AP871" s="8" t="str">
        <f t="shared" si="172"/>
        <v/>
      </c>
      <c r="AQ871" s="8" t="str">
        <f t="shared" si="172"/>
        <v/>
      </c>
      <c r="AR871" s="8" t="str">
        <f t="shared" si="172"/>
        <v/>
      </c>
      <c r="AS871" s="8" t="str">
        <f t="shared" si="172"/>
        <v/>
      </c>
      <c r="AT871" s="8" t="str">
        <f t="shared" si="172"/>
        <v/>
      </c>
      <c r="AU871" s="8" t="str">
        <f t="shared" si="172"/>
        <v/>
      </c>
      <c r="AV871" s="8" t="str">
        <f t="shared" si="172"/>
        <v/>
      </c>
      <c r="AW871" s="8" t="str">
        <f t="shared" si="172"/>
        <v/>
      </c>
      <c r="AX871" s="8" t="str">
        <f t="shared" si="173"/>
        <v/>
      </c>
      <c r="AY871" s="8" t="str">
        <f t="shared" si="173"/>
        <v/>
      </c>
      <c r="AZ871" s="8" t="str">
        <f t="shared" si="173"/>
        <v/>
      </c>
      <c r="BA871" s="8" t="str">
        <f t="shared" si="173"/>
        <v/>
      </c>
      <c r="BB871" s="8" t="str">
        <f t="shared" si="173"/>
        <v/>
      </c>
      <c r="BC871" s="8" t="str">
        <f t="shared" si="173"/>
        <v/>
      </c>
      <c r="BD871" s="8" t="str">
        <f t="shared" si="173"/>
        <v/>
      </c>
      <c r="BE871" s="8" t="str">
        <f t="shared" si="173"/>
        <v/>
      </c>
    </row>
    <row r="872" spans="1:57" x14ac:dyDescent="0.25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>CONCATENATE(A872,B872,C872,D872,E872,F872,G872,H872,I872,J872,K872,L872,M872,N872,O872,P872,Q872,R872,S872,T872,U872,V872,W872,X872,Y872,Z872,AA872,AB872,AC872,AD872,AE872,AF872,AG872,AH872)</f>
        <v>SIMSIMSIM11910110002200116889744777,875ABREC144777,87543321,87544770,87543404,875739610280HXLXNX XNDRXDX FXLKXRT000000AMIL44AMIL 700 QP NACIONAL1050091620,951050,09ATIVO</v>
      </c>
      <c r="AJ872">
        <f>IF(AI872=AI871,1,0)</f>
        <v>0</v>
      </c>
      <c r="AK872" s="47" t="s">
        <v>473</v>
      </c>
      <c r="AM872" s="7">
        <v>869</v>
      </c>
      <c r="AN872" s="7" t="str">
        <f t="shared" si="172"/>
        <v/>
      </c>
      <c r="AO872" s="7" t="str">
        <f t="shared" si="172"/>
        <v/>
      </c>
      <c r="AP872" s="7" t="str">
        <f t="shared" si="172"/>
        <v/>
      </c>
      <c r="AQ872" s="7" t="str">
        <f t="shared" si="172"/>
        <v/>
      </c>
      <c r="AR872" s="7" t="str">
        <f t="shared" si="172"/>
        <v/>
      </c>
      <c r="AS872" s="7" t="str">
        <f t="shared" si="172"/>
        <v/>
      </c>
      <c r="AT872" s="7" t="str">
        <f t="shared" si="172"/>
        <v/>
      </c>
      <c r="AU872" s="7" t="str">
        <f t="shared" si="172"/>
        <v/>
      </c>
      <c r="AV872" s="7" t="str">
        <f t="shared" si="172"/>
        <v/>
      </c>
      <c r="AW872" s="7" t="str">
        <f t="shared" si="172"/>
        <v/>
      </c>
      <c r="AX872" s="7" t="str">
        <f t="shared" si="173"/>
        <v/>
      </c>
      <c r="AY872" s="7" t="str">
        <f t="shared" si="173"/>
        <v/>
      </c>
      <c r="AZ872" s="7" t="str">
        <f t="shared" si="173"/>
        <v/>
      </c>
      <c r="BA872" s="7" t="str">
        <f t="shared" si="173"/>
        <v/>
      </c>
      <c r="BB872" s="7" t="str">
        <f t="shared" si="173"/>
        <v/>
      </c>
      <c r="BC872" s="7" t="str">
        <f t="shared" si="173"/>
        <v/>
      </c>
      <c r="BD872" s="7" t="str">
        <f t="shared" si="173"/>
        <v/>
      </c>
      <c r="BE872" s="7" t="str">
        <f t="shared" si="173"/>
        <v/>
      </c>
    </row>
    <row r="873" spans="1:57" x14ac:dyDescent="0.25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>CONCATENATE(A873,B873,C873,D873,E873,F873,G873,H873,I873,J873,K873,L873,M873,N873,O873,P873,Q873,R873,S873,T873,U873,V873,W873,X873,Y873,Z873,AA873,AB873,AC873,AD873,AE873,AF873,AG873,AH873)</f>
        <v>NÃONÃONÃO1189426000570117543344777,875ANMEP044671,87544777,87533793,87544671,87543434,9166666667741960940LXURX NXWXMXNTX MXNDX DX XLVX000000AMILAMIL 400 QC NACIONAL1329231116,541329,23INATIVO</v>
      </c>
      <c r="AJ873">
        <f>IF(AI873=AI872,1,0)</f>
        <v>0</v>
      </c>
      <c r="AK873" s="47" t="s">
        <v>392</v>
      </c>
      <c r="AM873" s="8">
        <v>870</v>
      </c>
      <c r="AN873" s="8" t="str">
        <f t="shared" si="172"/>
        <v/>
      </c>
      <c r="AO873" s="8" t="str">
        <f t="shared" si="172"/>
        <v/>
      </c>
      <c r="AP873" s="8" t="str">
        <f t="shared" si="172"/>
        <v/>
      </c>
      <c r="AQ873" s="8" t="str">
        <f t="shared" si="172"/>
        <v/>
      </c>
      <c r="AR873" s="8" t="str">
        <f t="shared" si="172"/>
        <v/>
      </c>
      <c r="AS873" s="8" t="str">
        <f t="shared" si="172"/>
        <v/>
      </c>
      <c r="AT873" s="8" t="str">
        <f t="shared" si="172"/>
        <v/>
      </c>
      <c r="AU873" s="8" t="str">
        <f t="shared" si="172"/>
        <v/>
      </c>
      <c r="AV873" s="8" t="str">
        <f t="shared" si="172"/>
        <v/>
      </c>
      <c r="AW873" s="8" t="str">
        <f t="shared" si="172"/>
        <v/>
      </c>
      <c r="AX873" s="8" t="str">
        <f t="shared" si="173"/>
        <v/>
      </c>
      <c r="AY873" s="8" t="str">
        <f t="shared" si="173"/>
        <v/>
      </c>
      <c r="AZ873" s="8" t="str">
        <f t="shared" si="173"/>
        <v/>
      </c>
      <c r="BA873" s="8" t="str">
        <f t="shared" si="173"/>
        <v/>
      </c>
      <c r="BB873" s="8" t="str">
        <f t="shared" si="173"/>
        <v/>
      </c>
      <c r="BC873" s="8" t="str">
        <f t="shared" si="173"/>
        <v/>
      </c>
      <c r="BD873" s="8" t="str">
        <f t="shared" si="173"/>
        <v/>
      </c>
      <c r="BE873" s="8" t="str">
        <f t="shared" si="173"/>
        <v/>
      </c>
    </row>
    <row r="874" spans="1:57" x14ac:dyDescent="0.25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>CONCATENATE(A874,B874,C874,D874,E874,F874,G874,H874,I874,J874,K874,L874,M874,N874,O874,P874,Q874,R874,S874,T874,U874,V874,W874,X874,Y874,Z874,AA874,AB874,AC874,AD874,AE874,AF874,AG874,AH874)</f>
        <v>SIMSIMSIM12016710002320117548544777,875SEEB - BA044777,87531523,87543430,916666666743434,9166666667741961040JXXNKLXY WXTX DX PXTRXWXNXX000000AMIL43AMIL 400 QP NACIONAL2121791761,092121,79ATIVO</v>
      </c>
      <c r="AJ874">
        <f>IF(AI874=AI873,1,0)</f>
        <v>0</v>
      </c>
      <c r="AK874" s="47" t="s">
        <v>499</v>
      </c>
      <c r="AM874" s="7">
        <v>871</v>
      </c>
      <c r="AN874" s="7" t="str">
        <f t="shared" ref="AN874:AW883" si="174">IF(AN$3=$D874,$AM874,"")</f>
        <v/>
      </c>
      <c r="AO874" s="7" t="str">
        <f t="shared" si="174"/>
        <v/>
      </c>
      <c r="AP874" s="7" t="str">
        <f t="shared" si="174"/>
        <v/>
      </c>
      <c r="AQ874" s="7" t="str">
        <f t="shared" si="174"/>
        <v/>
      </c>
      <c r="AR874" s="7" t="str">
        <f t="shared" si="174"/>
        <v/>
      </c>
      <c r="AS874" s="7" t="str">
        <f t="shared" si="174"/>
        <v/>
      </c>
      <c r="AT874" s="7" t="str">
        <f t="shared" si="174"/>
        <v/>
      </c>
      <c r="AU874" s="7" t="str">
        <f t="shared" si="174"/>
        <v/>
      </c>
      <c r="AV874" s="7" t="str">
        <f t="shared" si="174"/>
        <v/>
      </c>
      <c r="AW874" s="7" t="str">
        <f t="shared" si="174"/>
        <v/>
      </c>
      <c r="AX874" s="7" t="str">
        <f t="shared" ref="AX874:BE883" si="175">IF(AX$3=$D874,$AM874,"")</f>
        <v/>
      </c>
      <c r="AY874" s="7" t="str">
        <f t="shared" si="175"/>
        <v/>
      </c>
      <c r="AZ874" s="7" t="str">
        <f t="shared" si="175"/>
        <v/>
      </c>
      <c r="BA874" s="7" t="str">
        <f t="shared" si="175"/>
        <v/>
      </c>
      <c r="BB874" s="7" t="str">
        <f t="shared" si="175"/>
        <v/>
      </c>
      <c r="BC874" s="7" t="str">
        <f t="shared" si="175"/>
        <v/>
      </c>
      <c r="BD874" s="7" t="str">
        <f t="shared" si="175"/>
        <v/>
      </c>
      <c r="BE874" s="7" t="str">
        <f t="shared" si="175"/>
        <v/>
      </c>
    </row>
    <row r="875" spans="1:57" x14ac:dyDescent="0.25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>CONCATENATE(A875,B875,C875,D875,E875,F875,G875,H875,I875,J875,K875,L875,M875,N875,O875,P875,Q875,R875,S875,T875,U875,V875,W875,X875,Y875,Z875,AA875,AB875,AC875,AD875,AE875,AF875,AG875,AH875)</f>
        <v>SIMSIMSIM12016710002320117549644777,875SEEB - BA044777,87530218,87543430,916666666743434,9166666667741961070MXRXX XNXWX PXXXXTX XLVX FXGUXXRXDX000000AMIL43AMIL 400 QP NACIONAL2333961937,212333,96ATIVO</v>
      </c>
      <c r="AJ875">
        <f>IF(AI875=AI874,1,0)</f>
        <v>0</v>
      </c>
      <c r="AK875" s="47" t="s">
        <v>499</v>
      </c>
      <c r="AM875" s="8">
        <v>872</v>
      </c>
      <c r="AN875" s="8" t="str">
        <f t="shared" si="174"/>
        <v/>
      </c>
      <c r="AO875" s="8" t="str">
        <f t="shared" si="174"/>
        <v/>
      </c>
      <c r="AP875" s="8" t="str">
        <f t="shared" si="174"/>
        <v/>
      </c>
      <c r="AQ875" s="8" t="str">
        <f t="shared" si="174"/>
        <v/>
      </c>
      <c r="AR875" s="8" t="str">
        <f t="shared" si="174"/>
        <v/>
      </c>
      <c r="AS875" s="8" t="str">
        <f t="shared" si="174"/>
        <v/>
      </c>
      <c r="AT875" s="8" t="str">
        <f t="shared" si="174"/>
        <v/>
      </c>
      <c r="AU875" s="8" t="str">
        <f t="shared" si="174"/>
        <v/>
      </c>
      <c r="AV875" s="8" t="str">
        <f t="shared" si="174"/>
        <v/>
      </c>
      <c r="AW875" s="8" t="str">
        <f t="shared" si="174"/>
        <v/>
      </c>
      <c r="AX875" s="8" t="str">
        <f t="shared" si="175"/>
        <v/>
      </c>
      <c r="AY875" s="8" t="str">
        <f t="shared" si="175"/>
        <v/>
      </c>
      <c r="AZ875" s="8" t="str">
        <f t="shared" si="175"/>
        <v/>
      </c>
      <c r="BA875" s="8" t="str">
        <f t="shared" si="175"/>
        <v/>
      </c>
      <c r="BB875" s="8" t="str">
        <f t="shared" si="175"/>
        <v/>
      </c>
      <c r="BC875" s="8" t="str">
        <f t="shared" si="175"/>
        <v/>
      </c>
      <c r="BD875" s="8" t="str">
        <f t="shared" si="175"/>
        <v/>
      </c>
      <c r="BE875" s="8" t="str">
        <f t="shared" si="175"/>
        <v/>
      </c>
    </row>
    <row r="876" spans="1:57" x14ac:dyDescent="0.25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>CONCATENATE(A876,B876,C876,D876,E876,F876,G876,H876,I876,J876,K876,L876,M876,N876,O876,P876,Q876,R876,S876,T876,U876,V876,W876,X876,Y876,Z876,AA876,AB876,AC876,AD876,AE876,AF876,AG876,AH876)</f>
        <v>SIMSIMSIM1189426000570117553344777,875ANMEP044777,87526490,87543430,916666666743434,9166666667741961140TXLMX WXNWXXWXX DX XUX000000AMIL43AMIL 400 QC NACIONAL1999182833,621999,18ATIVO</v>
      </c>
      <c r="AJ876">
        <f>IF(AI876=AI875,1,0)</f>
        <v>0</v>
      </c>
      <c r="AK876" s="47" t="s">
        <v>392</v>
      </c>
      <c r="AM876" s="7">
        <v>873</v>
      </c>
      <c r="AN876" s="7" t="str">
        <f t="shared" si="174"/>
        <v/>
      </c>
      <c r="AO876" s="7" t="str">
        <f t="shared" si="174"/>
        <v/>
      </c>
      <c r="AP876" s="7" t="str">
        <f t="shared" si="174"/>
        <v/>
      </c>
      <c r="AQ876" s="7" t="str">
        <f t="shared" si="174"/>
        <v/>
      </c>
      <c r="AR876" s="7" t="str">
        <f t="shared" si="174"/>
        <v/>
      </c>
      <c r="AS876" s="7" t="str">
        <f t="shared" si="174"/>
        <v/>
      </c>
      <c r="AT876" s="7" t="str">
        <f t="shared" si="174"/>
        <v/>
      </c>
      <c r="AU876" s="7" t="str">
        <f t="shared" si="174"/>
        <v/>
      </c>
      <c r="AV876" s="7" t="str">
        <f t="shared" si="174"/>
        <v/>
      </c>
      <c r="AW876" s="7" t="str">
        <f t="shared" si="174"/>
        <v/>
      </c>
      <c r="AX876" s="7" t="str">
        <f t="shared" si="175"/>
        <v/>
      </c>
      <c r="AY876" s="7" t="str">
        <f t="shared" si="175"/>
        <v/>
      </c>
      <c r="AZ876" s="7" t="str">
        <f t="shared" si="175"/>
        <v/>
      </c>
      <c r="BA876" s="7" t="str">
        <f t="shared" si="175"/>
        <v/>
      </c>
      <c r="BB876" s="7" t="str">
        <f t="shared" si="175"/>
        <v/>
      </c>
      <c r="BC876" s="7" t="str">
        <f t="shared" si="175"/>
        <v/>
      </c>
      <c r="BD876" s="7" t="str">
        <f t="shared" si="175"/>
        <v/>
      </c>
      <c r="BE876" s="7" t="str">
        <f t="shared" si="175"/>
        <v/>
      </c>
    </row>
    <row r="877" spans="1:57" x14ac:dyDescent="0.25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>CONCATENATE(A877,B877,C877,D877,E877,F877,G877,H877,I877,J877,K877,L877,M877,N877,O877,P877,Q877,R877,S877,T877,U877,V877,W877,X877,Y877,Z877,AA877,AB877,AC877,AD877,AE877,AF877,AG877,AH877)</f>
        <v>SIMSIMNÃO1189455000190117574844777,875FNEL044760,87544777,87530816,87544760,87543434,9166666667741961230TXXGX XLVXRX PXDRXXRX DX XLVX000000AMIL43AMIL 400 QP NACIONAL COPART2155411810,532155,41INATIVO</v>
      </c>
      <c r="AJ877">
        <f>IF(AI877=AI876,1,0)</f>
        <v>0</v>
      </c>
      <c r="AK877" s="47" t="s">
        <v>387</v>
      </c>
      <c r="AM877" s="8">
        <v>874</v>
      </c>
      <c r="AN877" s="8" t="str">
        <f t="shared" si="174"/>
        <v/>
      </c>
      <c r="AO877" s="8" t="str">
        <f t="shared" si="174"/>
        <v/>
      </c>
      <c r="AP877" s="8" t="str">
        <f t="shared" si="174"/>
        <v/>
      </c>
      <c r="AQ877" s="8" t="str">
        <f t="shared" si="174"/>
        <v/>
      </c>
      <c r="AR877" s="8" t="str">
        <f t="shared" si="174"/>
        <v/>
      </c>
      <c r="AS877" s="8" t="str">
        <f t="shared" si="174"/>
        <v/>
      </c>
      <c r="AT877" s="8" t="str">
        <f t="shared" si="174"/>
        <v/>
      </c>
      <c r="AU877" s="8" t="str">
        <f t="shared" si="174"/>
        <v/>
      </c>
      <c r="AV877" s="8" t="str">
        <f t="shared" si="174"/>
        <v/>
      </c>
      <c r="AW877" s="8" t="str">
        <f t="shared" si="174"/>
        <v/>
      </c>
      <c r="AX877" s="8" t="str">
        <f t="shared" si="175"/>
        <v/>
      </c>
      <c r="AY877" s="8" t="str">
        <f t="shared" si="175"/>
        <v/>
      </c>
      <c r="AZ877" s="8" t="str">
        <f t="shared" si="175"/>
        <v/>
      </c>
      <c r="BA877" s="8" t="str">
        <f t="shared" si="175"/>
        <v/>
      </c>
      <c r="BB877" s="8" t="str">
        <f t="shared" si="175"/>
        <v/>
      </c>
      <c r="BC877" s="8" t="str">
        <f t="shared" si="175"/>
        <v/>
      </c>
      <c r="BD877" s="8" t="str">
        <f t="shared" si="175"/>
        <v/>
      </c>
      <c r="BE877" s="8" t="str">
        <f t="shared" si="175"/>
        <v/>
      </c>
    </row>
    <row r="878" spans="1:57" x14ac:dyDescent="0.25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>CONCATENATE(A878,B878,C878,D878,E878,F878,G878,H878,I878,J878,K878,L878,M878,N878,O878,P878,Q878,R878,S878,T878,U878,V878,W878,X878,Y878,Z878,AA878,AB878,AC878,AD878,AE878,AF878,AG878,AH878)</f>
        <v>SIMSIMSIM1189455000190117579644777,875FNEL044746,87544777,87536445,87544746,87543434,9166666667741961310XRXXL DX XLXVXXRX DX XLVX000000AMIL43AMIL 400 QC NACIONAL1544771297,661544,77INATIVO</v>
      </c>
      <c r="AJ878">
        <f>IF(AI878=AI877,1,0)</f>
        <v>0</v>
      </c>
      <c r="AK878" s="47" t="s">
        <v>387</v>
      </c>
      <c r="AM878" s="7">
        <v>875</v>
      </c>
      <c r="AN878" s="7" t="str">
        <f t="shared" si="174"/>
        <v/>
      </c>
      <c r="AO878" s="7" t="str">
        <f t="shared" si="174"/>
        <v/>
      </c>
      <c r="AP878" s="7" t="str">
        <f t="shared" si="174"/>
        <v/>
      </c>
      <c r="AQ878" s="7" t="str">
        <f t="shared" si="174"/>
        <v/>
      </c>
      <c r="AR878" s="7" t="str">
        <f t="shared" si="174"/>
        <v/>
      </c>
      <c r="AS878" s="7" t="str">
        <f t="shared" si="174"/>
        <v/>
      </c>
      <c r="AT878" s="7" t="str">
        <f t="shared" si="174"/>
        <v/>
      </c>
      <c r="AU878" s="7" t="str">
        <f t="shared" si="174"/>
        <v/>
      </c>
      <c r="AV878" s="7" t="str">
        <f t="shared" si="174"/>
        <v/>
      </c>
      <c r="AW878" s="7" t="str">
        <f t="shared" si="174"/>
        <v/>
      </c>
      <c r="AX878" s="7" t="str">
        <f t="shared" si="175"/>
        <v/>
      </c>
      <c r="AY878" s="7" t="str">
        <f t="shared" si="175"/>
        <v/>
      </c>
      <c r="AZ878" s="7" t="str">
        <f t="shared" si="175"/>
        <v/>
      </c>
      <c r="BA878" s="7" t="str">
        <f t="shared" si="175"/>
        <v/>
      </c>
      <c r="BB878" s="7" t="str">
        <f t="shared" si="175"/>
        <v/>
      </c>
      <c r="BC878" s="7" t="str">
        <f t="shared" si="175"/>
        <v/>
      </c>
      <c r="BD878" s="7" t="str">
        <f t="shared" si="175"/>
        <v/>
      </c>
      <c r="BE878" s="7" t="str">
        <f t="shared" si="175"/>
        <v/>
      </c>
    </row>
    <row r="879" spans="1:57" x14ac:dyDescent="0.25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>CONCATENATE(A879,B879,C879,D879,E879,F879,G879,H879,I879,J879,K879,L879,M879,N879,O879,P879,Q879,R879,S879,T879,U879,V879,W879,X879,Y879,Z879,AA879,AB879,AC879,AD879,AE879,AF879,AG879,AH879)</f>
        <v>SIMSIMSIM1189455000190117584344777,875FNEL044777,87538053,87543430,916666666743434,9166666667741961370XNX WLXRX DUTRX DX WXRVXLHX000000AMIL43AMIL 500 QP NACIONAL1532821287,561532,82ATIVO</v>
      </c>
      <c r="AJ879">
        <f>IF(AI879=AI878,1,0)</f>
        <v>0</v>
      </c>
      <c r="AK879" s="47" t="s">
        <v>387</v>
      </c>
      <c r="AM879" s="8">
        <v>876</v>
      </c>
      <c r="AN879" s="8" t="str">
        <f t="shared" si="174"/>
        <v/>
      </c>
      <c r="AO879" s="8" t="str">
        <f t="shared" si="174"/>
        <v/>
      </c>
      <c r="AP879" s="8" t="str">
        <f t="shared" si="174"/>
        <v/>
      </c>
      <c r="AQ879" s="8" t="str">
        <f t="shared" si="174"/>
        <v/>
      </c>
      <c r="AR879" s="8" t="str">
        <f t="shared" si="174"/>
        <v/>
      </c>
      <c r="AS879" s="8" t="str">
        <f t="shared" si="174"/>
        <v/>
      </c>
      <c r="AT879" s="8" t="str">
        <f t="shared" si="174"/>
        <v/>
      </c>
      <c r="AU879" s="8" t="str">
        <f t="shared" si="174"/>
        <v/>
      </c>
      <c r="AV879" s="8" t="str">
        <f t="shared" si="174"/>
        <v/>
      </c>
      <c r="AW879" s="8" t="str">
        <f t="shared" si="174"/>
        <v/>
      </c>
      <c r="AX879" s="8" t="str">
        <f t="shared" si="175"/>
        <v/>
      </c>
      <c r="AY879" s="8" t="str">
        <f t="shared" si="175"/>
        <v/>
      </c>
      <c r="AZ879" s="8" t="str">
        <f t="shared" si="175"/>
        <v/>
      </c>
      <c r="BA879" s="8" t="str">
        <f t="shared" si="175"/>
        <v/>
      </c>
      <c r="BB879" s="8" t="str">
        <f t="shared" si="175"/>
        <v/>
      </c>
      <c r="BC879" s="8" t="str">
        <f t="shared" si="175"/>
        <v/>
      </c>
      <c r="BD879" s="8" t="str">
        <f t="shared" si="175"/>
        <v/>
      </c>
      <c r="BE879" s="8" t="str">
        <f t="shared" si="175"/>
        <v/>
      </c>
    </row>
    <row r="880" spans="1:57" x14ac:dyDescent="0.25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>CONCATENATE(A880,B880,C880,D880,E880,F880,G880,H880,I880,J880,K880,L880,M880,N880,O880,P880,Q880,R880,S880,T880,U880,V880,W880,X880,Y880,Z880,AA880,AB880,AC880,AD880,AE880,AF880,AG880,AH880)</f>
        <v>SIMSIMSIM1189455000190117585844777,875FNEL044748,87544777,87537978,916666666744748,87543434,9166666667741961430BRXNDX XUZX XLBUQUXRQUX000000AMIL43AMIL 400 QC NACIONAL1235861038,111235,86INATIVO</v>
      </c>
      <c r="AJ880">
        <f>IF(AI880=AI879,1,0)</f>
        <v>0</v>
      </c>
      <c r="AK880" s="47" t="s">
        <v>387</v>
      </c>
      <c r="AM880" s="7">
        <v>877</v>
      </c>
      <c r="AN880" s="7" t="str">
        <f t="shared" si="174"/>
        <v/>
      </c>
      <c r="AO880" s="7" t="str">
        <f t="shared" si="174"/>
        <v/>
      </c>
      <c r="AP880" s="7" t="str">
        <f t="shared" si="174"/>
        <v/>
      </c>
      <c r="AQ880" s="7" t="str">
        <f t="shared" si="174"/>
        <v/>
      </c>
      <c r="AR880" s="7" t="str">
        <f t="shared" si="174"/>
        <v/>
      </c>
      <c r="AS880" s="7" t="str">
        <f t="shared" si="174"/>
        <v/>
      </c>
      <c r="AT880" s="7" t="str">
        <f t="shared" si="174"/>
        <v/>
      </c>
      <c r="AU880" s="7" t="str">
        <f t="shared" si="174"/>
        <v/>
      </c>
      <c r="AV880" s="7" t="str">
        <f t="shared" si="174"/>
        <v/>
      </c>
      <c r="AW880" s="7" t="str">
        <f t="shared" si="174"/>
        <v/>
      </c>
      <c r="AX880" s="7" t="str">
        <f t="shared" si="175"/>
        <v/>
      </c>
      <c r="AY880" s="7" t="str">
        <f t="shared" si="175"/>
        <v/>
      </c>
      <c r="AZ880" s="7" t="str">
        <f t="shared" si="175"/>
        <v/>
      </c>
      <c r="BA880" s="7" t="str">
        <f t="shared" si="175"/>
        <v/>
      </c>
      <c r="BB880" s="7" t="str">
        <f t="shared" si="175"/>
        <v/>
      </c>
      <c r="BC880" s="7" t="str">
        <f t="shared" si="175"/>
        <v/>
      </c>
      <c r="BD880" s="7" t="str">
        <f t="shared" si="175"/>
        <v/>
      </c>
      <c r="BE880" s="7" t="str">
        <f t="shared" si="175"/>
        <v/>
      </c>
    </row>
    <row r="881" spans="1:57" x14ac:dyDescent="0.25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>CONCATENATE(A881,B881,C881,D881,E881,F881,G881,H881,I881,J881,K881,L881,M881,N881,O881,P881,Q881,R881,S881,T881,U881,V881,W881,X881,Y881,Z881,AA881,AB881,AC881,AD881,AE881,AF881,AG881,AH881)</f>
        <v>SIMSIMSIM1189455000190117574244777,875FNEL044777,87540124,916666666743431,916666666743434,9166666667742037440MXRXX BXXTRXZ QUXXRXZ LXMX000000AMIL43AMIL 400 QC NACIONAL1235861038,111235,86ATIVO</v>
      </c>
      <c r="AJ881">
        <f>IF(AI881=AI880,1,0)</f>
        <v>0</v>
      </c>
      <c r="AK881" s="47" t="s">
        <v>387</v>
      </c>
      <c r="AM881" s="8">
        <v>878</v>
      </c>
      <c r="AN881" s="8" t="str">
        <f t="shared" si="174"/>
        <v/>
      </c>
      <c r="AO881" s="8" t="str">
        <f t="shared" si="174"/>
        <v/>
      </c>
      <c r="AP881" s="8" t="str">
        <f t="shared" si="174"/>
        <v/>
      </c>
      <c r="AQ881" s="8" t="str">
        <f t="shared" si="174"/>
        <v/>
      </c>
      <c r="AR881" s="8" t="str">
        <f t="shared" si="174"/>
        <v/>
      </c>
      <c r="AS881" s="8" t="str">
        <f t="shared" si="174"/>
        <v/>
      </c>
      <c r="AT881" s="8" t="str">
        <f t="shared" si="174"/>
        <v/>
      </c>
      <c r="AU881" s="8" t="str">
        <f t="shared" si="174"/>
        <v/>
      </c>
      <c r="AV881" s="8" t="str">
        <f t="shared" si="174"/>
        <v/>
      </c>
      <c r="AW881" s="8" t="str">
        <f t="shared" si="174"/>
        <v/>
      </c>
      <c r="AX881" s="8" t="str">
        <f t="shared" si="175"/>
        <v/>
      </c>
      <c r="AY881" s="8" t="str">
        <f t="shared" si="175"/>
        <v/>
      </c>
      <c r="AZ881" s="8" t="str">
        <f t="shared" si="175"/>
        <v/>
      </c>
      <c r="BA881" s="8" t="str">
        <f t="shared" si="175"/>
        <v/>
      </c>
      <c r="BB881" s="8" t="str">
        <f t="shared" si="175"/>
        <v/>
      </c>
      <c r="BC881" s="8" t="str">
        <f t="shared" si="175"/>
        <v/>
      </c>
      <c r="BD881" s="8" t="str">
        <f t="shared" si="175"/>
        <v/>
      </c>
      <c r="BE881" s="8" t="str">
        <f t="shared" si="175"/>
        <v/>
      </c>
    </row>
    <row r="882" spans="1:57" x14ac:dyDescent="0.25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>CONCATENATE(A882,B882,C882,D882,E882,F882,G882,H882,I882,J882,K882,L882,M882,N882,O882,P882,Q882,R882,S882,T882,U882,V882,W882,X882,Y882,Z882,AA882,AB882,AC882,AD882,AE882,AF882,AG882,AH882)</f>
        <v>SIMSIMSIM1189455000190117575544777,875FNEL044777,87541222,916666666743431,916666666743434,9166666667742037600LUWX XMXRXM PXX XNTX000000AMIL43AMIL 700 QP NACIONAL192971620,951929,7ATIVO</v>
      </c>
      <c r="AJ882">
        <f>IF(AI882=AI881,1,0)</f>
        <v>0</v>
      </c>
      <c r="AK882" s="47" t="s">
        <v>387</v>
      </c>
      <c r="AM882" s="7">
        <v>879</v>
      </c>
      <c r="AN882" s="7" t="str">
        <f t="shared" si="174"/>
        <v/>
      </c>
      <c r="AO882" s="7" t="str">
        <f t="shared" si="174"/>
        <v/>
      </c>
      <c r="AP882" s="7" t="str">
        <f t="shared" si="174"/>
        <v/>
      </c>
      <c r="AQ882" s="7" t="str">
        <f t="shared" si="174"/>
        <v/>
      </c>
      <c r="AR882" s="7" t="str">
        <f t="shared" si="174"/>
        <v/>
      </c>
      <c r="AS882" s="7" t="str">
        <f t="shared" si="174"/>
        <v/>
      </c>
      <c r="AT882" s="7" t="str">
        <f t="shared" si="174"/>
        <v/>
      </c>
      <c r="AU882" s="7" t="str">
        <f t="shared" si="174"/>
        <v/>
      </c>
      <c r="AV882" s="7" t="str">
        <f t="shared" si="174"/>
        <v/>
      </c>
      <c r="AW882" s="7" t="str">
        <f t="shared" si="174"/>
        <v/>
      </c>
      <c r="AX882" s="7" t="str">
        <f t="shared" si="175"/>
        <v/>
      </c>
      <c r="AY882" s="7" t="str">
        <f t="shared" si="175"/>
        <v/>
      </c>
      <c r="AZ882" s="7" t="str">
        <f t="shared" si="175"/>
        <v/>
      </c>
      <c r="BA882" s="7" t="str">
        <f t="shared" si="175"/>
        <v/>
      </c>
      <c r="BB882" s="7" t="str">
        <f t="shared" si="175"/>
        <v/>
      </c>
      <c r="BC882" s="7" t="str">
        <f t="shared" si="175"/>
        <v/>
      </c>
      <c r="BD882" s="7" t="str">
        <f t="shared" si="175"/>
        <v/>
      </c>
      <c r="BE882" s="7" t="str">
        <f t="shared" si="175"/>
        <v/>
      </c>
    </row>
    <row r="883" spans="1:57" x14ac:dyDescent="0.25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>CONCATENATE(A883,B883,C883,D883,E883,F883,G883,H883,I883,J883,K883,L883,M883,N883,O883,P883,Q883,R883,S883,T883,U883,V883,W883,X883,Y883,Z883,AA883,AB883,AC883,AD883,AE883,AF883,AG883,AH883)</f>
        <v>SIMSIMSIM1189455000190117575744777,875FNEL044777,87540060,87544770,87544770,87543434,9166666667742037720XRTHUR XWRXMXNTX DX XLVX000000AMIL43AMIL 500 QP NACIONAL1532821287,561532,82SUSPENSÃO</v>
      </c>
      <c r="AJ883">
        <f>IF(AI883=AI882,1,0)</f>
        <v>0</v>
      </c>
      <c r="AK883" s="47" t="s">
        <v>387</v>
      </c>
      <c r="AM883" s="8">
        <v>880</v>
      </c>
      <c r="AN883" s="8" t="str">
        <f t="shared" si="174"/>
        <v/>
      </c>
      <c r="AO883" s="8" t="str">
        <f t="shared" si="174"/>
        <v/>
      </c>
      <c r="AP883" s="8" t="str">
        <f t="shared" si="174"/>
        <v/>
      </c>
      <c r="AQ883" s="8" t="str">
        <f t="shared" si="174"/>
        <v/>
      </c>
      <c r="AR883" s="8" t="str">
        <f t="shared" si="174"/>
        <v/>
      </c>
      <c r="AS883" s="8" t="str">
        <f t="shared" si="174"/>
        <v/>
      </c>
      <c r="AT883" s="8" t="str">
        <f t="shared" si="174"/>
        <v/>
      </c>
      <c r="AU883" s="8" t="str">
        <f t="shared" si="174"/>
        <v/>
      </c>
      <c r="AV883" s="8" t="str">
        <f t="shared" si="174"/>
        <v/>
      </c>
      <c r="AW883" s="8" t="str">
        <f t="shared" si="174"/>
        <v/>
      </c>
      <c r="AX883" s="8" t="str">
        <f t="shared" si="175"/>
        <v/>
      </c>
      <c r="AY883" s="8" t="str">
        <f t="shared" si="175"/>
        <v/>
      </c>
      <c r="AZ883" s="8" t="str">
        <f t="shared" si="175"/>
        <v/>
      </c>
      <c r="BA883" s="8" t="str">
        <f t="shared" si="175"/>
        <v/>
      </c>
      <c r="BB883" s="8" t="str">
        <f t="shared" si="175"/>
        <v/>
      </c>
      <c r="BC883" s="8" t="str">
        <f t="shared" si="175"/>
        <v/>
      </c>
      <c r="BD883" s="8" t="str">
        <f t="shared" si="175"/>
        <v/>
      </c>
      <c r="BE883" s="8" t="str">
        <f t="shared" si="175"/>
        <v/>
      </c>
    </row>
    <row r="884" spans="1:57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>CONCATENATE(A884,B884,C884,D884,E884,F884,G884,H884,I884,J884,K884,L884,M884,N884,O884,P884,Q884,R884,S884,T884,U884,V884,W884,X884,Y884,Z884,AA884,AB884,AC884,AD884,AE884,AF884,AG884,AH884)</f>
        <v>NÃONÃONÃO190117587844777,875FNEL044711,87544777,87540657,87544711,87544711,87543434,9166666667742248670PXDRX HXNRXQUX FXRRXXRX WUNHX000000AMILNEXT PLUS RM RJ30312254,6303,12INATIVO</v>
      </c>
      <c r="AJ884">
        <f>IF(AI884=AI883,1,0)</f>
        <v>0</v>
      </c>
      <c r="AK884" s="47" t="s">
        <v>387</v>
      </c>
      <c r="AM884" s="7">
        <v>881</v>
      </c>
      <c r="AN884" s="7" t="str">
        <f t="shared" ref="AN884:AW893" si="176">IF(AN$3=$D884,$AM884,"")</f>
        <v/>
      </c>
      <c r="AO884" s="7" t="str">
        <f t="shared" si="176"/>
        <v/>
      </c>
      <c r="AP884" s="7" t="str">
        <f t="shared" si="176"/>
        <v/>
      </c>
      <c r="AQ884" s="7" t="str">
        <f t="shared" si="176"/>
        <v/>
      </c>
      <c r="AR884" s="7" t="str">
        <f t="shared" si="176"/>
        <v/>
      </c>
      <c r="AS884" s="7" t="str">
        <f t="shared" si="176"/>
        <v/>
      </c>
      <c r="AT884" s="7" t="str">
        <f t="shared" si="176"/>
        <v/>
      </c>
      <c r="AU884" s="7" t="str">
        <f t="shared" si="176"/>
        <v/>
      </c>
      <c r="AV884" s="7" t="str">
        <f t="shared" si="176"/>
        <v/>
      </c>
      <c r="AW884" s="7" t="str">
        <f t="shared" si="176"/>
        <v/>
      </c>
      <c r="AX884" s="7" t="str">
        <f t="shared" ref="AX884:BE893" si="177">IF(AX$3=$D884,$AM884,"")</f>
        <v/>
      </c>
      <c r="AY884" s="7" t="str">
        <f t="shared" si="177"/>
        <v/>
      </c>
      <c r="AZ884" s="7" t="str">
        <f t="shared" si="177"/>
        <v/>
      </c>
      <c r="BA884" s="7" t="str">
        <f t="shared" si="177"/>
        <v/>
      </c>
      <c r="BB884" s="7" t="str">
        <f t="shared" si="177"/>
        <v/>
      </c>
      <c r="BC884" s="7" t="str">
        <f t="shared" si="177"/>
        <v/>
      </c>
      <c r="BD884" s="7" t="str">
        <f t="shared" si="177"/>
        <v/>
      </c>
      <c r="BE884" s="7" t="str">
        <f t="shared" si="177"/>
        <v/>
      </c>
    </row>
    <row r="885" spans="1:57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>CONCATENATE(A885,B885,C885,D885,E885,F885,G885,H885,I885,J885,K885,L885,M885,N885,O885,P885,Q885,R885,S885,T885,U885,V885,W885,X885,Y885,Z885,AA885,AB885,AC885,AD885,AE885,AF885,AG885,AH885)</f>
        <v>SIMSIMSIM190117589444777,875FNEL044777,87540278,87543807,87543796,87543434,9166666667742249320JXXX BRUNX WXRRXX NXVX000000AMIL43NEXT PLUS RM RJ48439406,85484,39ATIVO</v>
      </c>
      <c r="AJ885">
        <f>IF(AI885=AI884,1,0)</f>
        <v>0</v>
      </c>
      <c r="AK885" s="47" t="s">
        <v>387</v>
      </c>
      <c r="AM885" s="8">
        <v>882</v>
      </c>
      <c r="AN885" s="8" t="str">
        <f t="shared" si="176"/>
        <v/>
      </c>
      <c r="AO885" s="8" t="str">
        <f t="shared" si="176"/>
        <v/>
      </c>
      <c r="AP885" s="8" t="str">
        <f t="shared" si="176"/>
        <v/>
      </c>
      <c r="AQ885" s="8" t="str">
        <f t="shared" si="176"/>
        <v/>
      </c>
      <c r="AR885" s="8" t="str">
        <f t="shared" si="176"/>
        <v/>
      </c>
      <c r="AS885" s="8" t="str">
        <f t="shared" si="176"/>
        <v/>
      </c>
      <c r="AT885" s="8" t="str">
        <f t="shared" si="176"/>
        <v/>
      </c>
      <c r="AU885" s="8" t="str">
        <f t="shared" si="176"/>
        <v/>
      </c>
      <c r="AV885" s="8" t="str">
        <f t="shared" si="176"/>
        <v/>
      </c>
      <c r="AW885" s="8" t="str">
        <f t="shared" si="176"/>
        <v/>
      </c>
      <c r="AX885" s="8" t="str">
        <f t="shared" si="177"/>
        <v/>
      </c>
      <c r="AY885" s="8" t="str">
        <f t="shared" si="177"/>
        <v/>
      </c>
      <c r="AZ885" s="8" t="str">
        <f t="shared" si="177"/>
        <v/>
      </c>
      <c r="BA885" s="8" t="str">
        <f t="shared" si="177"/>
        <v/>
      </c>
      <c r="BB885" s="8" t="str">
        <f t="shared" si="177"/>
        <v/>
      </c>
      <c r="BC885" s="8" t="str">
        <f t="shared" si="177"/>
        <v/>
      </c>
      <c r="BD885" s="8" t="str">
        <f t="shared" si="177"/>
        <v/>
      </c>
      <c r="BE885" s="8" t="str">
        <f t="shared" si="177"/>
        <v/>
      </c>
    </row>
    <row r="886" spans="1:57" x14ac:dyDescent="0.25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>CONCATENATE(A886,B886,C886,D886,E886,F886,G886,H886,I886,J886,K886,L886,M886,N886,O886,P886,Q886,R886,S886,T886,U886,V886,W886,X886,Y886,Z886,AA886,AB886,AC886,AD886,AE886,AF886,AG886,AH886)</f>
        <v>SIMNÃONÃO1189426000570117602144777,875ANMEP044685,87544777,87526477,87544685,87543434,9166666667742301000VXLMX WXMPX DX XLVX000000AMIL43AMIL 400 QC NACIONAL2110991773,232110,99INATIVO</v>
      </c>
      <c r="AJ886">
        <f>IF(AI886=AI885,1,0)</f>
        <v>0</v>
      </c>
      <c r="AK886" s="47" t="s">
        <v>392</v>
      </c>
      <c r="AM886" s="7">
        <v>883</v>
      </c>
      <c r="AN886" s="7" t="str">
        <f t="shared" si="176"/>
        <v/>
      </c>
      <c r="AO886" s="7" t="str">
        <f t="shared" si="176"/>
        <v/>
      </c>
      <c r="AP886" s="7" t="str">
        <f t="shared" si="176"/>
        <v/>
      </c>
      <c r="AQ886" s="7" t="str">
        <f t="shared" si="176"/>
        <v/>
      </c>
      <c r="AR886" s="7" t="str">
        <f t="shared" si="176"/>
        <v/>
      </c>
      <c r="AS886" s="7" t="str">
        <f t="shared" si="176"/>
        <v/>
      </c>
      <c r="AT886" s="7" t="str">
        <f t="shared" si="176"/>
        <v/>
      </c>
      <c r="AU886" s="7" t="str">
        <f t="shared" si="176"/>
        <v/>
      </c>
      <c r="AV886" s="7" t="str">
        <f t="shared" si="176"/>
        <v/>
      </c>
      <c r="AW886" s="7" t="str">
        <f t="shared" si="176"/>
        <v/>
      </c>
      <c r="AX886" s="7" t="str">
        <f t="shared" si="177"/>
        <v/>
      </c>
      <c r="AY886" s="7" t="str">
        <f t="shared" si="177"/>
        <v/>
      </c>
      <c r="AZ886" s="7" t="str">
        <f t="shared" si="177"/>
        <v/>
      </c>
      <c r="BA886" s="7" t="str">
        <f t="shared" si="177"/>
        <v/>
      </c>
      <c r="BB886" s="7" t="str">
        <f t="shared" si="177"/>
        <v/>
      </c>
      <c r="BC886" s="7" t="str">
        <f t="shared" si="177"/>
        <v/>
      </c>
      <c r="BD886" s="7" t="str">
        <f t="shared" si="177"/>
        <v/>
      </c>
      <c r="BE886" s="7" t="str">
        <f t="shared" si="177"/>
        <v/>
      </c>
    </row>
    <row r="887" spans="1:57" x14ac:dyDescent="0.25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>CONCATENATE(A887,B887,C887,D887,E887,F887,G887,H887,I887,J887,K887,L887,M887,N887,O887,P887,Q887,R887,S887,T887,U887,V887,W887,X887,Y887,Z887,AA887,AB887,AC887,AD887,AE887,AF887,AG887,AH887)</f>
        <v>SIMSIMSIM350118263644777,875CLUBE ASSBRA BENEFICIOS044777,87533406,87543454,916666666743465,9166666667743869360TULXX FXBRXWXX WXVXLWXNTX000000AMIL42AMIL 400 QC NACIONAL1777361475,231777,36ATIVO</v>
      </c>
      <c r="AJ887">
        <f>IF(AI887=AI886,1,0)</f>
        <v>0</v>
      </c>
      <c r="AK887" s="47" t="s">
        <v>557</v>
      </c>
      <c r="AM887" s="8">
        <v>884</v>
      </c>
      <c r="AN887" s="8" t="str">
        <f t="shared" si="176"/>
        <v/>
      </c>
      <c r="AO887" s="8" t="str">
        <f t="shared" si="176"/>
        <v/>
      </c>
      <c r="AP887" s="8" t="str">
        <f t="shared" si="176"/>
        <v/>
      </c>
      <c r="AQ887" s="8" t="str">
        <f t="shared" si="176"/>
        <v/>
      </c>
      <c r="AR887" s="8" t="str">
        <f t="shared" si="176"/>
        <v/>
      </c>
      <c r="AS887" s="8" t="str">
        <f t="shared" si="176"/>
        <v/>
      </c>
      <c r="AT887" s="8" t="str">
        <f t="shared" si="176"/>
        <v/>
      </c>
      <c r="AU887" s="8" t="str">
        <f t="shared" si="176"/>
        <v/>
      </c>
      <c r="AV887" s="8" t="str">
        <f t="shared" si="176"/>
        <v/>
      </c>
      <c r="AW887" s="8" t="str">
        <f t="shared" si="176"/>
        <v/>
      </c>
      <c r="AX887" s="8" t="str">
        <f t="shared" si="177"/>
        <v/>
      </c>
      <c r="AY887" s="8" t="str">
        <f t="shared" si="177"/>
        <v/>
      </c>
      <c r="AZ887" s="8" t="str">
        <f t="shared" si="177"/>
        <v/>
      </c>
      <c r="BA887" s="8" t="str">
        <f t="shared" si="177"/>
        <v/>
      </c>
      <c r="BB887" s="8" t="str">
        <f t="shared" si="177"/>
        <v/>
      </c>
      <c r="BC887" s="8" t="str">
        <f t="shared" si="177"/>
        <v/>
      </c>
      <c r="BD887" s="8" t="str">
        <f t="shared" si="177"/>
        <v/>
      </c>
      <c r="BE887" s="8" t="str">
        <f t="shared" si="177"/>
        <v/>
      </c>
    </row>
    <row r="888" spans="1:57" x14ac:dyDescent="0.25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>CONCATENATE(A888,B888,C888,D888,E888,F888,G888,H888,I888,J888,K888,L888,M888,N888,O888,P888,Q888,R888,S888,T888,U888,V888,W888,X888,Y888,Z888,AA888,AB888,AC888,AD888,AE888,AF888,AG888,AH888)</f>
        <v>SIMSIMSIM1189445000570118264044777,875ANMEP044777,87531858,87543454,916666666743465,9166666667743869370MXYLLX GXMX DX XRXUJX000000AMIL42AMIL 400 QP NACIONAL1833432130,071833,43ATIVO</v>
      </c>
      <c r="AJ888">
        <f>IF(AI888=AI887,1,0)</f>
        <v>0</v>
      </c>
      <c r="AK888" s="47" t="s">
        <v>392</v>
      </c>
      <c r="AM888" s="7">
        <v>885</v>
      </c>
      <c r="AN888" s="7" t="str">
        <f t="shared" si="176"/>
        <v/>
      </c>
      <c r="AO888" s="7" t="str">
        <f t="shared" si="176"/>
        <v/>
      </c>
      <c r="AP888" s="7" t="str">
        <f t="shared" si="176"/>
        <v/>
      </c>
      <c r="AQ888" s="7" t="str">
        <f t="shared" si="176"/>
        <v/>
      </c>
      <c r="AR888" s="7" t="str">
        <f t="shared" si="176"/>
        <v/>
      </c>
      <c r="AS888" s="7" t="str">
        <f t="shared" si="176"/>
        <v/>
      </c>
      <c r="AT888" s="7" t="str">
        <f t="shared" si="176"/>
        <v/>
      </c>
      <c r="AU888" s="7" t="str">
        <f t="shared" si="176"/>
        <v/>
      </c>
      <c r="AV888" s="7" t="str">
        <f t="shared" si="176"/>
        <v/>
      </c>
      <c r="AW888" s="7" t="str">
        <f t="shared" si="176"/>
        <v/>
      </c>
      <c r="AX888" s="7" t="str">
        <f t="shared" si="177"/>
        <v/>
      </c>
      <c r="AY888" s="7" t="str">
        <f t="shared" si="177"/>
        <v/>
      </c>
      <c r="AZ888" s="7" t="str">
        <f t="shared" si="177"/>
        <v/>
      </c>
      <c r="BA888" s="7" t="str">
        <f t="shared" si="177"/>
        <v/>
      </c>
      <c r="BB888" s="7" t="str">
        <f t="shared" si="177"/>
        <v/>
      </c>
      <c r="BC888" s="7" t="str">
        <f t="shared" si="177"/>
        <v/>
      </c>
      <c r="BD888" s="7" t="str">
        <f t="shared" si="177"/>
        <v/>
      </c>
      <c r="BE888" s="7" t="str">
        <f t="shared" si="177"/>
        <v/>
      </c>
    </row>
    <row r="889" spans="1:57" x14ac:dyDescent="0.25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>CONCATENATE(A889,B889,C889,D889,E889,F889,G889,H889,I889,J889,K889,L889,M889,N889,O889,P889,Q889,R889,S889,T889,U889,V889,W889,X889,Y889,Z889,AA889,AB889,AC889,AD889,AE889,AF889,AG889,AH889)</f>
        <v>SIMSIMSIM1189455000190118252344777,875FNEL044777,87536242,87544741,87544711,87543465,9166666667743869500RXXX GXLXXX MXDXXRX XLVX000000AMIL42AMIL 700 QP NACIONAL241212026,22412,1ATIVO</v>
      </c>
      <c r="AJ889">
        <f>IF(AI889=AI888,1,0)</f>
        <v>0</v>
      </c>
      <c r="AK889" s="47" t="s">
        <v>387</v>
      </c>
      <c r="AM889" s="8">
        <v>886</v>
      </c>
      <c r="AN889" s="8" t="str">
        <f t="shared" si="176"/>
        <v/>
      </c>
      <c r="AO889" s="8" t="str">
        <f t="shared" si="176"/>
        <v/>
      </c>
      <c r="AP889" s="8" t="str">
        <f t="shared" si="176"/>
        <v/>
      </c>
      <c r="AQ889" s="8" t="str">
        <f t="shared" si="176"/>
        <v/>
      </c>
      <c r="AR889" s="8" t="str">
        <f t="shared" si="176"/>
        <v/>
      </c>
      <c r="AS889" s="8" t="str">
        <f t="shared" si="176"/>
        <v/>
      </c>
      <c r="AT889" s="8" t="str">
        <f t="shared" si="176"/>
        <v/>
      </c>
      <c r="AU889" s="8" t="str">
        <f t="shared" si="176"/>
        <v/>
      </c>
      <c r="AV889" s="8" t="str">
        <f t="shared" si="176"/>
        <v/>
      </c>
      <c r="AW889" s="8" t="str">
        <f t="shared" si="176"/>
        <v/>
      </c>
      <c r="AX889" s="8" t="str">
        <f t="shared" si="177"/>
        <v/>
      </c>
      <c r="AY889" s="8" t="str">
        <f t="shared" si="177"/>
        <v/>
      </c>
      <c r="AZ889" s="8" t="str">
        <f t="shared" si="177"/>
        <v/>
      </c>
      <c r="BA889" s="8" t="str">
        <f t="shared" si="177"/>
        <v/>
      </c>
      <c r="BB889" s="8" t="str">
        <f t="shared" si="177"/>
        <v/>
      </c>
      <c r="BC889" s="8" t="str">
        <f t="shared" si="177"/>
        <v/>
      </c>
      <c r="BD889" s="8" t="str">
        <f t="shared" si="177"/>
        <v/>
      </c>
      <c r="BE889" s="8" t="str">
        <f t="shared" si="177"/>
        <v/>
      </c>
    </row>
    <row r="890" spans="1:57" x14ac:dyDescent="0.25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>CONCATENATE(A890,B890,C890,D890,E890,F890,G890,H890,I890,J890,K890,L890,M890,N890,O890,P890,Q890,R890,S890,T890,U890,V890,W890,X890,Y890,Z890,AA890,AB890,AC890,AD890,AE890,AF890,AG890,AH890)</f>
        <v>SIMSIMSIM12016710002320118289044777,875SEEB - BA044777,87531185,87543454,916666666743465,9166666667743869520LXVXX MXXX VXWXNWXLX DXX000000AMIL42AMIL 400 QP NACIONAL2121791761,092121,79ATIVO</v>
      </c>
      <c r="AJ890">
        <f>IF(AI890=AI889,1,0)</f>
        <v>0</v>
      </c>
      <c r="AK890" s="47" t="s">
        <v>499</v>
      </c>
      <c r="AM890" s="7">
        <v>887</v>
      </c>
      <c r="AN890" s="7" t="str">
        <f t="shared" si="176"/>
        <v/>
      </c>
      <c r="AO890" s="7" t="str">
        <f t="shared" si="176"/>
        <v/>
      </c>
      <c r="AP890" s="7" t="str">
        <f t="shared" si="176"/>
        <v/>
      </c>
      <c r="AQ890" s="7" t="str">
        <f t="shared" si="176"/>
        <v/>
      </c>
      <c r="AR890" s="7" t="str">
        <f t="shared" si="176"/>
        <v/>
      </c>
      <c r="AS890" s="7" t="str">
        <f t="shared" si="176"/>
        <v/>
      </c>
      <c r="AT890" s="7" t="str">
        <f t="shared" si="176"/>
        <v/>
      </c>
      <c r="AU890" s="7" t="str">
        <f t="shared" si="176"/>
        <v/>
      </c>
      <c r="AV890" s="7" t="str">
        <f t="shared" si="176"/>
        <v/>
      </c>
      <c r="AW890" s="7" t="str">
        <f t="shared" si="176"/>
        <v/>
      </c>
      <c r="AX890" s="7" t="str">
        <f t="shared" si="177"/>
        <v/>
      </c>
      <c r="AY890" s="7" t="str">
        <f t="shared" si="177"/>
        <v/>
      </c>
      <c r="AZ890" s="7" t="str">
        <f t="shared" si="177"/>
        <v/>
      </c>
      <c r="BA890" s="7" t="str">
        <f t="shared" si="177"/>
        <v/>
      </c>
      <c r="BB890" s="7" t="str">
        <f t="shared" si="177"/>
        <v/>
      </c>
      <c r="BC890" s="7" t="str">
        <f t="shared" si="177"/>
        <v/>
      </c>
      <c r="BD890" s="7" t="str">
        <f t="shared" si="177"/>
        <v/>
      </c>
      <c r="BE890" s="7" t="str">
        <f t="shared" si="177"/>
        <v/>
      </c>
    </row>
    <row r="891" spans="1:57" x14ac:dyDescent="0.25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>CONCATENATE(A891,B891,C891,D891,E891,F891,G891,H891,I891,J891,K891,L891,M891,N891,O891,P891,Q891,R891,S891,T891,U891,V891,W891,X891,Y891,Z891,AA891,AB891,AC891,AD891,AE891,AF891,AG891,AH891)</f>
        <v>SIMSIMSIM12016710002320118289044777,875SEEB - BA144777,87541714,87543454,916666666743465,9166666667743869530LUWX MXXX VXWXNWXLX GUXMXRXX000000AMIL42AMIL 400 QP NACIONAL117568975,821175,68ATIVO</v>
      </c>
      <c r="AJ891">
        <f>IF(AI891=AI890,1,0)</f>
        <v>0</v>
      </c>
      <c r="AK891" s="47" t="s">
        <v>499</v>
      </c>
      <c r="AM891" s="8">
        <v>888</v>
      </c>
      <c r="AN891" s="8" t="str">
        <f t="shared" si="176"/>
        <v/>
      </c>
      <c r="AO891" s="8" t="str">
        <f t="shared" si="176"/>
        <v/>
      </c>
      <c r="AP891" s="8" t="str">
        <f t="shared" si="176"/>
        <v/>
      </c>
      <c r="AQ891" s="8" t="str">
        <f t="shared" si="176"/>
        <v/>
      </c>
      <c r="AR891" s="8" t="str">
        <f t="shared" si="176"/>
        <v/>
      </c>
      <c r="AS891" s="8" t="str">
        <f t="shared" si="176"/>
        <v/>
      </c>
      <c r="AT891" s="8" t="str">
        <f t="shared" si="176"/>
        <v/>
      </c>
      <c r="AU891" s="8" t="str">
        <f t="shared" si="176"/>
        <v/>
      </c>
      <c r="AV891" s="8" t="str">
        <f t="shared" si="176"/>
        <v/>
      </c>
      <c r="AW891" s="8" t="str">
        <f t="shared" si="176"/>
        <v/>
      </c>
      <c r="AX891" s="8" t="str">
        <f t="shared" si="177"/>
        <v/>
      </c>
      <c r="AY891" s="8" t="str">
        <f t="shared" si="177"/>
        <v/>
      </c>
      <c r="AZ891" s="8" t="str">
        <f t="shared" si="177"/>
        <v/>
      </c>
      <c r="BA891" s="8" t="str">
        <f t="shared" si="177"/>
        <v/>
      </c>
      <c r="BB891" s="8" t="str">
        <f t="shared" si="177"/>
        <v/>
      </c>
      <c r="BC891" s="8" t="str">
        <f t="shared" si="177"/>
        <v/>
      </c>
      <c r="BD891" s="8" t="str">
        <f t="shared" si="177"/>
        <v/>
      </c>
      <c r="BE891" s="8" t="str">
        <f t="shared" si="177"/>
        <v/>
      </c>
    </row>
    <row r="892" spans="1:57" x14ac:dyDescent="0.25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>CONCATENATE(A892,B892,C892,D892,E892,F892,G892,H892,I892,J892,K892,L892,M892,N892,O892,P892,Q892,R892,S892,T892,U892,V892,W892,X892,Y892,Z892,AA892,AB892,AC892,AD892,AE892,AF892,AG892,AH892)</f>
        <v>SIMSIMSIM11910110002200118290844777,875ABREC044777,87533659,87544396,87544376,87543465,9166666667743869560DXNXLX MXQUXTX XNTX DX XLXVXXRX000000AMIL42AMIL 500 QP NACIONAL2634532212,992634,53ATIVO</v>
      </c>
      <c r="AJ892">
        <f>IF(AI892=AI891,1,0)</f>
        <v>0</v>
      </c>
      <c r="AK892" s="47" t="s">
        <v>473</v>
      </c>
      <c r="AM892" s="7">
        <v>889</v>
      </c>
      <c r="AN892" s="7" t="str">
        <f t="shared" si="176"/>
        <v/>
      </c>
      <c r="AO892" s="7" t="str">
        <f t="shared" si="176"/>
        <v/>
      </c>
      <c r="AP892" s="7" t="str">
        <f t="shared" si="176"/>
        <v/>
      </c>
      <c r="AQ892" s="7" t="str">
        <f t="shared" si="176"/>
        <v/>
      </c>
      <c r="AR892" s="7" t="str">
        <f t="shared" si="176"/>
        <v/>
      </c>
      <c r="AS892" s="7" t="str">
        <f t="shared" si="176"/>
        <v/>
      </c>
      <c r="AT892" s="7" t="str">
        <f t="shared" si="176"/>
        <v/>
      </c>
      <c r="AU892" s="7" t="str">
        <f t="shared" si="176"/>
        <v/>
      </c>
      <c r="AV892" s="7" t="str">
        <f t="shared" si="176"/>
        <v/>
      </c>
      <c r="AW892" s="7" t="str">
        <f t="shared" si="176"/>
        <v/>
      </c>
      <c r="AX892" s="7" t="str">
        <f t="shared" si="177"/>
        <v/>
      </c>
      <c r="AY892" s="7" t="str">
        <f t="shared" si="177"/>
        <v/>
      </c>
      <c r="AZ892" s="7" t="str">
        <f t="shared" si="177"/>
        <v/>
      </c>
      <c r="BA892" s="7" t="str">
        <f t="shared" si="177"/>
        <v/>
      </c>
      <c r="BB892" s="7" t="str">
        <f t="shared" si="177"/>
        <v/>
      </c>
      <c r="BC892" s="7" t="str">
        <f t="shared" si="177"/>
        <v/>
      </c>
      <c r="BD892" s="7" t="str">
        <f t="shared" si="177"/>
        <v/>
      </c>
      <c r="BE892" s="7" t="str">
        <f t="shared" si="177"/>
        <v/>
      </c>
    </row>
    <row r="893" spans="1:57" x14ac:dyDescent="0.25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>CONCATENATE(A893,B893,C893,D893,E893,F893,G893,H893,I893,J893,K893,L893,M893,N893,O893,P893,Q893,R893,S893,T893,U893,V893,W893,X893,Y893,Z893,AA893,AB893,AC893,AD893,AE893,AF893,AG893,AH893)</f>
        <v>SIMSIMSIM1189426000570118194944777,875ANMEP044766,87544777,87532402,87544766,87543465,9166666667743888650LXRXX DXNTX GUXMXRXX000000AMIL42AMIL 500 QP NACIONAL2634532212,992634,53INATIVO</v>
      </c>
      <c r="AJ893">
        <f>IF(AI893=AI892,1,0)</f>
        <v>0</v>
      </c>
      <c r="AK893" s="47" t="s">
        <v>392</v>
      </c>
      <c r="AM893" s="8">
        <v>890</v>
      </c>
      <c r="AN893" s="8" t="str">
        <f t="shared" si="176"/>
        <v/>
      </c>
      <c r="AO893" s="8" t="str">
        <f t="shared" si="176"/>
        <v/>
      </c>
      <c r="AP893" s="8" t="str">
        <f t="shared" si="176"/>
        <v/>
      </c>
      <c r="AQ893" s="8" t="str">
        <f t="shared" si="176"/>
        <v/>
      </c>
      <c r="AR893" s="8" t="str">
        <f t="shared" si="176"/>
        <v/>
      </c>
      <c r="AS893" s="8" t="str">
        <f t="shared" si="176"/>
        <v/>
      </c>
      <c r="AT893" s="8" t="str">
        <f t="shared" si="176"/>
        <v/>
      </c>
      <c r="AU893" s="8" t="str">
        <f t="shared" si="176"/>
        <v/>
      </c>
      <c r="AV893" s="8" t="str">
        <f t="shared" si="176"/>
        <v/>
      </c>
      <c r="AW893" s="8" t="str">
        <f t="shared" si="176"/>
        <v/>
      </c>
      <c r="AX893" s="8" t="str">
        <f t="shared" si="177"/>
        <v/>
      </c>
      <c r="AY893" s="8" t="str">
        <f t="shared" si="177"/>
        <v/>
      </c>
      <c r="AZ893" s="8" t="str">
        <f t="shared" si="177"/>
        <v/>
      </c>
      <c r="BA893" s="8" t="str">
        <f t="shared" si="177"/>
        <v/>
      </c>
      <c r="BB893" s="8" t="str">
        <f t="shared" si="177"/>
        <v/>
      </c>
      <c r="BC893" s="8" t="str">
        <f t="shared" si="177"/>
        <v/>
      </c>
      <c r="BD893" s="8" t="str">
        <f t="shared" si="177"/>
        <v/>
      </c>
      <c r="BE893" s="8" t="str">
        <f t="shared" si="177"/>
        <v/>
      </c>
    </row>
    <row r="894" spans="1:57" x14ac:dyDescent="0.25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>CONCATENATE(A894,B894,C894,D894,E894,F894,G894,H894,I894,J894,K894,L894,M894,N894,O894,P894,Q894,R894,S894,T894,U894,V894,W894,X894,Y894,Z894,AA894,AB894,AC894,AD894,AE894,AF894,AG894,AH894)</f>
        <v>SIMSIMSIM1189455000190118254544777,875FNEL044777,87533926,916666666743496,916666666743495,916666666743465,9166666667743889280XDNXX DX XUX LXMX JUNXXR000000AMIL42AMIL 500 QP NACIONAL2634532212,992634,53ATIVO</v>
      </c>
      <c r="AJ894">
        <f>IF(AI894=AI893,1,0)</f>
        <v>0</v>
      </c>
      <c r="AK894" s="47" t="s">
        <v>387</v>
      </c>
      <c r="AM894" s="7">
        <v>891</v>
      </c>
      <c r="AN894" s="7" t="str">
        <f t="shared" ref="AN894:AW903" si="178">IF(AN$3=$D894,$AM894,"")</f>
        <v/>
      </c>
      <c r="AO894" s="7" t="str">
        <f t="shared" si="178"/>
        <v/>
      </c>
      <c r="AP894" s="7" t="str">
        <f t="shared" si="178"/>
        <v/>
      </c>
      <c r="AQ894" s="7" t="str">
        <f t="shared" si="178"/>
        <v/>
      </c>
      <c r="AR894" s="7" t="str">
        <f t="shared" si="178"/>
        <v/>
      </c>
      <c r="AS894" s="7" t="str">
        <f t="shared" si="178"/>
        <v/>
      </c>
      <c r="AT894" s="7" t="str">
        <f t="shared" si="178"/>
        <v/>
      </c>
      <c r="AU894" s="7" t="str">
        <f t="shared" si="178"/>
        <v/>
      </c>
      <c r="AV894" s="7" t="str">
        <f t="shared" si="178"/>
        <v/>
      </c>
      <c r="AW894" s="7" t="str">
        <f t="shared" si="178"/>
        <v/>
      </c>
      <c r="AX894" s="7" t="str">
        <f t="shared" ref="AX894:BE903" si="179">IF(AX$3=$D894,$AM894,"")</f>
        <v/>
      </c>
      <c r="AY894" s="7" t="str">
        <f t="shared" si="179"/>
        <v/>
      </c>
      <c r="AZ894" s="7" t="str">
        <f t="shared" si="179"/>
        <v/>
      </c>
      <c r="BA894" s="7" t="str">
        <f t="shared" si="179"/>
        <v/>
      </c>
      <c r="BB894" s="7" t="str">
        <f t="shared" si="179"/>
        <v/>
      </c>
      <c r="BC894" s="7" t="str">
        <f t="shared" si="179"/>
        <v/>
      </c>
      <c r="BD894" s="7" t="str">
        <f t="shared" si="179"/>
        <v/>
      </c>
      <c r="BE894" s="7" t="str">
        <f t="shared" si="179"/>
        <v/>
      </c>
    </row>
    <row r="895" spans="1:57" x14ac:dyDescent="0.25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>CONCATENATE(A895,B895,C895,D895,E895,F895,G895,H895,I895,J895,K895,L895,M895,N895,O895,P895,Q895,R895,S895,T895,U895,V895,W895,X895,Y895,Z895,AA895,AB895,AC895,AD895,AE895,AF895,AG895,AH895)</f>
        <v>SIMSIMSIM1189426000570118293044777,875ANMEP044772,87544777,87532460,916666666744772,87543465,9166666667743889620WXRLX MXTTX XLXVXXRX000000AMIL42AMIL 400 QP NACIONAL2414992028,62414,99INATIVO</v>
      </c>
      <c r="AJ895">
        <f>IF(AI895=AI894,1,0)</f>
        <v>0</v>
      </c>
      <c r="AK895" s="47" t="s">
        <v>392</v>
      </c>
      <c r="AM895" s="8">
        <v>892</v>
      </c>
      <c r="AN895" s="8" t="str">
        <f t="shared" si="178"/>
        <v/>
      </c>
      <c r="AO895" s="8" t="str">
        <f t="shared" si="178"/>
        <v/>
      </c>
      <c r="AP895" s="8" t="str">
        <f t="shared" si="178"/>
        <v/>
      </c>
      <c r="AQ895" s="8" t="str">
        <f t="shared" si="178"/>
        <v/>
      </c>
      <c r="AR895" s="8" t="str">
        <f t="shared" si="178"/>
        <v/>
      </c>
      <c r="AS895" s="8" t="str">
        <f t="shared" si="178"/>
        <v/>
      </c>
      <c r="AT895" s="8" t="str">
        <f t="shared" si="178"/>
        <v/>
      </c>
      <c r="AU895" s="8" t="str">
        <f t="shared" si="178"/>
        <v/>
      </c>
      <c r="AV895" s="8" t="str">
        <f t="shared" si="178"/>
        <v/>
      </c>
      <c r="AW895" s="8" t="str">
        <f t="shared" si="178"/>
        <v/>
      </c>
      <c r="AX895" s="8" t="str">
        <f t="shared" si="179"/>
        <v/>
      </c>
      <c r="AY895" s="8" t="str">
        <f t="shared" si="179"/>
        <v/>
      </c>
      <c r="AZ895" s="8" t="str">
        <f t="shared" si="179"/>
        <v/>
      </c>
      <c r="BA895" s="8" t="str">
        <f t="shared" si="179"/>
        <v/>
      </c>
      <c r="BB895" s="8" t="str">
        <f t="shared" si="179"/>
        <v/>
      </c>
      <c r="BC895" s="8" t="str">
        <f t="shared" si="179"/>
        <v/>
      </c>
      <c r="BD895" s="8" t="str">
        <f t="shared" si="179"/>
        <v/>
      </c>
      <c r="BE895" s="8" t="str">
        <f t="shared" si="179"/>
        <v/>
      </c>
    </row>
    <row r="896" spans="1:57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>CONCATENATE(A896,B896,C896,D896,E896,F896,G896,H896,I896,J896,K896,L896,M896,N896,O896,P896,Q896,R896,S896,T896,U896,V896,W896,X896,Y896,Z896,AA896,AB896,AC896,AD896,AE896,AF896,AG896,AH896)</f>
        <v>SIMSIMSIM190117589744777,875FNEL044777,87529376,87543619,87543615,87543434,9166666667744458170XNX PXULX XLTXLDX000000AMIL43NEXT PLUS RM RJ96155807,71961,55ATIVO</v>
      </c>
      <c r="AJ896">
        <f>IF(AI896=AI895,1,0)</f>
        <v>0</v>
      </c>
      <c r="AK896" s="47" t="s">
        <v>387</v>
      </c>
      <c r="AM896" s="7">
        <v>893</v>
      </c>
      <c r="AN896" s="7" t="str">
        <f t="shared" si="178"/>
        <v/>
      </c>
      <c r="AO896" s="7" t="str">
        <f t="shared" si="178"/>
        <v/>
      </c>
      <c r="AP896" s="7" t="str">
        <f t="shared" si="178"/>
        <v/>
      </c>
      <c r="AQ896" s="7" t="str">
        <f t="shared" si="178"/>
        <v/>
      </c>
      <c r="AR896" s="7" t="str">
        <f t="shared" si="178"/>
        <v/>
      </c>
      <c r="AS896" s="7" t="str">
        <f t="shared" si="178"/>
        <v/>
      </c>
      <c r="AT896" s="7" t="str">
        <f t="shared" si="178"/>
        <v/>
      </c>
      <c r="AU896" s="7" t="str">
        <f t="shared" si="178"/>
        <v/>
      </c>
      <c r="AV896" s="7" t="str">
        <f t="shared" si="178"/>
        <v/>
      </c>
      <c r="AW896" s="7" t="str">
        <f t="shared" si="178"/>
        <v/>
      </c>
      <c r="AX896" s="7" t="str">
        <f t="shared" si="179"/>
        <v/>
      </c>
      <c r="AY896" s="7" t="str">
        <f t="shared" si="179"/>
        <v/>
      </c>
      <c r="AZ896" s="7" t="str">
        <f t="shared" si="179"/>
        <v/>
      </c>
      <c r="BA896" s="7" t="str">
        <f t="shared" si="179"/>
        <v/>
      </c>
      <c r="BB896" s="7" t="str">
        <f t="shared" si="179"/>
        <v/>
      </c>
      <c r="BC896" s="7" t="str">
        <f t="shared" si="179"/>
        <v/>
      </c>
      <c r="BD896" s="7" t="str">
        <f t="shared" si="179"/>
        <v/>
      </c>
      <c r="BE896" s="7" t="str">
        <f t="shared" si="179"/>
        <v/>
      </c>
    </row>
    <row r="897" spans="1:57" x14ac:dyDescent="0.25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>CONCATENATE(A897,B897,C897,D897,E897,F897,G897,H897,I897,J897,K897,L897,M897,N897,O897,P897,Q897,R897,S897,T897,U897,V897,W897,X897,Y897,Z897,AA897,AB897,AC897,AD897,AE897,AF897,AG897,AH897)</f>
        <v>SIMSIMSIM1189435000570118691944777,875ANMEP044746,87544777,87532033,87544746,87543496,9166666667746399240WXBXLX XPXRXWXDX DX XLVX000000AMIL41NEXT MUNICIPAL SÃO PAULO79106664,5791,06INATIVO</v>
      </c>
      <c r="AJ897">
        <f>IF(AI897=AI896,1,0)</f>
        <v>0</v>
      </c>
      <c r="AK897" s="47" t="s">
        <v>392</v>
      </c>
      <c r="AM897" s="8">
        <v>894</v>
      </c>
      <c r="AN897" s="8" t="str">
        <f t="shared" si="178"/>
        <v/>
      </c>
      <c r="AO897" s="8" t="str">
        <f t="shared" si="178"/>
        <v/>
      </c>
      <c r="AP897" s="8" t="str">
        <f t="shared" si="178"/>
        <v/>
      </c>
      <c r="AQ897" s="8" t="str">
        <f t="shared" si="178"/>
        <v/>
      </c>
      <c r="AR897" s="8" t="str">
        <f t="shared" si="178"/>
        <v/>
      </c>
      <c r="AS897" s="8" t="str">
        <f t="shared" si="178"/>
        <v/>
      </c>
      <c r="AT897" s="8" t="str">
        <f t="shared" si="178"/>
        <v/>
      </c>
      <c r="AU897" s="8" t="str">
        <f t="shared" si="178"/>
        <v/>
      </c>
      <c r="AV897" s="8" t="str">
        <f t="shared" si="178"/>
        <v/>
      </c>
      <c r="AW897" s="8" t="str">
        <f t="shared" si="178"/>
        <v/>
      </c>
      <c r="AX897" s="8" t="str">
        <f t="shared" si="179"/>
        <v/>
      </c>
      <c r="AY897" s="8" t="str">
        <f t="shared" si="179"/>
        <v/>
      </c>
      <c r="AZ897" s="8" t="str">
        <f t="shared" si="179"/>
        <v/>
      </c>
      <c r="BA897" s="8" t="str">
        <f t="shared" si="179"/>
        <v/>
      </c>
      <c r="BB897" s="8" t="str">
        <f t="shared" si="179"/>
        <v/>
      </c>
      <c r="BC897" s="8" t="str">
        <f t="shared" si="179"/>
        <v/>
      </c>
      <c r="BD897" s="8" t="str">
        <f t="shared" si="179"/>
        <v/>
      </c>
      <c r="BE897" s="8" t="str">
        <f t="shared" si="179"/>
        <v/>
      </c>
    </row>
    <row r="898" spans="1:57" x14ac:dyDescent="0.25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>CONCATENATE(A898,B898,C898,D898,E898,F898,G898,H898,I898,J898,K898,L898,M898,N898,O898,P898,Q898,R898,S898,T898,U898,V898,W898,X898,Y898,Z898,AA898,AB898,AC898,AD898,AE898,AF898,AG898,AH898)</f>
        <v>NÃONÃONÃO1189435000570118710144777,875ANMEP044676,87544777,87529247,916666666744676,87543828,87543496,9166666667746399250MXRWX XGXR XLXVXXRX RXX000000AMILNEXT 1055295464,46552,95INATIVO</v>
      </c>
      <c r="AJ898">
        <f>IF(AI898=AI897,1,0)</f>
        <v>0</v>
      </c>
      <c r="AK898" s="47" t="s">
        <v>392</v>
      </c>
      <c r="AM898" s="7">
        <v>895</v>
      </c>
      <c r="AN898" s="7" t="str">
        <f t="shared" si="178"/>
        <v/>
      </c>
      <c r="AO898" s="7" t="str">
        <f t="shared" si="178"/>
        <v/>
      </c>
      <c r="AP898" s="7" t="str">
        <f t="shared" si="178"/>
        <v/>
      </c>
      <c r="AQ898" s="7" t="str">
        <f t="shared" si="178"/>
        <v/>
      </c>
      <c r="AR898" s="7" t="str">
        <f t="shared" si="178"/>
        <v/>
      </c>
      <c r="AS898" s="7" t="str">
        <f t="shared" si="178"/>
        <v/>
      </c>
      <c r="AT898" s="7" t="str">
        <f t="shared" si="178"/>
        <v/>
      </c>
      <c r="AU898" s="7" t="str">
        <f t="shared" si="178"/>
        <v/>
      </c>
      <c r="AV898" s="7" t="str">
        <f t="shared" si="178"/>
        <v/>
      </c>
      <c r="AW898" s="7" t="str">
        <f t="shared" si="178"/>
        <v/>
      </c>
      <c r="AX898" s="7" t="str">
        <f t="shared" si="179"/>
        <v/>
      </c>
      <c r="AY898" s="7" t="str">
        <f t="shared" si="179"/>
        <v/>
      </c>
      <c r="AZ898" s="7" t="str">
        <f t="shared" si="179"/>
        <v/>
      </c>
      <c r="BA898" s="7" t="str">
        <f t="shared" si="179"/>
        <v/>
      </c>
      <c r="BB898" s="7" t="str">
        <f t="shared" si="179"/>
        <v/>
      </c>
      <c r="BC898" s="7" t="str">
        <f t="shared" si="179"/>
        <v/>
      </c>
      <c r="BD898" s="7" t="str">
        <f t="shared" si="179"/>
        <v/>
      </c>
      <c r="BE898" s="7" t="str">
        <f t="shared" si="179"/>
        <v/>
      </c>
    </row>
    <row r="899" spans="1:57" x14ac:dyDescent="0.25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>CONCATENATE(A899,B899,C899,D899,E899,F899,G899,H899,I899,J899,K899,L899,M899,N899,O899,P899,Q899,R899,S899,T899,U899,V899,W899,X899,Y899,Z899,AA899,AB899,AC899,AD899,AE899,AF899,AG899,AH899)</f>
        <v>SIMSIMSIM1189426000570118643344777,875ANMEP044777,87527103,87543746,87543706,87543496,9166666667746403870GXBRXXLX DXLTRX XMPXXX000000AMIL41AMIL 400 QP NACIONAL3486722928,853486,72ATIVO</v>
      </c>
      <c r="AJ899">
        <f>IF(AI899=AI898,1,0)</f>
        <v>0</v>
      </c>
      <c r="AK899" s="47" t="s">
        <v>392</v>
      </c>
      <c r="AM899" s="8">
        <v>896</v>
      </c>
      <c r="AN899" s="8" t="str">
        <f t="shared" si="178"/>
        <v/>
      </c>
      <c r="AO899" s="8" t="str">
        <f t="shared" si="178"/>
        <v/>
      </c>
      <c r="AP899" s="8" t="str">
        <f t="shared" si="178"/>
        <v/>
      </c>
      <c r="AQ899" s="8" t="str">
        <f t="shared" si="178"/>
        <v/>
      </c>
      <c r="AR899" s="8" t="str">
        <f t="shared" si="178"/>
        <v/>
      </c>
      <c r="AS899" s="8" t="str">
        <f t="shared" si="178"/>
        <v/>
      </c>
      <c r="AT899" s="8" t="str">
        <f t="shared" si="178"/>
        <v/>
      </c>
      <c r="AU899" s="8" t="str">
        <f t="shared" si="178"/>
        <v/>
      </c>
      <c r="AV899" s="8" t="str">
        <f t="shared" si="178"/>
        <v/>
      </c>
      <c r="AW899" s="8" t="str">
        <f t="shared" si="178"/>
        <v/>
      </c>
      <c r="AX899" s="8" t="str">
        <f t="shared" si="179"/>
        <v/>
      </c>
      <c r="AY899" s="8" t="str">
        <f t="shared" si="179"/>
        <v/>
      </c>
      <c r="AZ899" s="8" t="str">
        <f t="shared" si="179"/>
        <v/>
      </c>
      <c r="BA899" s="8" t="str">
        <f t="shared" si="179"/>
        <v/>
      </c>
      <c r="BB899" s="8" t="str">
        <f t="shared" si="179"/>
        <v/>
      </c>
      <c r="BC899" s="8" t="str">
        <f t="shared" si="179"/>
        <v/>
      </c>
      <c r="BD899" s="8" t="str">
        <f t="shared" si="179"/>
        <v/>
      </c>
      <c r="BE899" s="8" t="str">
        <f t="shared" si="179"/>
        <v/>
      </c>
    </row>
    <row r="900" spans="1:57" x14ac:dyDescent="0.25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>CONCATENATE(A900,B900,C900,D900,E900,F900,G900,H900,I900,J900,K900,L900,M900,N900,O900,P900,Q900,R900,S900,T900,U900,V900,W900,X900,Y900,Z900,AA900,AB900,AC900,AD900,AE900,AF900,AG900,AH900)</f>
        <v>NÃONÃONÃO2780118647544777,875SINDSIME -SINDICATO DOS EMPREENDEDORES INDIVIDUAIS044682,87544777,87528566,87544682,87543496,9166666667746403910FRXNWXWX XNDRXY WXRNX BRXTTX000000AMILAMIL 500 QP NACIONAL1991621653,031991,62INATIVO</v>
      </c>
      <c r="AJ900">
        <f>IF(AI900=AI899,1,0)</f>
        <v>0</v>
      </c>
      <c r="AK900" s="47" t="s">
        <v>396</v>
      </c>
      <c r="AM900" s="7">
        <v>897</v>
      </c>
      <c r="AN900" s="7" t="str">
        <f t="shared" si="178"/>
        <v/>
      </c>
      <c r="AO900" s="7" t="str">
        <f t="shared" si="178"/>
        <v/>
      </c>
      <c r="AP900" s="7" t="str">
        <f t="shared" si="178"/>
        <v/>
      </c>
      <c r="AQ900" s="7" t="str">
        <f t="shared" si="178"/>
        <v/>
      </c>
      <c r="AR900" s="7" t="str">
        <f t="shared" si="178"/>
        <v/>
      </c>
      <c r="AS900" s="7" t="str">
        <f t="shared" si="178"/>
        <v/>
      </c>
      <c r="AT900" s="7" t="str">
        <f t="shared" si="178"/>
        <v/>
      </c>
      <c r="AU900" s="7" t="str">
        <f t="shared" si="178"/>
        <v/>
      </c>
      <c r="AV900" s="7" t="str">
        <f t="shared" si="178"/>
        <v/>
      </c>
      <c r="AW900" s="7" t="str">
        <f t="shared" si="178"/>
        <v/>
      </c>
      <c r="AX900" s="7" t="str">
        <f t="shared" si="179"/>
        <v/>
      </c>
      <c r="AY900" s="7" t="str">
        <f t="shared" si="179"/>
        <v/>
      </c>
      <c r="AZ900" s="7" t="str">
        <f t="shared" si="179"/>
        <v/>
      </c>
      <c r="BA900" s="7" t="str">
        <f t="shared" si="179"/>
        <v/>
      </c>
      <c r="BB900" s="7" t="str">
        <f t="shared" si="179"/>
        <v/>
      </c>
      <c r="BC900" s="7" t="str">
        <f t="shared" si="179"/>
        <v/>
      </c>
      <c r="BD900" s="7" t="str">
        <f t="shared" si="179"/>
        <v/>
      </c>
      <c r="BE900" s="7" t="str">
        <f t="shared" si="179"/>
        <v/>
      </c>
    </row>
    <row r="901" spans="1:57" x14ac:dyDescent="0.25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>CONCATENATE(A901,B901,C901,D901,E901,F901,G901,H901,I901,J901,K901,L901,M901,N901,O901,P901,Q901,R901,S901,T901,U901,V901,W901,X901,Y901,Z901,AA901,AB901,AC901,AD901,AE901,AF901,AG901,AH901)</f>
        <v>SIMSIMSIM1189455000190118681644777,875FNEL044777,87538916,87543493,916666666743496,9166666667746404050XNTXNXX MXWHXDX NXTX000000AMIL41AMIL 400 QC NACIONAL1235861038,111235,86ATIVO</v>
      </c>
      <c r="AJ901">
        <f>IF(AI901=AI900,1,0)</f>
        <v>0</v>
      </c>
      <c r="AK901" s="47" t="s">
        <v>387</v>
      </c>
      <c r="AM901" s="8">
        <v>898</v>
      </c>
      <c r="AN901" s="8" t="str">
        <f t="shared" si="178"/>
        <v/>
      </c>
      <c r="AO901" s="8" t="str">
        <f t="shared" si="178"/>
        <v/>
      </c>
      <c r="AP901" s="8" t="str">
        <f t="shared" si="178"/>
        <v/>
      </c>
      <c r="AQ901" s="8" t="str">
        <f t="shared" si="178"/>
        <v/>
      </c>
      <c r="AR901" s="8" t="str">
        <f t="shared" si="178"/>
        <v/>
      </c>
      <c r="AS901" s="8" t="str">
        <f t="shared" si="178"/>
        <v/>
      </c>
      <c r="AT901" s="8" t="str">
        <f t="shared" si="178"/>
        <v/>
      </c>
      <c r="AU901" s="8" t="str">
        <f t="shared" si="178"/>
        <v/>
      </c>
      <c r="AV901" s="8" t="str">
        <f t="shared" si="178"/>
        <v/>
      </c>
      <c r="AW901" s="8" t="str">
        <f t="shared" si="178"/>
        <v/>
      </c>
      <c r="AX901" s="8" t="str">
        <f t="shared" si="179"/>
        <v/>
      </c>
      <c r="AY901" s="8" t="str">
        <f t="shared" si="179"/>
        <v/>
      </c>
      <c r="AZ901" s="8" t="str">
        <f t="shared" si="179"/>
        <v/>
      </c>
      <c r="BA901" s="8" t="str">
        <f t="shared" si="179"/>
        <v/>
      </c>
      <c r="BB901" s="8" t="str">
        <f t="shared" si="179"/>
        <v/>
      </c>
      <c r="BC901" s="8" t="str">
        <f t="shared" si="179"/>
        <v/>
      </c>
      <c r="BD901" s="8" t="str">
        <f t="shared" si="179"/>
        <v/>
      </c>
      <c r="BE901" s="8" t="str">
        <f t="shared" si="179"/>
        <v/>
      </c>
    </row>
    <row r="902" spans="1:57" x14ac:dyDescent="0.25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>CONCATENATE(A902,B902,C902,D902,E902,F902,G902,H902,I902,J902,K902,L902,M902,N902,O902,P902,Q902,R902,S902,T902,U902,V902,W902,X902,Y902,Z902,AA902,AB902,AC902,AD902,AE902,AF902,AG902,AH902)</f>
        <v>SIMSIMSIM1189455000190118681644777,875FNEL144777,87541291,916666666743493,916666666743496,9166666667746404060JXDY WXRQUXXRX MXWHXDX000000AMIL41AMIL 400 QC NACIONAL1235861038,111235,86ATIVO</v>
      </c>
      <c r="AJ902">
        <f>IF(AI902=AI901,1,0)</f>
        <v>0</v>
      </c>
      <c r="AK902" s="47" t="s">
        <v>387</v>
      </c>
      <c r="AM902" s="7">
        <v>899</v>
      </c>
      <c r="AN902" s="7" t="str">
        <f t="shared" si="178"/>
        <v/>
      </c>
      <c r="AO902" s="7" t="str">
        <f t="shared" si="178"/>
        <v/>
      </c>
      <c r="AP902" s="7" t="str">
        <f t="shared" si="178"/>
        <v/>
      </c>
      <c r="AQ902" s="7" t="str">
        <f t="shared" si="178"/>
        <v/>
      </c>
      <c r="AR902" s="7" t="str">
        <f t="shared" si="178"/>
        <v/>
      </c>
      <c r="AS902" s="7" t="str">
        <f t="shared" si="178"/>
        <v/>
      </c>
      <c r="AT902" s="7" t="str">
        <f t="shared" si="178"/>
        <v/>
      </c>
      <c r="AU902" s="7" t="str">
        <f t="shared" si="178"/>
        <v/>
      </c>
      <c r="AV902" s="7" t="str">
        <f t="shared" si="178"/>
        <v/>
      </c>
      <c r="AW902" s="7" t="str">
        <f t="shared" si="178"/>
        <v/>
      </c>
      <c r="AX902" s="7" t="str">
        <f t="shared" si="179"/>
        <v/>
      </c>
      <c r="AY902" s="7" t="str">
        <f t="shared" si="179"/>
        <v/>
      </c>
      <c r="AZ902" s="7" t="str">
        <f t="shared" si="179"/>
        <v/>
      </c>
      <c r="BA902" s="7" t="str">
        <f t="shared" si="179"/>
        <v/>
      </c>
      <c r="BB902" s="7" t="str">
        <f t="shared" si="179"/>
        <v/>
      </c>
      <c r="BC902" s="7" t="str">
        <f t="shared" si="179"/>
        <v/>
      </c>
      <c r="BD902" s="7" t="str">
        <f t="shared" si="179"/>
        <v/>
      </c>
      <c r="BE902" s="7" t="str">
        <f t="shared" si="179"/>
        <v/>
      </c>
    </row>
    <row r="903" spans="1:57" x14ac:dyDescent="0.25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>CONCATENATE(A903,B903,C903,D903,E903,F903,G903,H903,I903,J903,K903,L903,M903,N903,O903,P903,Q903,R903,S903,T903,U903,V903,W903,X903,Y903,Z903,AA903,AB903,AC903,AD903,AE903,AF903,AG903,AH903)</f>
        <v>SIMSIMSIM1189455000190118692044777,875FNEL044777,87538161,87543493,916666666743496,9166666667746404090KXUX LXMX DX XUZX000000AMIL41AMIL 500 QP NACIONAL1532821287,561532,82ATIVO</v>
      </c>
      <c r="AJ903">
        <f>IF(AI903=AI902,1,0)</f>
        <v>0</v>
      </c>
      <c r="AK903" s="47" t="s">
        <v>387</v>
      </c>
      <c r="AM903" s="8">
        <v>900</v>
      </c>
      <c r="AN903" s="8" t="str">
        <f t="shared" si="178"/>
        <v/>
      </c>
      <c r="AO903" s="8" t="str">
        <f t="shared" si="178"/>
        <v/>
      </c>
      <c r="AP903" s="8" t="str">
        <f t="shared" si="178"/>
        <v/>
      </c>
      <c r="AQ903" s="8" t="str">
        <f t="shared" si="178"/>
        <v/>
      </c>
      <c r="AR903" s="8" t="str">
        <f t="shared" si="178"/>
        <v/>
      </c>
      <c r="AS903" s="8" t="str">
        <f t="shared" si="178"/>
        <v/>
      </c>
      <c r="AT903" s="8" t="str">
        <f t="shared" si="178"/>
        <v/>
      </c>
      <c r="AU903" s="8" t="str">
        <f t="shared" si="178"/>
        <v/>
      </c>
      <c r="AV903" s="8" t="str">
        <f t="shared" si="178"/>
        <v/>
      </c>
      <c r="AW903" s="8" t="str">
        <f t="shared" si="178"/>
        <v/>
      </c>
      <c r="AX903" s="8" t="str">
        <f t="shared" si="179"/>
        <v/>
      </c>
      <c r="AY903" s="8" t="str">
        <f t="shared" si="179"/>
        <v/>
      </c>
      <c r="AZ903" s="8" t="str">
        <f t="shared" si="179"/>
        <v/>
      </c>
      <c r="BA903" s="8" t="str">
        <f t="shared" si="179"/>
        <v/>
      </c>
      <c r="BB903" s="8" t="str">
        <f t="shared" si="179"/>
        <v/>
      </c>
      <c r="BC903" s="8" t="str">
        <f t="shared" si="179"/>
        <v/>
      </c>
      <c r="BD903" s="8" t="str">
        <f t="shared" si="179"/>
        <v/>
      </c>
      <c r="BE903" s="8" t="str">
        <f t="shared" si="179"/>
        <v/>
      </c>
    </row>
    <row r="904" spans="1:57" x14ac:dyDescent="0.25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>CONCATENATE(A904,B904,C904,D904,E904,F904,G904,H904,I904,J904,K904,L904,M904,N904,O904,P904,Q904,R904,S904,T904,U904,V904,W904,X904,Y904,Z904,AA904,AB904,AC904,AD904,AE904,AF904,AG904,AH904)</f>
        <v>SIMSIMSIM1189455000190118696544777,875FNEL044774,87544777,87529172,916666666744774,87543496,9166666667746404100XNDRXX XUZX XNTX000000AMIL41AMIL 400 QC NACIONAL2453352060,812453,35INATIVO</v>
      </c>
      <c r="AJ904">
        <f>IF(AI904=AI903,1,0)</f>
        <v>0</v>
      </c>
      <c r="AK904" s="47" t="s">
        <v>387</v>
      </c>
      <c r="AM904" s="7">
        <v>901</v>
      </c>
      <c r="AN904" s="7" t="str">
        <f t="shared" ref="AN904:AW913" si="180">IF(AN$3=$D904,$AM904,"")</f>
        <v/>
      </c>
      <c r="AO904" s="7" t="str">
        <f t="shared" si="180"/>
        <v/>
      </c>
      <c r="AP904" s="7" t="str">
        <f t="shared" si="180"/>
        <v/>
      </c>
      <c r="AQ904" s="7" t="str">
        <f t="shared" si="180"/>
        <v/>
      </c>
      <c r="AR904" s="7" t="str">
        <f t="shared" si="180"/>
        <v/>
      </c>
      <c r="AS904" s="7" t="str">
        <f t="shared" si="180"/>
        <v/>
      </c>
      <c r="AT904" s="7" t="str">
        <f t="shared" si="180"/>
        <v/>
      </c>
      <c r="AU904" s="7" t="str">
        <f t="shared" si="180"/>
        <v/>
      </c>
      <c r="AV904" s="7" t="str">
        <f t="shared" si="180"/>
        <v/>
      </c>
      <c r="AW904" s="7" t="str">
        <f t="shared" si="180"/>
        <v/>
      </c>
      <c r="AX904" s="7" t="str">
        <f t="shared" ref="AX904:BE913" si="181">IF(AX$3=$D904,$AM904,"")</f>
        <v/>
      </c>
      <c r="AY904" s="7" t="str">
        <f t="shared" si="181"/>
        <v/>
      </c>
      <c r="AZ904" s="7" t="str">
        <f t="shared" si="181"/>
        <v/>
      </c>
      <c r="BA904" s="7" t="str">
        <f t="shared" si="181"/>
        <v/>
      </c>
      <c r="BB904" s="7" t="str">
        <f t="shared" si="181"/>
        <v/>
      </c>
      <c r="BC904" s="7" t="str">
        <f t="shared" si="181"/>
        <v/>
      </c>
      <c r="BD904" s="7" t="str">
        <f t="shared" si="181"/>
        <v/>
      </c>
      <c r="BE904" s="7" t="str">
        <f t="shared" si="181"/>
        <v/>
      </c>
    </row>
    <row r="905" spans="1:57" x14ac:dyDescent="0.25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>CONCATENATE(A905,B905,C905,D905,E905,F905,G905,H905,I905,J905,K905,L905,M905,N905,O905,P905,Q905,R905,S905,T905,U905,V905,W905,X905,Y905,Z905,AA905,AB905,AC905,AD905,AE905,AF905,AG905,AH905)</f>
        <v>SIMSIMNÃO1189455000190118672144777,875FNEL044741,87544777,87541682,916666666744741,87543496,9166666667746462460BXNTX XNTX XMXX BXTX MXWXDX000000AMIL41AMIL 400 QP NACIONAL87928738,6879,28INATIVO</v>
      </c>
      <c r="AJ905">
        <f>IF(AI905=AI904,1,0)</f>
        <v>0</v>
      </c>
      <c r="AK905" s="47" t="s">
        <v>387</v>
      </c>
      <c r="AM905" s="8">
        <v>902</v>
      </c>
      <c r="AN905" s="8" t="str">
        <f t="shared" si="180"/>
        <v/>
      </c>
      <c r="AO905" s="8" t="str">
        <f t="shared" si="180"/>
        <v/>
      </c>
      <c r="AP905" s="8" t="str">
        <f t="shared" si="180"/>
        <v/>
      </c>
      <c r="AQ905" s="8" t="str">
        <f t="shared" si="180"/>
        <v/>
      </c>
      <c r="AR905" s="8" t="str">
        <f t="shared" si="180"/>
        <v/>
      </c>
      <c r="AS905" s="8" t="str">
        <f t="shared" si="180"/>
        <v/>
      </c>
      <c r="AT905" s="8" t="str">
        <f t="shared" si="180"/>
        <v/>
      </c>
      <c r="AU905" s="8" t="str">
        <f t="shared" si="180"/>
        <v/>
      </c>
      <c r="AV905" s="8" t="str">
        <f t="shared" si="180"/>
        <v/>
      </c>
      <c r="AW905" s="8" t="str">
        <f t="shared" si="180"/>
        <v/>
      </c>
      <c r="AX905" s="8" t="str">
        <f t="shared" si="181"/>
        <v/>
      </c>
      <c r="AY905" s="8" t="str">
        <f t="shared" si="181"/>
        <v/>
      </c>
      <c r="AZ905" s="8" t="str">
        <f t="shared" si="181"/>
        <v/>
      </c>
      <c r="BA905" s="8" t="str">
        <f t="shared" si="181"/>
        <v/>
      </c>
      <c r="BB905" s="8" t="str">
        <f t="shared" si="181"/>
        <v/>
      </c>
      <c r="BC905" s="8" t="str">
        <f t="shared" si="181"/>
        <v/>
      </c>
      <c r="BD905" s="8" t="str">
        <f t="shared" si="181"/>
        <v/>
      </c>
      <c r="BE905" s="8" t="str">
        <f t="shared" si="181"/>
        <v/>
      </c>
    </row>
    <row r="906" spans="1:57" x14ac:dyDescent="0.25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>CONCATENATE(A906,B906,C906,D906,E906,F906,G906,H906,I906,J906,K906,L906,M906,N906,O906,P906,Q906,R906,S906,T906,U906,V906,W906,X906,Y906,Z906,AA906,AB906,AC906,AD906,AE906,AF906,AG906,AH906)</f>
        <v>SIMSIMSIM1189426000570118642944777,875ANMEP044777,87530354,916666666743494,916666666743496,9166666667746601360LXXXNX FXRRXXRX MXWXDX000000AMIL41AMIL 400 QC NACIONAL2453352060,812453,35ATIVO</v>
      </c>
      <c r="AJ906">
        <f>IF(AI906=AI905,1,0)</f>
        <v>0</v>
      </c>
      <c r="AK906" s="47" t="s">
        <v>392</v>
      </c>
      <c r="AM906" s="7">
        <v>903</v>
      </c>
      <c r="AN906" s="7" t="str">
        <f t="shared" si="180"/>
        <v/>
      </c>
      <c r="AO906" s="7" t="str">
        <f t="shared" si="180"/>
        <v/>
      </c>
      <c r="AP906" s="7" t="str">
        <f t="shared" si="180"/>
        <v/>
      </c>
      <c r="AQ906" s="7" t="str">
        <f t="shared" si="180"/>
        <v/>
      </c>
      <c r="AR906" s="7" t="str">
        <f t="shared" si="180"/>
        <v/>
      </c>
      <c r="AS906" s="7" t="str">
        <f t="shared" si="180"/>
        <v/>
      </c>
      <c r="AT906" s="7" t="str">
        <f t="shared" si="180"/>
        <v/>
      </c>
      <c r="AU906" s="7" t="str">
        <f t="shared" si="180"/>
        <v/>
      </c>
      <c r="AV906" s="7" t="str">
        <f t="shared" si="180"/>
        <v/>
      </c>
      <c r="AW906" s="7" t="str">
        <f t="shared" si="180"/>
        <v/>
      </c>
      <c r="AX906" s="7" t="str">
        <f t="shared" si="181"/>
        <v/>
      </c>
      <c r="AY906" s="7" t="str">
        <f t="shared" si="181"/>
        <v/>
      </c>
      <c r="AZ906" s="7" t="str">
        <f t="shared" si="181"/>
        <v/>
      </c>
      <c r="BA906" s="7" t="str">
        <f t="shared" si="181"/>
        <v/>
      </c>
      <c r="BB906" s="7" t="str">
        <f t="shared" si="181"/>
        <v/>
      </c>
      <c r="BC906" s="7" t="str">
        <f t="shared" si="181"/>
        <v/>
      </c>
      <c r="BD906" s="7" t="str">
        <f t="shared" si="181"/>
        <v/>
      </c>
      <c r="BE906" s="7" t="str">
        <f t="shared" si="181"/>
        <v/>
      </c>
    </row>
    <row r="907" spans="1:57" x14ac:dyDescent="0.25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>CONCATENATE(A907,B907,C907,D907,E907,F907,G907,H907,I907,J907,K907,L907,M907,N907,O907,P907,Q907,R907,S907,T907,U907,V907,W907,X907,Y907,Z907,AA907,AB907,AC907,AD907,AE907,AF907,AG907,AH907)</f>
        <v>SIMSIMSIM1189426000570118664744777,875ANMEP044777,87522058,87543494,916666666743496,9166666667746601390XRXXX LXXMXN XLXX XLLXUM XLVX000000AMIL41AMIL 400 QP NACIONAL1753047047,551753,04ATIVO</v>
      </c>
      <c r="AJ907">
        <f>IF(AI907=AI906,1,0)</f>
        <v>0</v>
      </c>
      <c r="AK907" s="47" t="s">
        <v>392</v>
      </c>
      <c r="AM907" s="8">
        <v>904</v>
      </c>
      <c r="AN907" s="8" t="str">
        <f t="shared" si="180"/>
        <v/>
      </c>
      <c r="AO907" s="8" t="str">
        <f t="shared" si="180"/>
        <v/>
      </c>
      <c r="AP907" s="8" t="str">
        <f t="shared" si="180"/>
        <v/>
      </c>
      <c r="AQ907" s="8" t="str">
        <f t="shared" si="180"/>
        <v/>
      </c>
      <c r="AR907" s="8" t="str">
        <f t="shared" si="180"/>
        <v/>
      </c>
      <c r="AS907" s="8" t="str">
        <f t="shared" si="180"/>
        <v/>
      </c>
      <c r="AT907" s="8" t="str">
        <f t="shared" si="180"/>
        <v/>
      </c>
      <c r="AU907" s="8" t="str">
        <f t="shared" si="180"/>
        <v/>
      </c>
      <c r="AV907" s="8" t="str">
        <f t="shared" si="180"/>
        <v/>
      </c>
      <c r="AW907" s="8" t="str">
        <f t="shared" si="180"/>
        <v/>
      </c>
      <c r="AX907" s="8" t="str">
        <f t="shared" si="181"/>
        <v/>
      </c>
      <c r="AY907" s="8" t="str">
        <f t="shared" si="181"/>
        <v/>
      </c>
      <c r="AZ907" s="8" t="str">
        <f t="shared" si="181"/>
        <v/>
      </c>
      <c r="BA907" s="8" t="str">
        <f t="shared" si="181"/>
        <v/>
      </c>
      <c r="BB907" s="8" t="str">
        <f t="shared" si="181"/>
        <v/>
      </c>
      <c r="BC907" s="8" t="str">
        <f t="shared" si="181"/>
        <v/>
      </c>
      <c r="BD907" s="8" t="str">
        <f t="shared" si="181"/>
        <v/>
      </c>
      <c r="BE907" s="8" t="str">
        <f t="shared" si="181"/>
        <v/>
      </c>
    </row>
    <row r="908" spans="1:57" x14ac:dyDescent="0.25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>CONCATENATE(A908,B908,C908,D908,E908,F908,G908,H908,I908,J908,K908,L908,M908,N908,O908,P908,Q908,R908,S908,T908,U908,V908,W908,X908,Y908,Z908,AA908,AB908,AC908,AD908,AE908,AF908,AG908,AH908)</f>
        <v>SIMSIMSIM1191014000190119129944777,875FNEL044769,87544777,87536184,916666666744769,87543524,875748572550RXFXXLLX XQUXXRX WXMPX RXXDX000000AMIL40AMIL 400 QP NACIONAL COPART149291254,011492,9INATIVO</v>
      </c>
      <c r="AJ908">
        <f>IF(AI908=AI907,1,0)</f>
        <v>0</v>
      </c>
      <c r="AK908" s="47" t="s">
        <v>387</v>
      </c>
      <c r="AM908" s="7">
        <v>905</v>
      </c>
      <c r="AN908" s="7" t="str">
        <f t="shared" si="180"/>
        <v/>
      </c>
      <c r="AO908" s="7" t="str">
        <f t="shared" si="180"/>
        <v/>
      </c>
      <c r="AP908" s="7" t="str">
        <f t="shared" si="180"/>
        <v/>
      </c>
      <c r="AQ908" s="7" t="str">
        <f t="shared" si="180"/>
        <v/>
      </c>
      <c r="AR908" s="7" t="str">
        <f t="shared" si="180"/>
        <v/>
      </c>
      <c r="AS908" s="7" t="str">
        <f t="shared" si="180"/>
        <v/>
      </c>
      <c r="AT908" s="7" t="str">
        <f t="shared" si="180"/>
        <v/>
      </c>
      <c r="AU908" s="7" t="str">
        <f t="shared" si="180"/>
        <v/>
      </c>
      <c r="AV908" s="7" t="str">
        <f t="shared" si="180"/>
        <v/>
      </c>
      <c r="AW908" s="7" t="str">
        <f t="shared" si="180"/>
        <v/>
      </c>
      <c r="AX908" s="7" t="str">
        <f t="shared" si="181"/>
        <v/>
      </c>
      <c r="AY908" s="7" t="str">
        <f t="shared" si="181"/>
        <v/>
      </c>
      <c r="AZ908" s="7" t="str">
        <f t="shared" si="181"/>
        <v/>
      </c>
      <c r="BA908" s="7" t="str">
        <f t="shared" si="181"/>
        <v/>
      </c>
      <c r="BB908" s="7" t="str">
        <f t="shared" si="181"/>
        <v/>
      </c>
      <c r="BC908" s="7" t="str">
        <f t="shared" si="181"/>
        <v/>
      </c>
      <c r="BD908" s="7" t="str">
        <f t="shared" si="181"/>
        <v/>
      </c>
      <c r="BE908" s="7" t="str">
        <f t="shared" si="181"/>
        <v/>
      </c>
    </row>
    <row r="909" spans="1:57" x14ac:dyDescent="0.25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>CONCATENATE(A909,B909,C909,D909,E909,F909,G909,H909,I909,J909,K909,L909,M909,N909,O909,P909,Q909,R909,S909,T909,U909,V909,W909,X909,Y909,Z909,AA909,AB909,AC909,AD909,AE909,AF909,AG909,AH909)</f>
        <v>SIMSIMSIM2650118928044777,875ASCOSERVI044777,87527904,87543524,87543524,875748574160MXNUXL XMXLXX XNTX PXRXXRX NXTX000000AMIL40AMIL 400 QC NACIONAL3066642575,993066,64ATIVO</v>
      </c>
      <c r="AJ909">
        <f>IF(AI909=AI908,1,0)</f>
        <v>0</v>
      </c>
      <c r="AK909" s="47" t="s">
        <v>575</v>
      </c>
      <c r="AM909" s="8">
        <v>906</v>
      </c>
      <c r="AN909" s="8" t="str">
        <f t="shared" si="180"/>
        <v/>
      </c>
      <c r="AO909" s="8" t="str">
        <f t="shared" si="180"/>
        <v/>
      </c>
      <c r="AP909" s="8" t="str">
        <f t="shared" si="180"/>
        <v/>
      </c>
      <c r="AQ909" s="8" t="str">
        <f t="shared" si="180"/>
        <v/>
      </c>
      <c r="AR909" s="8" t="str">
        <f t="shared" si="180"/>
        <v/>
      </c>
      <c r="AS909" s="8" t="str">
        <f t="shared" si="180"/>
        <v/>
      </c>
      <c r="AT909" s="8" t="str">
        <f t="shared" si="180"/>
        <v/>
      </c>
      <c r="AU909" s="8" t="str">
        <f t="shared" si="180"/>
        <v/>
      </c>
      <c r="AV909" s="8" t="str">
        <f t="shared" si="180"/>
        <v/>
      </c>
      <c r="AW909" s="8" t="str">
        <f t="shared" si="180"/>
        <v/>
      </c>
      <c r="AX909" s="8" t="str">
        <f t="shared" si="181"/>
        <v/>
      </c>
      <c r="AY909" s="8" t="str">
        <f t="shared" si="181"/>
        <v/>
      </c>
      <c r="AZ909" s="8" t="str">
        <f t="shared" si="181"/>
        <v/>
      </c>
      <c r="BA909" s="8" t="str">
        <f t="shared" si="181"/>
        <v/>
      </c>
      <c r="BB909" s="8" t="str">
        <f t="shared" si="181"/>
        <v/>
      </c>
      <c r="BC909" s="8" t="str">
        <f t="shared" si="181"/>
        <v/>
      </c>
      <c r="BD909" s="8" t="str">
        <f t="shared" si="181"/>
        <v/>
      </c>
      <c r="BE909" s="8" t="str">
        <f t="shared" si="181"/>
        <v/>
      </c>
    </row>
    <row r="910" spans="1:57" x14ac:dyDescent="0.25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>CONCATENATE(A910,B910,C910,D910,E910,F910,G910,H910,I910,J910,K910,L910,M910,N910,O910,P910,Q910,R910,S910,T910,U910,V910,W910,X910,Y910,Z910,AA910,AB910,AC910,AD910,AE910,AF910,AG910,AH910)</f>
        <v>SIMNÃONÃO1189426000570118929644777,875ANMEP044732,87544777,87527861,87544732,87543524,875748574220WXRLX XLBXRTX MXDRXDX XNTX FXLHX000000AMIL40AMIL 500 QP NACIONAL2380181999,362380,18INATIVO</v>
      </c>
      <c r="AJ910">
        <f>IF(AI910=AI909,1,0)</f>
        <v>0</v>
      </c>
      <c r="AK910" s="47" t="s">
        <v>392</v>
      </c>
      <c r="AM910" s="7">
        <v>907</v>
      </c>
      <c r="AN910" s="7" t="str">
        <f t="shared" si="180"/>
        <v/>
      </c>
      <c r="AO910" s="7" t="str">
        <f t="shared" si="180"/>
        <v/>
      </c>
      <c r="AP910" s="7" t="str">
        <f t="shared" si="180"/>
        <v/>
      </c>
      <c r="AQ910" s="7" t="str">
        <f t="shared" si="180"/>
        <v/>
      </c>
      <c r="AR910" s="7" t="str">
        <f t="shared" si="180"/>
        <v/>
      </c>
      <c r="AS910" s="7" t="str">
        <f t="shared" si="180"/>
        <v/>
      </c>
      <c r="AT910" s="7" t="str">
        <f t="shared" si="180"/>
        <v/>
      </c>
      <c r="AU910" s="7" t="str">
        <f t="shared" si="180"/>
        <v/>
      </c>
      <c r="AV910" s="7" t="str">
        <f t="shared" si="180"/>
        <v/>
      </c>
      <c r="AW910" s="7" t="str">
        <f t="shared" si="180"/>
        <v/>
      </c>
      <c r="AX910" s="7" t="str">
        <f t="shared" si="181"/>
        <v/>
      </c>
      <c r="AY910" s="7" t="str">
        <f t="shared" si="181"/>
        <v/>
      </c>
      <c r="AZ910" s="7" t="str">
        <f t="shared" si="181"/>
        <v/>
      </c>
      <c r="BA910" s="7" t="str">
        <f t="shared" si="181"/>
        <v/>
      </c>
      <c r="BB910" s="7" t="str">
        <f t="shared" si="181"/>
        <v/>
      </c>
      <c r="BC910" s="7" t="str">
        <f t="shared" si="181"/>
        <v/>
      </c>
      <c r="BD910" s="7" t="str">
        <f t="shared" si="181"/>
        <v/>
      </c>
      <c r="BE910" s="7" t="str">
        <f t="shared" si="181"/>
        <v/>
      </c>
    </row>
    <row r="911" spans="1:57" x14ac:dyDescent="0.25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>CONCATENATE(A911,B911,C911,D911,E911,F911,G911,H911,I911,J911,K911,L911,M911,N911,O911,P911,Q911,R911,S911,T911,U911,V911,W911,X911,Y911,Z911,AA911,AB911,AC911,AD911,AE911,AF911,AG911,AH911)</f>
        <v>SIMSIMSIM1189426000570118930644777,875ANMEP044777,87528623,87543524,87543524,875748574270MXRWXX XNTX RXWHX000000AMIL40AMIL 500 QP NACIONAL3803533194,983803,53ATIVO</v>
      </c>
      <c r="AJ911">
        <f>IF(AI911=AI910,1,0)</f>
        <v>0</v>
      </c>
      <c r="AK911" s="47" t="s">
        <v>392</v>
      </c>
      <c r="AM911" s="8">
        <v>908</v>
      </c>
      <c r="AN911" s="8" t="str">
        <f t="shared" si="180"/>
        <v/>
      </c>
      <c r="AO911" s="8" t="str">
        <f t="shared" si="180"/>
        <v/>
      </c>
      <c r="AP911" s="8" t="str">
        <f t="shared" si="180"/>
        <v/>
      </c>
      <c r="AQ911" s="8" t="str">
        <f t="shared" si="180"/>
        <v/>
      </c>
      <c r="AR911" s="8" t="str">
        <f t="shared" si="180"/>
        <v/>
      </c>
      <c r="AS911" s="8" t="str">
        <f t="shared" si="180"/>
        <v/>
      </c>
      <c r="AT911" s="8" t="str">
        <f t="shared" si="180"/>
        <v/>
      </c>
      <c r="AU911" s="8" t="str">
        <f t="shared" si="180"/>
        <v/>
      </c>
      <c r="AV911" s="8" t="str">
        <f t="shared" si="180"/>
        <v/>
      </c>
      <c r="AW911" s="8" t="str">
        <f t="shared" si="180"/>
        <v/>
      </c>
      <c r="AX911" s="8" t="str">
        <f t="shared" si="181"/>
        <v/>
      </c>
      <c r="AY911" s="8" t="str">
        <f t="shared" si="181"/>
        <v/>
      </c>
      <c r="AZ911" s="8" t="str">
        <f t="shared" si="181"/>
        <v/>
      </c>
      <c r="BA911" s="8" t="str">
        <f t="shared" si="181"/>
        <v/>
      </c>
      <c r="BB911" s="8" t="str">
        <f t="shared" si="181"/>
        <v/>
      </c>
      <c r="BC911" s="8" t="str">
        <f t="shared" si="181"/>
        <v/>
      </c>
      <c r="BD911" s="8" t="str">
        <f t="shared" si="181"/>
        <v/>
      </c>
      <c r="BE911" s="8" t="str">
        <f t="shared" si="181"/>
        <v/>
      </c>
    </row>
    <row r="912" spans="1:57" x14ac:dyDescent="0.25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>CONCATENATE(A912,B912,C912,D912,E912,F912,G912,H912,I912,J912,K912,L912,M912,N912,O912,P912,Q912,R912,S912,T912,U912,V912,W912,X912,Y912,Z912,AA912,AB912,AC912,AD912,AE912,AF912,AG912,AH912)</f>
        <v>SIMSIMNÃO1189449000190119131544777,875FNEL044742,87544777,87536198,916666666744742,87543524,875748575480MXRWXLX XXRX DX XLVX000000AMIL40NEXT 1067384566,01673,84INATIVO</v>
      </c>
      <c r="AJ912">
        <f>IF(AI912=AI911,1,0)</f>
        <v>0</v>
      </c>
      <c r="AK912" s="47" t="s">
        <v>387</v>
      </c>
      <c r="AM912" s="7">
        <v>909</v>
      </c>
      <c r="AN912" s="7" t="str">
        <f t="shared" si="180"/>
        <v/>
      </c>
      <c r="AO912" s="7" t="str">
        <f t="shared" si="180"/>
        <v/>
      </c>
      <c r="AP912" s="7" t="str">
        <f t="shared" si="180"/>
        <v/>
      </c>
      <c r="AQ912" s="7" t="str">
        <f t="shared" si="180"/>
        <v/>
      </c>
      <c r="AR912" s="7" t="str">
        <f t="shared" si="180"/>
        <v/>
      </c>
      <c r="AS912" s="7" t="str">
        <f t="shared" si="180"/>
        <v/>
      </c>
      <c r="AT912" s="7" t="str">
        <f t="shared" si="180"/>
        <v/>
      </c>
      <c r="AU912" s="7" t="str">
        <f t="shared" si="180"/>
        <v/>
      </c>
      <c r="AV912" s="7" t="str">
        <f t="shared" si="180"/>
        <v/>
      </c>
      <c r="AW912" s="7" t="str">
        <f t="shared" si="180"/>
        <v/>
      </c>
      <c r="AX912" s="7" t="str">
        <f t="shared" si="181"/>
        <v/>
      </c>
      <c r="AY912" s="7" t="str">
        <f t="shared" si="181"/>
        <v/>
      </c>
      <c r="AZ912" s="7" t="str">
        <f t="shared" si="181"/>
        <v/>
      </c>
      <c r="BA912" s="7" t="str">
        <f t="shared" si="181"/>
        <v/>
      </c>
      <c r="BB912" s="7" t="str">
        <f t="shared" si="181"/>
        <v/>
      </c>
      <c r="BC912" s="7" t="str">
        <f t="shared" si="181"/>
        <v/>
      </c>
      <c r="BD912" s="7" t="str">
        <f t="shared" si="181"/>
        <v/>
      </c>
      <c r="BE912" s="7" t="str">
        <f t="shared" si="181"/>
        <v/>
      </c>
    </row>
    <row r="913" spans="1:57" x14ac:dyDescent="0.25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>CONCATENATE(A913,B913,C913,D913,E913,F913,G913,H913,I913,J913,K913,L913,M913,N913,O913,P913,Q913,R913,S913,T913,U913,V913,W913,X913,Y913,Z913,AA913,AB913,AC913,AD913,AE913,AF913,AG913,AH913)</f>
        <v>SIMSIMSIM1189426000570118929544777,875ANMEP044777,87523918,87544073,87544073,87543524,875748706120RXNXLZX MXRXX FRXXRX DX XLVX000000AMIL40AMIL 400 QC NACIONAL1242553542,061242,55ATIVO</v>
      </c>
      <c r="AJ913">
        <f>IF(AI913=AI912,1,0)</f>
        <v>0</v>
      </c>
      <c r="AK913" s="47" t="s">
        <v>392</v>
      </c>
      <c r="AM913" s="8">
        <v>910</v>
      </c>
      <c r="AN913" s="8" t="str">
        <f t="shared" si="180"/>
        <v/>
      </c>
      <c r="AO913" s="8" t="str">
        <f t="shared" si="180"/>
        <v/>
      </c>
      <c r="AP913" s="8" t="str">
        <f t="shared" si="180"/>
        <v/>
      </c>
      <c r="AQ913" s="8" t="str">
        <f t="shared" si="180"/>
        <v/>
      </c>
      <c r="AR913" s="8" t="str">
        <f t="shared" si="180"/>
        <v/>
      </c>
      <c r="AS913" s="8" t="str">
        <f t="shared" si="180"/>
        <v/>
      </c>
      <c r="AT913" s="8" t="str">
        <f t="shared" si="180"/>
        <v/>
      </c>
      <c r="AU913" s="8" t="str">
        <f t="shared" si="180"/>
        <v/>
      </c>
      <c r="AV913" s="8" t="str">
        <f t="shared" si="180"/>
        <v/>
      </c>
      <c r="AW913" s="8" t="str">
        <f t="shared" si="180"/>
        <v/>
      </c>
      <c r="AX913" s="8" t="str">
        <f t="shared" si="181"/>
        <v/>
      </c>
      <c r="AY913" s="8" t="str">
        <f t="shared" si="181"/>
        <v/>
      </c>
      <c r="AZ913" s="8" t="str">
        <f t="shared" si="181"/>
        <v/>
      </c>
      <c r="BA913" s="8" t="str">
        <f t="shared" si="181"/>
        <v/>
      </c>
      <c r="BB913" s="8" t="str">
        <f t="shared" si="181"/>
        <v/>
      </c>
      <c r="BC913" s="8" t="str">
        <f t="shared" si="181"/>
        <v/>
      </c>
      <c r="BD913" s="8" t="str">
        <f t="shared" si="181"/>
        <v/>
      </c>
      <c r="BE913" s="8" t="str">
        <f t="shared" si="181"/>
        <v/>
      </c>
    </row>
    <row r="914" spans="1:57" x14ac:dyDescent="0.25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>CONCATENATE(A914,B914,C914,D914,E914,F914,G914,H914,I914,J914,K914,L914,M914,N914,O914,P914,Q914,R914,S914,T914,U914,V914,W914,X914,Y914,Z914,AA914,AB914,AC914,AD914,AE914,AF914,AG914,AH914)</f>
        <v>SIMSIMSIM1189426000570118930944777,875ANMEP044777,87525875,916666666743524,87543524,875748706260RXXNX MXRXX GUXMXRXX XNTX000000AMIL40AMIL 500 QP NACIONAL COPART3556382987,383556,38ATIVO</v>
      </c>
      <c r="AJ914">
        <f>IF(AI914=AI913,1,0)</f>
        <v>0</v>
      </c>
      <c r="AK914" s="47" t="s">
        <v>392</v>
      </c>
      <c r="AM914" s="7">
        <v>911</v>
      </c>
      <c r="AN914" s="7" t="str">
        <f t="shared" ref="AN914:AW923" si="182">IF(AN$3=$D914,$AM914,"")</f>
        <v/>
      </c>
      <c r="AO914" s="7" t="str">
        <f t="shared" si="182"/>
        <v/>
      </c>
      <c r="AP914" s="7" t="str">
        <f t="shared" si="182"/>
        <v/>
      </c>
      <c r="AQ914" s="7" t="str">
        <f t="shared" si="182"/>
        <v/>
      </c>
      <c r="AR914" s="7" t="str">
        <f t="shared" si="182"/>
        <v/>
      </c>
      <c r="AS914" s="7" t="str">
        <f t="shared" si="182"/>
        <v/>
      </c>
      <c r="AT914" s="7" t="str">
        <f t="shared" si="182"/>
        <v/>
      </c>
      <c r="AU914" s="7" t="str">
        <f t="shared" si="182"/>
        <v/>
      </c>
      <c r="AV914" s="7" t="str">
        <f t="shared" si="182"/>
        <v/>
      </c>
      <c r="AW914" s="7" t="str">
        <f t="shared" si="182"/>
        <v/>
      </c>
      <c r="AX914" s="7" t="str">
        <f t="shared" ref="AX914:BE923" si="183">IF(AX$3=$D914,$AM914,"")</f>
        <v/>
      </c>
      <c r="AY914" s="7" t="str">
        <f t="shared" si="183"/>
        <v/>
      </c>
      <c r="AZ914" s="7" t="str">
        <f t="shared" si="183"/>
        <v/>
      </c>
      <c r="BA914" s="7" t="str">
        <f t="shared" si="183"/>
        <v/>
      </c>
      <c r="BB914" s="7" t="str">
        <f t="shared" si="183"/>
        <v/>
      </c>
      <c r="BC914" s="7" t="str">
        <f t="shared" si="183"/>
        <v/>
      </c>
      <c r="BD914" s="7" t="str">
        <f t="shared" si="183"/>
        <v/>
      </c>
      <c r="BE914" s="7" t="str">
        <f t="shared" si="183"/>
        <v/>
      </c>
    </row>
    <row r="915" spans="1:57" x14ac:dyDescent="0.25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>CONCATENATE(A915,B915,C915,D915,E915,F915,G915,H915,I915,J915,K915,L915,M915,N915,O915,P915,Q915,R915,S915,T915,U915,V915,W915,X915,Y915,Z915,AA915,AB915,AC915,AD915,AE915,AF915,AG915,AH915)</f>
        <v>SIMSIMSIM1189455000190119127044777,875FNEL044773,87544777,87542131,87544773,87543524,875748706480GUTXVX PXVX MXGXLHXX000000AMIL40AMIL 700 QP NACIONAL192971620,951929,7INATIVO</v>
      </c>
      <c r="AJ915">
        <f>IF(AI915=AI914,1,0)</f>
        <v>0</v>
      </c>
      <c r="AK915" s="47" t="s">
        <v>387</v>
      </c>
      <c r="AM915" s="8">
        <v>912</v>
      </c>
      <c r="AN915" s="8" t="str">
        <f t="shared" si="182"/>
        <v/>
      </c>
      <c r="AO915" s="8" t="str">
        <f t="shared" si="182"/>
        <v/>
      </c>
      <c r="AP915" s="8" t="str">
        <f t="shared" si="182"/>
        <v/>
      </c>
      <c r="AQ915" s="8" t="str">
        <f t="shared" si="182"/>
        <v/>
      </c>
      <c r="AR915" s="8" t="str">
        <f t="shared" si="182"/>
        <v/>
      </c>
      <c r="AS915" s="8" t="str">
        <f t="shared" si="182"/>
        <v/>
      </c>
      <c r="AT915" s="8" t="str">
        <f t="shared" si="182"/>
        <v/>
      </c>
      <c r="AU915" s="8" t="str">
        <f t="shared" si="182"/>
        <v/>
      </c>
      <c r="AV915" s="8" t="str">
        <f t="shared" si="182"/>
        <v/>
      </c>
      <c r="AW915" s="8" t="str">
        <f t="shared" si="182"/>
        <v/>
      </c>
      <c r="AX915" s="8" t="str">
        <f t="shared" si="183"/>
        <v/>
      </c>
      <c r="AY915" s="8" t="str">
        <f t="shared" si="183"/>
        <v/>
      </c>
      <c r="AZ915" s="8" t="str">
        <f t="shared" si="183"/>
        <v/>
      </c>
      <c r="BA915" s="8" t="str">
        <f t="shared" si="183"/>
        <v/>
      </c>
      <c r="BB915" s="8" t="str">
        <f t="shared" si="183"/>
        <v/>
      </c>
      <c r="BC915" s="8" t="str">
        <f t="shared" si="183"/>
        <v/>
      </c>
      <c r="BD915" s="8" t="str">
        <f t="shared" si="183"/>
        <v/>
      </c>
      <c r="BE915" s="8" t="str">
        <f t="shared" si="183"/>
        <v/>
      </c>
    </row>
    <row r="916" spans="1:57" x14ac:dyDescent="0.25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>CONCATENATE(A916,B916,C916,D916,E916,F916,G916,H916,I916,J916,K916,L916,M916,N916,O916,P916,Q916,R916,S916,T916,U916,V916,W916,X916,Y916,Z916,AA916,AB916,AC916,AD916,AE916,AF916,AG916,AH916)</f>
        <v>SIMNÃONÃO2780119129044777,875SINDSIME -SINDICATO DOS EMPREENDEDORES INDIVIDUAIS044731,87544777,87523666,87544731,87543524,875748706720MXRXX XPXRXWXDX FXRNXNDX XLVX000000AMIL40AMIL 400 QC NACIONAL COPART1876871557,791876,87INATIVO</v>
      </c>
      <c r="AJ916">
        <f>IF(AI916=AI915,1,0)</f>
        <v>0</v>
      </c>
      <c r="AK916" s="47" t="s">
        <v>396</v>
      </c>
      <c r="AM916" s="7">
        <v>913</v>
      </c>
      <c r="AN916" s="7" t="str">
        <f t="shared" si="182"/>
        <v/>
      </c>
      <c r="AO916" s="7" t="str">
        <f t="shared" si="182"/>
        <v/>
      </c>
      <c r="AP916" s="7" t="str">
        <f t="shared" si="182"/>
        <v/>
      </c>
      <c r="AQ916" s="7" t="str">
        <f t="shared" si="182"/>
        <v/>
      </c>
      <c r="AR916" s="7" t="str">
        <f t="shared" si="182"/>
        <v/>
      </c>
      <c r="AS916" s="7" t="str">
        <f t="shared" si="182"/>
        <v/>
      </c>
      <c r="AT916" s="7" t="str">
        <f t="shared" si="182"/>
        <v/>
      </c>
      <c r="AU916" s="7" t="str">
        <f t="shared" si="182"/>
        <v/>
      </c>
      <c r="AV916" s="7" t="str">
        <f t="shared" si="182"/>
        <v/>
      </c>
      <c r="AW916" s="7" t="str">
        <f t="shared" si="182"/>
        <v/>
      </c>
      <c r="AX916" s="7" t="str">
        <f t="shared" si="183"/>
        <v/>
      </c>
      <c r="AY916" s="7" t="str">
        <f t="shared" si="183"/>
        <v/>
      </c>
      <c r="AZ916" s="7" t="str">
        <f t="shared" si="183"/>
        <v/>
      </c>
      <c r="BA916" s="7" t="str">
        <f t="shared" si="183"/>
        <v/>
      </c>
      <c r="BB916" s="7" t="str">
        <f t="shared" si="183"/>
        <v/>
      </c>
      <c r="BC916" s="7" t="str">
        <f t="shared" si="183"/>
        <v/>
      </c>
      <c r="BD916" s="7" t="str">
        <f t="shared" si="183"/>
        <v/>
      </c>
      <c r="BE916" s="7" t="str">
        <f t="shared" si="183"/>
        <v/>
      </c>
    </row>
    <row r="917" spans="1:57" x14ac:dyDescent="0.25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>CONCATENATE(A917,B917,C917,D917,E917,F917,G917,H917,I917,J917,K917,L917,M917,N917,O917,P917,Q917,R917,S917,T917,U917,V917,W917,X917,Y917,Z917,AA917,AB917,AC917,AD917,AE917,AF917,AG917,AH917)</f>
        <v>SIMSIMSIM1189435000570119132144777,875ANMEP044777,87527039,916666666743524,87543524,875748707420MXRXXNNX LXPXNX000000AMIL40NEXT MUNICIPAL SÃO PAULO1220261025,041220,26ATIVO</v>
      </c>
      <c r="AJ917">
        <f>IF(AI917=AI916,1,0)</f>
        <v>0</v>
      </c>
      <c r="AK917" s="47" t="s">
        <v>392</v>
      </c>
      <c r="AM917" s="8">
        <v>914</v>
      </c>
      <c r="AN917" s="8" t="str">
        <f t="shared" si="182"/>
        <v/>
      </c>
      <c r="AO917" s="8" t="str">
        <f t="shared" si="182"/>
        <v/>
      </c>
      <c r="AP917" s="8" t="str">
        <f t="shared" si="182"/>
        <v/>
      </c>
      <c r="AQ917" s="8" t="str">
        <f t="shared" si="182"/>
        <v/>
      </c>
      <c r="AR917" s="8" t="str">
        <f t="shared" si="182"/>
        <v/>
      </c>
      <c r="AS917" s="8" t="str">
        <f t="shared" si="182"/>
        <v/>
      </c>
      <c r="AT917" s="8" t="str">
        <f t="shared" si="182"/>
        <v/>
      </c>
      <c r="AU917" s="8" t="str">
        <f t="shared" si="182"/>
        <v/>
      </c>
      <c r="AV917" s="8" t="str">
        <f t="shared" si="182"/>
        <v/>
      </c>
      <c r="AW917" s="8" t="str">
        <f t="shared" si="182"/>
        <v/>
      </c>
      <c r="AX917" s="8" t="str">
        <f t="shared" si="183"/>
        <v/>
      </c>
      <c r="AY917" s="8" t="str">
        <f t="shared" si="183"/>
        <v/>
      </c>
      <c r="AZ917" s="8" t="str">
        <f t="shared" si="183"/>
        <v/>
      </c>
      <c r="BA917" s="8" t="str">
        <f t="shared" si="183"/>
        <v/>
      </c>
      <c r="BB917" s="8" t="str">
        <f t="shared" si="183"/>
        <v/>
      </c>
      <c r="BC917" s="8" t="str">
        <f t="shared" si="183"/>
        <v/>
      </c>
      <c r="BD917" s="8" t="str">
        <f t="shared" si="183"/>
        <v/>
      </c>
      <c r="BE917" s="8" t="str">
        <f t="shared" si="183"/>
        <v/>
      </c>
    </row>
    <row r="918" spans="1:57" x14ac:dyDescent="0.25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>CONCATENATE(A918,B918,C918,D918,E918,F918,G918,H918,I918,J918,K918,L918,M918,N918,O918,P918,Q918,R918,S918,T918,U918,V918,W918,X918,Y918,Z918,AA918,AB918,AC918,AD918,AE918,AF918,AG918,AH918)</f>
        <v>SIMSIMSIM1189435000570119132144777,875ANMEP144777,87541721,87543524,87543524,875748707430WLXRX LXPXNX JXZXNKY000000AMIL40NEXT MUNICIPAL SÃO PAULO49621416,82496,21ATIVO</v>
      </c>
      <c r="AJ918">
        <f>IF(AI918=AI917,1,0)</f>
        <v>0</v>
      </c>
      <c r="AK918" s="47" t="s">
        <v>392</v>
      </c>
      <c r="AM918" s="7">
        <v>915</v>
      </c>
      <c r="AN918" s="7" t="str">
        <f t="shared" si="182"/>
        <v/>
      </c>
      <c r="AO918" s="7" t="str">
        <f t="shared" si="182"/>
        <v/>
      </c>
      <c r="AP918" s="7" t="str">
        <f t="shared" si="182"/>
        <v/>
      </c>
      <c r="AQ918" s="7" t="str">
        <f t="shared" si="182"/>
        <v/>
      </c>
      <c r="AR918" s="7" t="str">
        <f t="shared" si="182"/>
        <v/>
      </c>
      <c r="AS918" s="7" t="str">
        <f t="shared" si="182"/>
        <v/>
      </c>
      <c r="AT918" s="7" t="str">
        <f t="shared" si="182"/>
        <v/>
      </c>
      <c r="AU918" s="7" t="str">
        <f t="shared" si="182"/>
        <v/>
      </c>
      <c r="AV918" s="7" t="str">
        <f t="shared" si="182"/>
        <v/>
      </c>
      <c r="AW918" s="7" t="str">
        <f t="shared" si="182"/>
        <v/>
      </c>
      <c r="AX918" s="7" t="str">
        <f t="shared" si="183"/>
        <v/>
      </c>
      <c r="AY918" s="7" t="str">
        <f t="shared" si="183"/>
        <v/>
      </c>
      <c r="AZ918" s="7" t="str">
        <f t="shared" si="183"/>
        <v/>
      </c>
      <c r="BA918" s="7" t="str">
        <f t="shared" si="183"/>
        <v/>
      </c>
      <c r="BB918" s="7" t="str">
        <f t="shared" si="183"/>
        <v/>
      </c>
      <c r="BC918" s="7" t="str">
        <f t="shared" si="183"/>
        <v/>
      </c>
      <c r="BD918" s="7" t="str">
        <f t="shared" si="183"/>
        <v/>
      </c>
      <c r="BE918" s="7" t="str">
        <f t="shared" si="183"/>
        <v/>
      </c>
    </row>
    <row r="919" spans="1:57" x14ac:dyDescent="0.25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>CONCATENATE(A919,B919,C919,D919,E919,F919,G919,H919,I919,J919,K919,L919,M919,N919,O919,P919,Q919,R919,S919,T919,U919,V919,W919,X919,Y919,Z919,AA919,AB919,AC919,AD919,AE919,AF919,AG919,AH919)</f>
        <v>SIMSIMNÃO1189459000190119440444777,875FNEL044741,87544777,87536038,87544741,87543555,875750467020JULXX BXTTXNWXURT DX XNTX RXTTX000000AMIL39AMIL 400 QP NACIONAL10991923,241099,1INATIVO</v>
      </c>
      <c r="AJ919">
        <f>IF(AI919=AI918,1,0)</f>
        <v>0</v>
      </c>
      <c r="AK919" s="47" t="s">
        <v>387</v>
      </c>
      <c r="AM919" s="8">
        <v>916</v>
      </c>
      <c r="AN919" s="8" t="str">
        <f t="shared" si="182"/>
        <v/>
      </c>
      <c r="AO919" s="8" t="str">
        <f t="shared" si="182"/>
        <v/>
      </c>
      <c r="AP919" s="8" t="str">
        <f t="shared" si="182"/>
        <v/>
      </c>
      <c r="AQ919" s="8" t="str">
        <f t="shared" si="182"/>
        <v/>
      </c>
      <c r="AR919" s="8" t="str">
        <f t="shared" si="182"/>
        <v/>
      </c>
      <c r="AS919" s="8" t="str">
        <f t="shared" si="182"/>
        <v/>
      </c>
      <c r="AT919" s="8" t="str">
        <f t="shared" si="182"/>
        <v/>
      </c>
      <c r="AU919" s="8" t="str">
        <f t="shared" si="182"/>
        <v/>
      </c>
      <c r="AV919" s="8" t="str">
        <f t="shared" si="182"/>
        <v/>
      </c>
      <c r="AW919" s="8" t="str">
        <f t="shared" si="182"/>
        <v/>
      </c>
      <c r="AX919" s="8" t="str">
        <f t="shared" si="183"/>
        <v/>
      </c>
      <c r="AY919" s="8" t="str">
        <f t="shared" si="183"/>
        <v/>
      </c>
      <c r="AZ919" s="8" t="str">
        <f t="shared" si="183"/>
        <v/>
      </c>
      <c r="BA919" s="8" t="str">
        <f t="shared" si="183"/>
        <v/>
      </c>
      <c r="BB919" s="8" t="str">
        <f t="shared" si="183"/>
        <v/>
      </c>
      <c r="BC919" s="8" t="str">
        <f t="shared" si="183"/>
        <v/>
      </c>
      <c r="BD919" s="8" t="str">
        <f t="shared" si="183"/>
        <v/>
      </c>
      <c r="BE919" s="8" t="str">
        <f t="shared" si="183"/>
        <v/>
      </c>
    </row>
    <row r="920" spans="1:57" x14ac:dyDescent="0.25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>CONCATENATE(A920,B920,C920,D920,E920,F920,G920,H920,I920,J920,K920,L920,M920,N920,O920,P920,Q920,R920,S920,T920,U920,V920,W920,X920,Y920,Z920,AA920,AB920,AC920,AD920,AE920,AF920,AG920,AH920)</f>
        <v>SIMSIMNÃO1189459000190119440444777,875FNEL144741,87544777,87543531,87544741,87543555,875750467030TXRXX MXWHXDX BXTTXNWXURT000000AMIL39AMIL 400 QP NACIONAL87928738,6879,28INATIVO</v>
      </c>
      <c r="AJ920">
        <f>IF(AI920=AI919,1,0)</f>
        <v>0</v>
      </c>
      <c r="AK920" s="47" t="s">
        <v>387</v>
      </c>
      <c r="AM920" s="7">
        <v>917</v>
      </c>
      <c r="AN920" s="7" t="str">
        <f t="shared" si="182"/>
        <v/>
      </c>
      <c r="AO920" s="7" t="str">
        <f t="shared" si="182"/>
        <v/>
      </c>
      <c r="AP920" s="7" t="str">
        <f t="shared" si="182"/>
        <v/>
      </c>
      <c r="AQ920" s="7" t="str">
        <f t="shared" si="182"/>
        <v/>
      </c>
      <c r="AR920" s="7" t="str">
        <f t="shared" si="182"/>
        <v/>
      </c>
      <c r="AS920" s="7" t="str">
        <f t="shared" si="182"/>
        <v/>
      </c>
      <c r="AT920" s="7" t="str">
        <f t="shared" si="182"/>
        <v/>
      </c>
      <c r="AU920" s="7" t="str">
        <f t="shared" si="182"/>
        <v/>
      </c>
      <c r="AV920" s="7" t="str">
        <f t="shared" si="182"/>
        <v/>
      </c>
      <c r="AW920" s="7" t="str">
        <f t="shared" si="182"/>
        <v/>
      </c>
      <c r="AX920" s="7" t="str">
        <f t="shared" si="183"/>
        <v/>
      </c>
      <c r="AY920" s="7" t="str">
        <f t="shared" si="183"/>
        <v/>
      </c>
      <c r="AZ920" s="7" t="str">
        <f t="shared" si="183"/>
        <v/>
      </c>
      <c r="BA920" s="7" t="str">
        <f t="shared" si="183"/>
        <v/>
      </c>
      <c r="BB920" s="7" t="str">
        <f t="shared" si="183"/>
        <v/>
      </c>
      <c r="BC920" s="7" t="str">
        <f t="shared" si="183"/>
        <v/>
      </c>
      <c r="BD920" s="7" t="str">
        <f t="shared" si="183"/>
        <v/>
      </c>
      <c r="BE920" s="7" t="str">
        <f t="shared" si="183"/>
        <v/>
      </c>
    </row>
    <row r="921" spans="1:57" x14ac:dyDescent="0.25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>CONCATENATE(A921,B921,C921,D921,E921,F921,G921,H921,I921,J921,K921,L921,M921,N921,O921,P921,Q921,R921,S921,T921,U921,V921,W921,X921,Y921,Z921,AA921,AB921,AC921,AD921,AE921,AF921,AG921,AH921)</f>
        <v>SIMSIMSIM1189455000190119455344777,875FNEL044755,87544777,87538926,87544755,87543555,875750511900XLVXNX NXXMX DX XLVX WXNWXXWXX000000AMIL39AMIL 500 QP NACIONAL1532821287,561532,82INATIVO</v>
      </c>
      <c r="AJ921">
        <f>IF(AI921=AI920,1,0)</f>
        <v>0</v>
      </c>
      <c r="AK921" s="47" t="s">
        <v>387</v>
      </c>
      <c r="AM921" s="8">
        <v>918</v>
      </c>
      <c r="AN921" s="8" t="str">
        <f t="shared" si="182"/>
        <v/>
      </c>
      <c r="AO921" s="8" t="str">
        <f t="shared" si="182"/>
        <v/>
      </c>
      <c r="AP921" s="8" t="str">
        <f t="shared" si="182"/>
        <v/>
      </c>
      <c r="AQ921" s="8" t="str">
        <f t="shared" si="182"/>
        <v/>
      </c>
      <c r="AR921" s="8" t="str">
        <f t="shared" si="182"/>
        <v/>
      </c>
      <c r="AS921" s="8" t="str">
        <f t="shared" si="182"/>
        <v/>
      </c>
      <c r="AT921" s="8" t="str">
        <f t="shared" si="182"/>
        <v/>
      </c>
      <c r="AU921" s="8" t="str">
        <f t="shared" si="182"/>
        <v/>
      </c>
      <c r="AV921" s="8" t="str">
        <f t="shared" si="182"/>
        <v/>
      </c>
      <c r="AW921" s="8" t="str">
        <f t="shared" si="182"/>
        <v/>
      </c>
      <c r="AX921" s="8" t="str">
        <f t="shared" si="183"/>
        <v/>
      </c>
      <c r="AY921" s="8" t="str">
        <f t="shared" si="183"/>
        <v/>
      </c>
      <c r="AZ921" s="8" t="str">
        <f t="shared" si="183"/>
        <v/>
      </c>
      <c r="BA921" s="8" t="str">
        <f t="shared" si="183"/>
        <v/>
      </c>
      <c r="BB921" s="8" t="str">
        <f t="shared" si="183"/>
        <v/>
      </c>
      <c r="BC921" s="8" t="str">
        <f t="shared" si="183"/>
        <v/>
      </c>
      <c r="BD921" s="8" t="str">
        <f t="shared" si="183"/>
        <v/>
      </c>
      <c r="BE921" s="8" t="str">
        <f t="shared" si="183"/>
        <v/>
      </c>
    </row>
    <row r="922" spans="1:57" x14ac:dyDescent="0.25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>CONCATENATE(A922,B922,C922,D922,E922,F922,G922,H922,I922,J922,K922,L922,M922,N922,O922,P922,Q922,R922,S922,T922,U922,V922,W922,X922,Y922,Z922,AA922,AB922,AC922,AD922,AE922,AF922,AG922,AH922)</f>
        <v>SIMSIMSIM1191014000190119457844777,875FNEL044770,87544777,87540345,87544770,87543555,875750624990XTXVXX WXRRXX PXRTX000000AMIL39AMIL 700 QP NACIONAL COPART1640271377,81640,27INATIVO</v>
      </c>
      <c r="AJ922">
        <f>IF(AI922=AI921,1,0)</f>
        <v>0</v>
      </c>
      <c r="AK922" s="47" t="s">
        <v>387</v>
      </c>
      <c r="AM922" s="7">
        <v>919</v>
      </c>
      <c r="AN922" s="7" t="str">
        <f t="shared" si="182"/>
        <v/>
      </c>
      <c r="AO922" s="7" t="str">
        <f t="shared" si="182"/>
        <v/>
      </c>
      <c r="AP922" s="7" t="str">
        <f t="shared" si="182"/>
        <v/>
      </c>
      <c r="AQ922" s="7" t="str">
        <f t="shared" si="182"/>
        <v/>
      </c>
      <c r="AR922" s="7" t="str">
        <f t="shared" si="182"/>
        <v/>
      </c>
      <c r="AS922" s="7" t="str">
        <f t="shared" si="182"/>
        <v/>
      </c>
      <c r="AT922" s="7" t="str">
        <f t="shared" si="182"/>
        <v/>
      </c>
      <c r="AU922" s="7" t="str">
        <f t="shared" si="182"/>
        <v/>
      </c>
      <c r="AV922" s="7" t="str">
        <f t="shared" si="182"/>
        <v/>
      </c>
      <c r="AW922" s="7" t="str">
        <f t="shared" si="182"/>
        <v/>
      </c>
      <c r="AX922" s="7" t="str">
        <f t="shared" si="183"/>
        <v/>
      </c>
      <c r="AY922" s="7" t="str">
        <f t="shared" si="183"/>
        <v/>
      </c>
      <c r="AZ922" s="7" t="str">
        <f t="shared" si="183"/>
        <v/>
      </c>
      <c r="BA922" s="7" t="str">
        <f t="shared" si="183"/>
        <v/>
      </c>
      <c r="BB922" s="7" t="str">
        <f t="shared" si="183"/>
        <v/>
      </c>
      <c r="BC922" s="7" t="str">
        <f t="shared" si="183"/>
        <v/>
      </c>
      <c r="BD922" s="7" t="str">
        <f t="shared" si="183"/>
        <v/>
      </c>
      <c r="BE922" s="7" t="str">
        <f t="shared" si="183"/>
        <v/>
      </c>
    </row>
    <row r="923" spans="1:57" x14ac:dyDescent="0.25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>CONCATENATE(A923,B923,C923,D923,E923,F923,G923,H923,I923,J923,K923,L923,M923,N923,O923,P923,Q923,R923,S923,T923,U923,V923,W923,X923,Y923,Z923,AA923,AB923,AC923,AD923,AE923,AF923,AG923,AH923)</f>
        <v>SIMSIMSIM1189449000190119439544777,875FNEL044754,87544777,87542530,87544754,87543796,87543555,875750797410YURX FXGUXXRX WXRVXLHX000000AMIL39NEXT 1049621416,82496,21INATIVO</v>
      </c>
      <c r="AJ923">
        <f>IF(AI923=AI922,1,0)</f>
        <v>0</v>
      </c>
      <c r="AK923" s="47" t="s">
        <v>387</v>
      </c>
      <c r="AM923" s="8">
        <v>920</v>
      </c>
      <c r="AN923" s="8" t="str">
        <f t="shared" si="182"/>
        <v/>
      </c>
      <c r="AO923" s="8" t="str">
        <f t="shared" si="182"/>
        <v/>
      </c>
      <c r="AP923" s="8" t="str">
        <f t="shared" si="182"/>
        <v/>
      </c>
      <c r="AQ923" s="8" t="str">
        <f t="shared" si="182"/>
        <v/>
      </c>
      <c r="AR923" s="8" t="str">
        <f t="shared" si="182"/>
        <v/>
      </c>
      <c r="AS923" s="8" t="str">
        <f t="shared" si="182"/>
        <v/>
      </c>
      <c r="AT923" s="8" t="str">
        <f t="shared" si="182"/>
        <v/>
      </c>
      <c r="AU923" s="8" t="str">
        <f t="shared" si="182"/>
        <v/>
      </c>
      <c r="AV923" s="8" t="str">
        <f t="shared" si="182"/>
        <v/>
      </c>
      <c r="AW923" s="8" t="str">
        <f t="shared" si="182"/>
        <v/>
      </c>
      <c r="AX923" s="8" t="str">
        <f t="shared" si="183"/>
        <v/>
      </c>
      <c r="AY923" s="8" t="str">
        <f t="shared" si="183"/>
        <v/>
      </c>
      <c r="AZ923" s="8" t="str">
        <f t="shared" si="183"/>
        <v/>
      </c>
      <c r="BA923" s="8" t="str">
        <f t="shared" si="183"/>
        <v/>
      </c>
      <c r="BB923" s="8" t="str">
        <f t="shared" si="183"/>
        <v/>
      </c>
      <c r="BC923" s="8" t="str">
        <f t="shared" si="183"/>
        <v/>
      </c>
      <c r="BD923" s="8" t="str">
        <f t="shared" si="183"/>
        <v/>
      </c>
      <c r="BE923" s="8" t="str">
        <f t="shared" si="183"/>
        <v/>
      </c>
    </row>
    <row r="924" spans="1:57" x14ac:dyDescent="0.25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>CONCATENATE(A924,B924,C924,D924,E924,F924,G924,H924,I924,J924,K924,L924,M924,N924,O924,P924,Q924,R924,S924,T924,U924,V924,W924,X924,Y924,Z924,AA924,AB924,AC924,AD924,AE924,AF924,AG924,AH924)</f>
        <v>SIMSIMSIM1189449000190119440244777,875FNEL044777,87534682,916666666743555,87543555,875750800030PXULX MXRXXRX DX XLXVXXRX000000AMIL39NEXT MUNICIPAL SÃO PAULO79106664,5791,06ATIVO</v>
      </c>
      <c r="AJ924">
        <f>IF(AI924=AI923,1,0)</f>
        <v>0</v>
      </c>
      <c r="AK924" s="47" t="s">
        <v>387</v>
      </c>
      <c r="AM924" s="7">
        <v>921</v>
      </c>
      <c r="AN924" s="7" t="str">
        <f t="shared" ref="AN924:AW933" si="184">IF(AN$3=$D924,$AM924,"")</f>
        <v/>
      </c>
      <c r="AO924" s="7" t="str">
        <f t="shared" si="184"/>
        <v/>
      </c>
      <c r="AP924" s="7" t="str">
        <f t="shared" si="184"/>
        <v/>
      </c>
      <c r="AQ924" s="7" t="str">
        <f t="shared" si="184"/>
        <v/>
      </c>
      <c r="AR924" s="7" t="str">
        <f t="shared" si="184"/>
        <v/>
      </c>
      <c r="AS924" s="7" t="str">
        <f t="shared" si="184"/>
        <v/>
      </c>
      <c r="AT924" s="7" t="str">
        <f t="shared" si="184"/>
        <v/>
      </c>
      <c r="AU924" s="7" t="str">
        <f t="shared" si="184"/>
        <v/>
      </c>
      <c r="AV924" s="7" t="str">
        <f t="shared" si="184"/>
        <v/>
      </c>
      <c r="AW924" s="7" t="str">
        <f t="shared" si="184"/>
        <v/>
      </c>
      <c r="AX924" s="7" t="str">
        <f t="shared" ref="AX924:BE933" si="185">IF(AX$3=$D924,$AM924,"")</f>
        <v/>
      </c>
      <c r="AY924" s="7" t="str">
        <f t="shared" si="185"/>
        <v/>
      </c>
      <c r="AZ924" s="7" t="str">
        <f t="shared" si="185"/>
        <v/>
      </c>
      <c r="BA924" s="7" t="str">
        <f t="shared" si="185"/>
        <v/>
      </c>
      <c r="BB924" s="7" t="str">
        <f t="shared" si="185"/>
        <v/>
      </c>
      <c r="BC924" s="7" t="str">
        <f t="shared" si="185"/>
        <v/>
      </c>
      <c r="BD924" s="7" t="str">
        <f t="shared" si="185"/>
        <v/>
      </c>
      <c r="BE924" s="7" t="str">
        <f t="shared" si="185"/>
        <v/>
      </c>
    </row>
    <row r="925" spans="1:57" x14ac:dyDescent="0.25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>CONCATENATE(A925,B925,C925,D925,E925,F925,G925,H925,I925,J925,K925,L925,M925,N925,O925,P925,Q925,R925,S925,T925,U925,V925,W925,X925,Y925,Z925,AA925,AB925,AC925,AD925,AE925,AF925,AG925,AH925)</f>
        <v>SIMSIMSIM1189449000190119451744777,875FNEL044749,87544777,87542824,87544749,87543555,875750813900MXRXXNX FXRNXNDX RXDRXGUX BUXNX000000AMIL39NEXT MUNICIPAL SÃO PAULO49621416,82496,21INATIVO</v>
      </c>
      <c r="AJ925">
        <f>IF(AI925=AI924,1,0)</f>
        <v>0</v>
      </c>
      <c r="AK925" s="47" t="s">
        <v>387</v>
      </c>
      <c r="AM925" s="8">
        <v>922</v>
      </c>
      <c r="AN925" s="8" t="str">
        <f t="shared" si="184"/>
        <v/>
      </c>
      <c r="AO925" s="8" t="str">
        <f t="shared" si="184"/>
        <v/>
      </c>
      <c r="AP925" s="8" t="str">
        <f t="shared" si="184"/>
        <v/>
      </c>
      <c r="AQ925" s="8" t="str">
        <f t="shared" si="184"/>
        <v/>
      </c>
      <c r="AR925" s="8" t="str">
        <f t="shared" si="184"/>
        <v/>
      </c>
      <c r="AS925" s="8" t="str">
        <f t="shared" si="184"/>
        <v/>
      </c>
      <c r="AT925" s="8" t="str">
        <f t="shared" si="184"/>
        <v/>
      </c>
      <c r="AU925" s="8" t="str">
        <f t="shared" si="184"/>
        <v/>
      </c>
      <c r="AV925" s="8" t="str">
        <f t="shared" si="184"/>
        <v/>
      </c>
      <c r="AW925" s="8" t="str">
        <f t="shared" si="184"/>
        <v/>
      </c>
      <c r="AX925" s="8" t="str">
        <f t="shared" si="185"/>
        <v/>
      </c>
      <c r="AY925" s="8" t="str">
        <f t="shared" si="185"/>
        <v/>
      </c>
      <c r="AZ925" s="8" t="str">
        <f t="shared" si="185"/>
        <v/>
      </c>
      <c r="BA925" s="8" t="str">
        <f t="shared" si="185"/>
        <v/>
      </c>
      <c r="BB925" s="8" t="str">
        <f t="shared" si="185"/>
        <v/>
      </c>
      <c r="BC925" s="8" t="str">
        <f t="shared" si="185"/>
        <v/>
      </c>
      <c r="BD925" s="8" t="str">
        <f t="shared" si="185"/>
        <v/>
      </c>
      <c r="BE925" s="8" t="str">
        <f t="shared" si="185"/>
        <v/>
      </c>
    </row>
    <row r="926" spans="1:57" x14ac:dyDescent="0.25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>CONCATENATE(A926,B926,C926,D926,E926,F926,G926,H926,I926,J926,K926,L926,M926,N926,O926,P926,Q926,R926,S926,T926,U926,V926,W926,X926,Y926,Z926,AA926,AB926,AC926,AD926,AE926,AF926,AG926,AH926)</f>
        <v>SIMSIMSIM2780120907444777,875SINDSIME -SINDICATO DOS EMPREENDEDORES INDIVIDUAIS044777,87529582,916666666743867,87543859,87543585,875760199320XNX WXRXLXNX MXRTXN DX XUZX000000AMIL38AMIL 400 QP NACIONAL2333961937,212333,96ATIVO</v>
      </c>
      <c r="AJ926">
        <f>IF(AI926=AI925,1,0)</f>
        <v>0</v>
      </c>
      <c r="AK926" s="47" t="s">
        <v>396</v>
      </c>
      <c r="AM926" s="7">
        <v>923</v>
      </c>
      <c r="AN926" s="7" t="str">
        <f t="shared" si="184"/>
        <v/>
      </c>
      <c r="AO926" s="7" t="str">
        <f t="shared" si="184"/>
        <v/>
      </c>
      <c r="AP926" s="7" t="str">
        <f t="shared" si="184"/>
        <v/>
      </c>
      <c r="AQ926" s="7" t="str">
        <f t="shared" si="184"/>
        <v/>
      </c>
      <c r="AR926" s="7" t="str">
        <f t="shared" si="184"/>
        <v/>
      </c>
      <c r="AS926" s="7" t="str">
        <f t="shared" si="184"/>
        <v/>
      </c>
      <c r="AT926" s="7" t="str">
        <f t="shared" si="184"/>
        <v/>
      </c>
      <c r="AU926" s="7" t="str">
        <f t="shared" si="184"/>
        <v/>
      </c>
      <c r="AV926" s="7" t="str">
        <f t="shared" si="184"/>
        <v/>
      </c>
      <c r="AW926" s="7" t="str">
        <f t="shared" si="184"/>
        <v/>
      </c>
      <c r="AX926" s="7" t="str">
        <f t="shared" si="185"/>
        <v/>
      </c>
      <c r="AY926" s="7" t="str">
        <f t="shared" si="185"/>
        <v/>
      </c>
      <c r="AZ926" s="7" t="str">
        <f t="shared" si="185"/>
        <v/>
      </c>
      <c r="BA926" s="7" t="str">
        <f t="shared" si="185"/>
        <v/>
      </c>
      <c r="BB926" s="7" t="str">
        <f t="shared" si="185"/>
        <v/>
      </c>
      <c r="BC926" s="7" t="str">
        <f t="shared" si="185"/>
        <v/>
      </c>
      <c r="BD926" s="7" t="str">
        <f t="shared" si="185"/>
        <v/>
      </c>
      <c r="BE926" s="7" t="str">
        <f t="shared" si="185"/>
        <v/>
      </c>
    </row>
    <row r="927" spans="1:57" x14ac:dyDescent="0.25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>CONCATENATE(A927,B927,C927,D927,E927,F927,G927,H927,I927,J927,K927,L927,M927,N927,O927,P927,Q927,R927,S927,T927,U927,V927,W927,X927,Y927,Z927,AA927,AB927,AC927,AD927,AE927,AF927,AG927,AH927)</f>
        <v>SIMSIMSIM1189435000570120916444777,875ANMEP044777,87530389,87544339,87544315,87543585,875760201930FXBRXWXX MXWXDX BRXTX000000AMIL38ONE LINCX LT3 NACIONAL QP4574793842,824574,79ATIVO</v>
      </c>
      <c r="AJ927">
        <f>IF(AI927=AI926,1,0)</f>
        <v>0</v>
      </c>
      <c r="AK927" s="47" t="s">
        <v>392</v>
      </c>
      <c r="AM927" s="8">
        <v>924</v>
      </c>
      <c r="AN927" s="8" t="str">
        <f t="shared" si="184"/>
        <v/>
      </c>
      <c r="AO927" s="8" t="str">
        <f t="shared" si="184"/>
        <v/>
      </c>
      <c r="AP927" s="8" t="str">
        <f t="shared" si="184"/>
        <v/>
      </c>
      <c r="AQ927" s="8" t="str">
        <f t="shared" si="184"/>
        <v/>
      </c>
      <c r="AR927" s="8" t="str">
        <f t="shared" si="184"/>
        <v/>
      </c>
      <c r="AS927" s="8" t="str">
        <f t="shared" si="184"/>
        <v/>
      </c>
      <c r="AT927" s="8" t="str">
        <f t="shared" si="184"/>
        <v/>
      </c>
      <c r="AU927" s="8" t="str">
        <f t="shared" si="184"/>
        <v/>
      </c>
      <c r="AV927" s="8" t="str">
        <f t="shared" si="184"/>
        <v/>
      </c>
      <c r="AW927" s="8" t="str">
        <f t="shared" si="184"/>
        <v/>
      </c>
      <c r="AX927" s="8" t="str">
        <f t="shared" si="185"/>
        <v/>
      </c>
      <c r="AY927" s="8" t="str">
        <f t="shared" si="185"/>
        <v/>
      </c>
      <c r="AZ927" s="8" t="str">
        <f t="shared" si="185"/>
        <v/>
      </c>
      <c r="BA927" s="8" t="str">
        <f t="shared" si="185"/>
        <v/>
      </c>
      <c r="BB927" s="8" t="str">
        <f t="shared" si="185"/>
        <v/>
      </c>
      <c r="BC927" s="8" t="str">
        <f t="shared" si="185"/>
        <v/>
      </c>
      <c r="BD927" s="8" t="str">
        <f t="shared" si="185"/>
        <v/>
      </c>
      <c r="BE927" s="8" t="str">
        <f t="shared" si="185"/>
        <v/>
      </c>
    </row>
    <row r="928" spans="1:57" x14ac:dyDescent="0.25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>CONCATENATE(A928,B928,C928,D928,E928,F928,G928,H928,I928,J928,K928,L928,M928,N928,O928,P928,Q928,R928,S928,T928,U928,V928,W928,X928,Y928,Z928,AA928,AB928,AC928,AD928,AE928,AF928,AG928,AH928)</f>
        <v>NÃONÃONÃO1189449000190120916944777,875FNEL044711,87544777,87539688,87544711,87544679,87543585,875760201980NXWXLX FXM GXMX000000AMILNEXT MUNICIPAL SÃO PAULO31052260,84310,52INATIVO</v>
      </c>
      <c r="AJ928">
        <f>IF(AI928=AI927,1,0)</f>
        <v>0</v>
      </c>
      <c r="AK928" s="47" t="s">
        <v>387</v>
      </c>
      <c r="AM928" s="7">
        <v>925</v>
      </c>
      <c r="AN928" s="7" t="str">
        <f t="shared" si="184"/>
        <v/>
      </c>
      <c r="AO928" s="7" t="str">
        <f t="shared" si="184"/>
        <v/>
      </c>
      <c r="AP928" s="7" t="str">
        <f t="shared" si="184"/>
        <v/>
      </c>
      <c r="AQ928" s="7" t="str">
        <f t="shared" si="184"/>
        <v/>
      </c>
      <c r="AR928" s="7" t="str">
        <f t="shared" si="184"/>
        <v/>
      </c>
      <c r="AS928" s="7" t="str">
        <f t="shared" si="184"/>
        <v/>
      </c>
      <c r="AT928" s="7" t="str">
        <f t="shared" si="184"/>
        <v/>
      </c>
      <c r="AU928" s="7" t="str">
        <f t="shared" si="184"/>
        <v/>
      </c>
      <c r="AV928" s="7" t="str">
        <f t="shared" si="184"/>
        <v/>
      </c>
      <c r="AW928" s="7" t="str">
        <f t="shared" si="184"/>
        <v/>
      </c>
      <c r="AX928" s="7" t="str">
        <f t="shared" si="185"/>
        <v/>
      </c>
      <c r="AY928" s="7" t="str">
        <f t="shared" si="185"/>
        <v/>
      </c>
      <c r="AZ928" s="7" t="str">
        <f t="shared" si="185"/>
        <v/>
      </c>
      <c r="BA928" s="7" t="str">
        <f t="shared" si="185"/>
        <v/>
      </c>
      <c r="BB928" s="7" t="str">
        <f t="shared" si="185"/>
        <v/>
      </c>
      <c r="BC928" s="7" t="str">
        <f t="shared" si="185"/>
        <v/>
      </c>
      <c r="BD928" s="7" t="str">
        <f t="shared" si="185"/>
        <v/>
      </c>
      <c r="BE928" s="7" t="str">
        <f t="shared" si="185"/>
        <v/>
      </c>
    </row>
    <row r="929" spans="1:57" x14ac:dyDescent="0.25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>CONCATENATE(A929,B929,C929,D929,E929,F929,G929,H929,I929,J929,K929,L929,M929,N929,O929,P929,Q929,R929,S929,T929,U929,V929,W929,X929,Y929,Z929,AA929,AB929,AC929,AD929,AE929,AF929,AG929,AH929)</f>
        <v>SIMNÃONÃO1189435000570121179044777,875ANMEP044727,87544777,87530970,87544727,87544711,87543585,87576020287076128071RXNXN WXTXLDXLX MXRQUX XNTX368302230,22302236,83680AMIL38NEXT ABC 2049503415,83495,03INATIVO</v>
      </c>
      <c r="AJ929">
        <f>IF(AI929=AI928,1,0)</f>
        <v>0</v>
      </c>
      <c r="AK929" s="47" t="s">
        <v>392</v>
      </c>
      <c r="AM929" s="8">
        <v>926</v>
      </c>
      <c r="AN929" s="8" t="str">
        <f t="shared" si="184"/>
        <v/>
      </c>
      <c r="AO929" s="8" t="str">
        <f t="shared" si="184"/>
        <v/>
      </c>
      <c r="AP929" s="8" t="str">
        <f t="shared" si="184"/>
        <v/>
      </c>
      <c r="AQ929" s="8" t="str">
        <f t="shared" si="184"/>
        <v/>
      </c>
      <c r="AR929" s="8" t="str">
        <f t="shared" si="184"/>
        <v/>
      </c>
      <c r="AS929" s="8" t="str">
        <f t="shared" si="184"/>
        <v/>
      </c>
      <c r="AT929" s="8" t="str">
        <f t="shared" si="184"/>
        <v/>
      </c>
      <c r="AU929" s="8" t="str">
        <f t="shared" si="184"/>
        <v/>
      </c>
      <c r="AV929" s="8" t="str">
        <f t="shared" si="184"/>
        <v/>
      </c>
      <c r="AW929" s="8" t="str">
        <f t="shared" si="184"/>
        <v/>
      </c>
      <c r="AX929" s="8" t="str">
        <f t="shared" si="185"/>
        <v/>
      </c>
      <c r="AY929" s="8" t="str">
        <f t="shared" si="185"/>
        <v/>
      </c>
      <c r="AZ929" s="8" t="str">
        <f t="shared" si="185"/>
        <v/>
      </c>
      <c r="BA929" s="8" t="str">
        <f t="shared" si="185"/>
        <v/>
      </c>
      <c r="BB929" s="8" t="str">
        <f t="shared" si="185"/>
        <v/>
      </c>
      <c r="BC929" s="8" t="str">
        <f t="shared" si="185"/>
        <v/>
      </c>
      <c r="BD929" s="8" t="str">
        <f t="shared" si="185"/>
        <v/>
      </c>
      <c r="BE929" s="8" t="str">
        <f t="shared" si="185"/>
        <v/>
      </c>
    </row>
    <row r="930" spans="1:57" x14ac:dyDescent="0.25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>CONCATENATE(A930,B930,C930,D930,E930,F930,G930,H930,I930,J930,K930,L930,M930,N930,O930,P930,Q930,R930,S930,T930,U930,V930,W930,X930,Y930,Z930,AA930,AB930,AC930,AD930,AE930,AF930,AG930,AH930)</f>
        <v>SIMSIMSIM3363620001302664900716373544777,875GP3 - FETASP/PB - FEDERACAO DOS TRABALHA EM SERV P144752,87544777,87543558,87544752,87543587,875760508990HXLXNX MXRXNHX RXXNX DX HXLXNDX X000000AMIL92GP3 - BLUE PLUS 300 QC1438331272,891438,33INATIVO</v>
      </c>
      <c r="AJ930">
        <f>IF(AI930=AI929,1,0)</f>
        <v>0</v>
      </c>
      <c r="AK930" s="47" t="s">
        <v>431</v>
      </c>
      <c r="AM930" s="7">
        <v>927</v>
      </c>
      <c r="AN930" s="7" t="str">
        <f t="shared" si="184"/>
        <v/>
      </c>
      <c r="AO930" s="7" t="str">
        <f t="shared" si="184"/>
        <v/>
      </c>
      <c r="AP930" s="7" t="str">
        <f t="shared" si="184"/>
        <v/>
      </c>
      <c r="AQ930" s="7" t="str">
        <f t="shared" si="184"/>
        <v/>
      </c>
      <c r="AR930" s="7" t="str">
        <f t="shared" si="184"/>
        <v/>
      </c>
      <c r="AS930" s="7" t="str">
        <f t="shared" si="184"/>
        <v/>
      </c>
      <c r="AT930" s="7" t="str">
        <f t="shared" si="184"/>
        <v/>
      </c>
      <c r="AU930" s="7" t="str">
        <f t="shared" si="184"/>
        <v/>
      </c>
      <c r="AV930" s="7" t="str">
        <f t="shared" si="184"/>
        <v/>
      </c>
      <c r="AW930" s="7" t="str">
        <f t="shared" si="184"/>
        <v/>
      </c>
      <c r="AX930" s="7" t="str">
        <f t="shared" si="185"/>
        <v/>
      </c>
      <c r="AY930" s="7" t="str">
        <f t="shared" si="185"/>
        <v/>
      </c>
      <c r="AZ930" s="7" t="str">
        <f t="shared" si="185"/>
        <v/>
      </c>
      <c r="BA930" s="7" t="str">
        <f t="shared" si="185"/>
        <v/>
      </c>
      <c r="BB930" s="7" t="str">
        <f t="shared" si="185"/>
        <v/>
      </c>
      <c r="BC930" s="7" t="str">
        <f t="shared" si="185"/>
        <v/>
      </c>
      <c r="BD930" s="7" t="str">
        <f t="shared" si="185"/>
        <v/>
      </c>
      <c r="BE930" s="7" t="str">
        <f t="shared" si="185"/>
        <v/>
      </c>
    </row>
    <row r="931" spans="1:57" x14ac:dyDescent="0.25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>CONCATENATE(A931,B931,C931,D931,E931,F931,G931,H931,I931,J931,K931,L931,M931,N931,O931,P931,Q931,R931,S931,T931,U931,V931,W931,X931,Y931,Z931,AA931,AB931,AC931,AD931,AE931,AF931,AG931,AH931)</f>
        <v>SIMSIMSIM11910110002200121685044777,875ABREC044769,87544777,87525033,87544769,87543616,875762106510MXRWXX XUGUTX DX XUZX RXBXXRX000000AMIL37AMIL 500 QP NACIONAL COPART3556382987,383556,38INATIVO</v>
      </c>
      <c r="AJ931">
        <f>IF(AI931=AI930,1,0)</f>
        <v>0</v>
      </c>
      <c r="AK931" s="47" t="s">
        <v>473</v>
      </c>
      <c r="AM931" s="8">
        <v>928</v>
      </c>
      <c r="AN931" s="8" t="str">
        <f t="shared" si="184"/>
        <v/>
      </c>
      <c r="AO931" s="8" t="str">
        <f t="shared" si="184"/>
        <v/>
      </c>
      <c r="AP931" s="8" t="str">
        <f t="shared" si="184"/>
        <v/>
      </c>
      <c r="AQ931" s="8" t="str">
        <f t="shared" si="184"/>
        <v/>
      </c>
      <c r="AR931" s="8" t="str">
        <f t="shared" si="184"/>
        <v/>
      </c>
      <c r="AS931" s="8" t="str">
        <f t="shared" si="184"/>
        <v/>
      </c>
      <c r="AT931" s="8" t="str">
        <f t="shared" si="184"/>
        <v/>
      </c>
      <c r="AU931" s="8" t="str">
        <f t="shared" si="184"/>
        <v/>
      </c>
      <c r="AV931" s="8" t="str">
        <f t="shared" si="184"/>
        <v/>
      </c>
      <c r="AW931" s="8" t="str">
        <f t="shared" si="184"/>
        <v/>
      </c>
      <c r="AX931" s="8" t="str">
        <f t="shared" si="185"/>
        <v/>
      </c>
      <c r="AY931" s="8" t="str">
        <f t="shared" si="185"/>
        <v/>
      </c>
      <c r="AZ931" s="8" t="str">
        <f t="shared" si="185"/>
        <v/>
      </c>
      <c r="BA931" s="8" t="str">
        <f t="shared" si="185"/>
        <v/>
      </c>
      <c r="BB931" s="8" t="str">
        <f t="shared" si="185"/>
        <v/>
      </c>
      <c r="BC931" s="8" t="str">
        <f t="shared" si="185"/>
        <v/>
      </c>
      <c r="BD931" s="8" t="str">
        <f t="shared" si="185"/>
        <v/>
      </c>
      <c r="BE931" s="8" t="str">
        <f t="shared" si="185"/>
        <v/>
      </c>
    </row>
    <row r="932" spans="1:57" x14ac:dyDescent="0.25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>CONCATENATE(A932,B932,C932,D932,E932,F932,G932,H932,I932,J932,K932,L932,M932,N932,O932,P932,Q932,R932,S932,T932,U932,V932,W932,X932,Y932,Z932,AA932,AB932,AC932,AD932,AE932,AF932,AG932,AH932)</f>
        <v>SIMSIMSIM1189455000190121692944777,875FNEL044770,87544777,87538487,87544770,87543616,875762106540JXXX VXTXR XPXTXLX NUNX000000AMIL37AMIL 400 QP NACIONAL1405091180,281405,09INATIVO</v>
      </c>
      <c r="AJ932">
        <f>IF(AI932=AI931,1,0)</f>
        <v>0</v>
      </c>
      <c r="AK932" s="47" t="s">
        <v>387</v>
      </c>
      <c r="AM932" s="7">
        <v>929</v>
      </c>
      <c r="AN932" s="7" t="str">
        <f t="shared" si="184"/>
        <v/>
      </c>
      <c r="AO932" s="7" t="str">
        <f t="shared" si="184"/>
        <v/>
      </c>
      <c r="AP932" s="7" t="str">
        <f t="shared" si="184"/>
        <v/>
      </c>
      <c r="AQ932" s="7" t="str">
        <f t="shared" si="184"/>
        <v/>
      </c>
      <c r="AR932" s="7" t="str">
        <f t="shared" si="184"/>
        <v/>
      </c>
      <c r="AS932" s="7" t="str">
        <f t="shared" si="184"/>
        <v/>
      </c>
      <c r="AT932" s="7" t="str">
        <f t="shared" si="184"/>
        <v/>
      </c>
      <c r="AU932" s="7" t="str">
        <f t="shared" si="184"/>
        <v/>
      </c>
      <c r="AV932" s="7" t="str">
        <f t="shared" si="184"/>
        <v/>
      </c>
      <c r="AW932" s="7" t="str">
        <f t="shared" si="184"/>
        <v/>
      </c>
      <c r="AX932" s="7" t="str">
        <f t="shared" si="185"/>
        <v/>
      </c>
      <c r="AY932" s="7" t="str">
        <f t="shared" si="185"/>
        <v/>
      </c>
      <c r="AZ932" s="7" t="str">
        <f t="shared" si="185"/>
        <v/>
      </c>
      <c r="BA932" s="7" t="str">
        <f t="shared" si="185"/>
        <v/>
      </c>
      <c r="BB932" s="7" t="str">
        <f t="shared" si="185"/>
        <v/>
      </c>
      <c r="BC932" s="7" t="str">
        <f t="shared" si="185"/>
        <v/>
      </c>
      <c r="BD932" s="7" t="str">
        <f t="shared" si="185"/>
        <v/>
      </c>
      <c r="BE932" s="7" t="str">
        <f t="shared" si="185"/>
        <v/>
      </c>
    </row>
    <row r="933" spans="1:57" x14ac:dyDescent="0.25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>CONCATENATE(A933,B933,C933,D933,E933,F933,G933,H933,I933,J933,K933,L933,M933,N933,O933,P933,Q933,R933,S933,T933,U933,V933,W933,X933,Y933,Z933,AA933,AB933,AC933,AD933,AE933,AF933,AG933,AH933)</f>
        <v>NÃONÃONÃO1189449000190121451244777,875FNEL044711,87544777,87541007,87544711,87544711,87543616,875762130410XLVXNX BXNFXM DX XLVX000000AMILNEXT MUNICIPAL SÃO PAULO31052260,84310,52INATIVO</v>
      </c>
      <c r="AJ933">
        <f>IF(AI933=AI932,1,0)</f>
        <v>0</v>
      </c>
      <c r="AK933" s="47" t="s">
        <v>387</v>
      </c>
      <c r="AM933" s="8">
        <v>930</v>
      </c>
      <c r="AN933" s="8" t="str">
        <f t="shared" si="184"/>
        <v/>
      </c>
      <c r="AO933" s="8" t="str">
        <f t="shared" si="184"/>
        <v/>
      </c>
      <c r="AP933" s="8" t="str">
        <f t="shared" si="184"/>
        <v/>
      </c>
      <c r="AQ933" s="8" t="str">
        <f t="shared" si="184"/>
        <v/>
      </c>
      <c r="AR933" s="8" t="str">
        <f t="shared" si="184"/>
        <v/>
      </c>
      <c r="AS933" s="8" t="str">
        <f t="shared" si="184"/>
        <v/>
      </c>
      <c r="AT933" s="8" t="str">
        <f t="shared" si="184"/>
        <v/>
      </c>
      <c r="AU933" s="8" t="str">
        <f t="shared" si="184"/>
        <v/>
      </c>
      <c r="AV933" s="8" t="str">
        <f t="shared" si="184"/>
        <v/>
      </c>
      <c r="AW933" s="8" t="str">
        <f t="shared" si="184"/>
        <v/>
      </c>
      <c r="AX933" s="8" t="str">
        <f t="shared" si="185"/>
        <v/>
      </c>
      <c r="AY933" s="8" t="str">
        <f t="shared" si="185"/>
        <v/>
      </c>
      <c r="AZ933" s="8" t="str">
        <f t="shared" si="185"/>
        <v/>
      </c>
      <c r="BA933" s="8" t="str">
        <f t="shared" si="185"/>
        <v/>
      </c>
      <c r="BB933" s="8" t="str">
        <f t="shared" si="185"/>
        <v/>
      </c>
      <c r="BC933" s="8" t="str">
        <f t="shared" si="185"/>
        <v/>
      </c>
      <c r="BD933" s="8" t="str">
        <f t="shared" si="185"/>
        <v/>
      </c>
      <c r="BE933" s="8" t="str">
        <f t="shared" si="185"/>
        <v/>
      </c>
    </row>
    <row r="934" spans="1:57" x14ac:dyDescent="0.25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>CONCATENATE(A934,B934,C934,D934,E934,F934,G934,H934,I934,J934,K934,L934,M934,N934,O934,P934,Q934,R934,S934,T934,U934,V934,W934,X934,Y934,Z934,AA934,AB934,AC934,AD934,AE934,AF934,AG934,AH934)</f>
        <v>SIMSIMSIM350121566444777,875CLUBE ASSBRA BENEFICIOS044773,87544777,87530052,87544773,87543616,875762228170XNX KXTXRXNX MXDXXRX WXRDXX000000AMIL37AMIL 400 QP NACIONAL2333961937,212333,96INATIVO</v>
      </c>
      <c r="AJ934">
        <f>IF(AI934=AI933,1,0)</f>
        <v>0</v>
      </c>
      <c r="AK934" s="47" t="s">
        <v>557</v>
      </c>
      <c r="AM934" s="7">
        <v>931</v>
      </c>
      <c r="AN934" s="7" t="str">
        <f t="shared" ref="AN934:AW943" si="186">IF(AN$3=$D934,$AM934,"")</f>
        <v/>
      </c>
      <c r="AO934" s="7" t="str">
        <f t="shared" si="186"/>
        <v/>
      </c>
      <c r="AP934" s="7" t="str">
        <f t="shared" si="186"/>
        <v/>
      </c>
      <c r="AQ934" s="7" t="str">
        <f t="shared" si="186"/>
        <v/>
      </c>
      <c r="AR934" s="7" t="str">
        <f t="shared" si="186"/>
        <v/>
      </c>
      <c r="AS934" s="7" t="str">
        <f t="shared" si="186"/>
        <v/>
      </c>
      <c r="AT934" s="7" t="str">
        <f t="shared" si="186"/>
        <v/>
      </c>
      <c r="AU934" s="7" t="str">
        <f t="shared" si="186"/>
        <v/>
      </c>
      <c r="AV934" s="7" t="str">
        <f t="shared" si="186"/>
        <v/>
      </c>
      <c r="AW934" s="7" t="str">
        <f t="shared" si="186"/>
        <v/>
      </c>
      <c r="AX934" s="7" t="str">
        <f t="shared" ref="AX934:BE943" si="187">IF(AX$3=$D934,$AM934,"")</f>
        <v/>
      </c>
      <c r="AY934" s="7" t="str">
        <f t="shared" si="187"/>
        <v/>
      </c>
      <c r="AZ934" s="7" t="str">
        <f t="shared" si="187"/>
        <v/>
      </c>
      <c r="BA934" s="7" t="str">
        <f t="shared" si="187"/>
        <v/>
      </c>
      <c r="BB934" s="7" t="str">
        <f t="shared" si="187"/>
        <v/>
      </c>
      <c r="BC934" s="7" t="str">
        <f t="shared" si="187"/>
        <v/>
      </c>
      <c r="BD934" s="7" t="str">
        <f t="shared" si="187"/>
        <v/>
      </c>
      <c r="BE934" s="7" t="str">
        <f t="shared" si="187"/>
        <v/>
      </c>
    </row>
    <row r="935" spans="1:57" x14ac:dyDescent="0.25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>CONCATENATE(A935,B935,C935,D935,E935,F935,G935,H935,I935,J935,K935,L935,M935,N935,O935,P935,Q935,R935,S935,T935,U935,V935,W935,X935,Y935,Z935,AA935,AB935,AC935,AD935,AE935,AF935,AG935,AH935)</f>
        <v>SIMSIMSIM2780121831044777,875SINDSIME -SINDICATO DOS EMPREENDEDORES INDIVIDUAIS044777,87534374,916666666743844,87543828,87543616,875762240420WXRXLXNX NXVXX XNTX000000AMIL37AMIL 400 QC NACIONAL1615821341,091615,82ATIVO</v>
      </c>
      <c r="AJ935">
        <f>IF(AI935=AI934,1,0)</f>
        <v>0</v>
      </c>
      <c r="AK935" s="47" t="s">
        <v>396</v>
      </c>
      <c r="AM935" s="8">
        <v>932</v>
      </c>
      <c r="AN935" s="8" t="str">
        <f t="shared" si="186"/>
        <v/>
      </c>
      <c r="AO935" s="8" t="str">
        <f t="shared" si="186"/>
        <v/>
      </c>
      <c r="AP935" s="8" t="str">
        <f t="shared" si="186"/>
        <v/>
      </c>
      <c r="AQ935" s="8" t="str">
        <f t="shared" si="186"/>
        <v/>
      </c>
      <c r="AR935" s="8" t="str">
        <f t="shared" si="186"/>
        <v/>
      </c>
      <c r="AS935" s="8" t="str">
        <f t="shared" si="186"/>
        <v/>
      </c>
      <c r="AT935" s="8" t="str">
        <f t="shared" si="186"/>
        <v/>
      </c>
      <c r="AU935" s="8" t="str">
        <f t="shared" si="186"/>
        <v/>
      </c>
      <c r="AV935" s="8" t="str">
        <f t="shared" si="186"/>
        <v/>
      </c>
      <c r="AW935" s="8" t="str">
        <f t="shared" si="186"/>
        <v/>
      </c>
      <c r="AX935" s="8" t="str">
        <f t="shared" si="187"/>
        <v/>
      </c>
      <c r="AY935" s="8" t="str">
        <f t="shared" si="187"/>
        <v/>
      </c>
      <c r="AZ935" s="8" t="str">
        <f t="shared" si="187"/>
        <v/>
      </c>
      <c r="BA935" s="8" t="str">
        <f t="shared" si="187"/>
        <v/>
      </c>
      <c r="BB935" s="8" t="str">
        <f t="shared" si="187"/>
        <v/>
      </c>
      <c r="BC935" s="8" t="str">
        <f t="shared" si="187"/>
        <v/>
      </c>
      <c r="BD935" s="8" t="str">
        <f t="shared" si="187"/>
        <v/>
      </c>
      <c r="BE935" s="8" t="str">
        <f t="shared" si="187"/>
        <v/>
      </c>
    </row>
    <row r="936" spans="1:57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>CONCATENATE(A936,B936,C936,D936,E936,F936,G936,H936,I936,J936,K936,L936,M936,N936,O936,P936,Q936,R936,S936,T936,U936,V936,W936,X936,Y936,Z936,AA936,AB936,AC936,AD936,AE936,AF936,AG936,AH936)</f>
        <v>SIMSIMSIM190122273844777,875FNEL044752,87544777,87542455,87544752,87543646,875763821020MXRXX XDUXRDX MXNDX FXBXXNX DX XUZX000000AMIL36NEXT PLUS RM RJ48439406,85484,39INATIVO</v>
      </c>
      <c r="AJ936">
        <f>IF(AI936=AI935,1,0)</f>
        <v>0</v>
      </c>
      <c r="AK936" s="47" t="s">
        <v>387</v>
      </c>
      <c r="AM936" s="7">
        <v>933</v>
      </c>
      <c r="AN936" s="7" t="str">
        <f t="shared" si="186"/>
        <v/>
      </c>
      <c r="AO936" s="7" t="str">
        <f t="shared" si="186"/>
        <v/>
      </c>
      <c r="AP936" s="7" t="str">
        <f t="shared" si="186"/>
        <v/>
      </c>
      <c r="AQ936" s="7" t="str">
        <f t="shared" si="186"/>
        <v/>
      </c>
      <c r="AR936" s="7" t="str">
        <f t="shared" si="186"/>
        <v/>
      </c>
      <c r="AS936" s="7" t="str">
        <f t="shared" si="186"/>
        <v/>
      </c>
      <c r="AT936" s="7" t="str">
        <f t="shared" si="186"/>
        <v/>
      </c>
      <c r="AU936" s="7" t="str">
        <f t="shared" si="186"/>
        <v/>
      </c>
      <c r="AV936" s="7" t="str">
        <f t="shared" si="186"/>
        <v/>
      </c>
      <c r="AW936" s="7" t="str">
        <f t="shared" si="186"/>
        <v/>
      </c>
      <c r="AX936" s="7" t="str">
        <f t="shared" si="187"/>
        <v/>
      </c>
      <c r="AY936" s="7" t="str">
        <f t="shared" si="187"/>
        <v/>
      </c>
      <c r="AZ936" s="7" t="str">
        <f t="shared" si="187"/>
        <v/>
      </c>
      <c r="BA936" s="7" t="str">
        <f t="shared" si="187"/>
        <v/>
      </c>
      <c r="BB936" s="7" t="str">
        <f t="shared" si="187"/>
        <v/>
      </c>
      <c r="BC936" s="7" t="str">
        <f t="shared" si="187"/>
        <v/>
      </c>
      <c r="BD936" s="7" t="str">
        <f t="shared" si="187"/>
        <v/>
      </c>
      <c r="BE936" s="7" t="str">
        <f t="shared" si="187"/>
        <v/>
      </c>
    </row>
    <row r="937" spans="1:57" x14ac:dyDescent="0.25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>CONCATENATE(A937,B937,C937,D937,E937,F937,G937,H937,I937,J937,K937,L937,M937,N937,O937,P937,Q937,R937,S937,T937,U937,V937,W937,X937,Y937,Z937,AA937,AB937,AC937,AD937,AE937,AF937,AG937,AH937)</f>
        <v>SIMSIMSIM1189442000570122382244777,875ANMEP044777,87535705,87543677,87543677,875765780080DXYXNX WRXTXNX GRXGXRXX PXX000000AMIL35NEXT PLUS RM RJ75684635,76756,84ATIVO</v>
      </c>
      <c r="AJ937">
        <f>IF(AI937=AI936,1,0)</f>
        <v>0</v>
      </c>
      <c r="AK937" s="47" t="s">
        <v>392</v>
      </c>
      <c r="AM937" s="8">
        <v>934</v>
      </c>
      <c r="AN937" s="8" t="str">
        <f t="shared" si="186"/>
        <v/>
      </c>
      <c r="AO937" s="8" t="str">
        <f t="shared" si="186"/>
        <v/>
      </c>
      <c r="AP937" s="8" t="str">
        <f t="shared" si="186"/>
        <v/>
      </c>
      <c r="AQ937" s="8" t="str">
        <f t="shared" si="186"/>
        <v/>
      </c>
      <c r="AR937" s="8" t="str">
        <f t="shared" si="186"/>
        <v/>
      </c>
      <c r="AS937" s="8" t="str">
        <f t="shared" si="186"/>
        <v/>
      </c>
      <c r="AT937" s="8" t="str">
        <f t="shared" si="186"/>
        <v/>
      </c>
      <c r="AU937" s="8" t="str">
        <f t="shared" si="186"/>
        <v/>
      </c>
      <c r="AV937" s="8" t="str">
        <f t="shared" si="186"/>
        <v/>
      </c>
      <c r="AW937" s="8" t="str">
        <f t="shared" si="186"/>
        <v/>
      </c>
      <c r="AX937" s="8" t="str">
        <f t="shared" si="187"/>
        <v/>
      </c>
      <c r="AY937" s="8" t="str">
        <f t="shared" si="187"/>
        <v/>
      </c>
      <c r="AZ937" s="8" t="str">
        <f t="shared" si="187"/>
        <v/>
      </c>
      <c r="BA937" s="8" t="str">
        <f t="shared" si="187"/>
        <v/>
      </c>
      <c r="BB937" s="8" t="str">
        <f t="shared" si="187"/>
        <v/>
      </c>
      <c r="BC937" s="8" t="str">
        <f t="shared" si="187"/>
        <v/>
      </c>
      <c r="BD937" s="8" t="str">
        <f t="shared" si="187"/>
        <v/>
      </c>
      <c r="BE937" s="8" t="str">
        <f t="shared" si="187"/>
        <v/>
      </c>
    </row>
    <row r="938" spans="1:57" x14ac:dyDescent="0.25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>CONCATENATE(A938,B938,C938,D938,E938,F938,G938,H938,I938,J938,K938,L938,M938,N938,O938,P938,Q938,R938,S938,T938,U938,V938,W938,X938,Y938,Z938,AA938,AB938,AC938,AD938,AE938,AF938,AG938,AH938)</f>
        <v>SIMSIMSIM2650122294944777,875ASCOSERVI044777,87535192,87543677,87543677,87576578012076578013LXXNNY XLVX GXNWXLVX NXTXL3882318831,88318838,823882AMIL35NEXT PLUS RM RJ75684635,76756,84ATIVO</v>
      </c>
      <c r="AJ938">
        <f>IF(AI938=AI937,1,0)</f>
        <v>0</v>
      </c>
      <c r="AK938" s="47" t="s">
        <v>575</v>
      </c>
      <c r="AM938" s="7">
        <v>935</v>
      </c>
      <c r="AN938" s="7" t="str">
        <f t="shared" si="186"/>
        <v/>
      </c>
      <c r="AO938" s="7" t="str">
        <f t="shared" si="186"/>
        <v/>
      </c>
      <c r="AP938" s="7" t="str">
        <f t="shared" si="186"/>
        <v/>
      </c>
      <c r="AQ938" s="7" t="str">
        <f t="shared" si="186"/>
        <v/>
      </c>
      <c r="AR938" s="7" t="str">
        <f t="shared" si="186"/>
        <v/>
      </c>
      <c r="AS938" s="7" t="str">
        <f t="shared" si="186"/>
        <v/>
      </c>
      <c r="AT938" s="7" t="str">
        <f t="shared" si="186"/>
        <v/>
      </c>
      <c r="AU938" s="7" t="str">
        <f t="shared" si="186"/>
        <v/>
      </c>
      <c r="AV938" s="7" t="str">
        <f t="shared" si="186"/>
        <v/>
      </c>
      <c r="AW938" s="7" t="str">
        <f t="shared" si="186"/>
        <v/>
      </c>
      <c r="AX938" s="7" t="str">
        <f t="shared" si="187"/>
        <v/>
      </c>
      <c r="AY938" s="7" t="str">
        <f t="shared" si="187"/>
        <v/>
      </c>
      <c r="AZ938" s="7" t="str">
        <f t="shared" si="187"/>
        <v/>
      </c>
      <c r="BA938" s="7" t="str">
        <f t="shared" si="187"/>
        <v/>
      </c>
      <c r="BB938" s="7" t="str">
        <f t="shared" si="187"/>
        <v/>
      </c>
      <c r="BC938" s="7" t="str">
        <f t="shared" si="187"/>
        <v/>
      </c>
      <c r="BD938" s="7" t="str">
        <f t="shared" si="187"/>
        <v/>
      </c>
      <c r="BE938" s="7" t="str">
        <f t="shared" si="187"/>
        <v/>
      </c>
    </row>
    <row r="939" spans="1:57" x14ac:dyDescent="0.25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>CONCATENATE(A939,B939,C939,D939,E939,F939,G939,H939,I939,J939,K939,L939,M939,N939,O939,P939,Q939,R939,S939,T939,U939,V939,W939,X939,Y939,Z939,AA939,AB939,AC939,AD939,AE939,AF939,AG939,AH939)</f>
        <v>SIMSIMSIM2780122394744777,875SINDSIME -SINDICATO DOS EMPREENDEDORES INDIVIDUAIS044777,87526444,87543677,87543677,875765780210XNX WRXTXNX XLXVXXRX DX XUX000000AMIL35AMIL 400 QP NACIONAL3209282663,713209,28ATIVO</v>
      </c>
      <c r="AJ939">
        <f>IF(AI939=AI938,1,0)</f>
        <v>0</v>
      </c>
      <c r="AK939" s="47" t="s">
        <v>396</v>
      </c>
      <c r="AM939" s="8">
        <v>936</v>
      </c>
      <c r="AN939" s="8" t="str">
        <f t="shared" si="186"/>
        <v/>
      </c>
      <c r="AO939" s="8" t="str">
        <f t="shared" si="186"/>
        <v/>
      </c>
      <c r="AP939" s="8" t="str">
        <f t="shared" si="186"/>
        <v/>
      </c>
      <c r="AQ939" s="8" t="str">
        <f t="shared" si="186"/>
        <v/>
      </c>
      <c r="AR939" s="8" t="str">
        <f t="shared" si="186"/>
        <v/>
      </c>
      <c r="AS939" s="8" t="str">
        <f t="shared" si="186"/>
        <v/>
      </c>
      <c r="AT939" s="8" t="str">
        <f t="shared" si="186"/>
        <v/>
      </c>
      <c r="AU939" s="8" t="str">
        <f t="shared" si="186"/>
        <v/>
      </c>
      <c r="AV939" s="8" t="str">
        <f t="shared" si="186"/>
        <v/>
      </c>
      <c r="AW939" s="8" t="str">
        <f t="shared" si="186"/>
        <v/>
      </c>
      <c r="AX939" s="8" t="str">
        <f t="shared" si="187"/>
        <v/>
      </c>
      <c r="AY939" s="8" t="str">
        <f t="shared" si="187"/>
        <v/>
      </c>
      <c r="AZ939" s="8" t="str">
        <f t="shared" si="187"/>
        <v/>
      </c>
      <c r="BA939" s="8" t="str">
        <f t="shared" si="187"/>
        <v/>
      </c>
      <c r="BB939" s="8" t="str">
        <f t="shared" si="187"/>
        <v/>
      </c>
      <c r="BC939" s="8" t="str">
        <f t="shared" si="187"/>
        <v/>
      </c>
      <c r="BD939" s="8" t="str">
        <f t="shared" si="187"/>
        <v/>
      </c>
      <c r="BE939" s="8" t="str">
        <f t="shared" si="187"/>
        <v/>
      </c>
    </row>
    <row r="940" spans="1:57" x14ac:dyDescent="0.25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>CONCATENATE(A940,B940,C940,D940,E940,F940,G940,H940,I940,J940,K940,L940,M940,N940,O940,P940,Q940,R940,S940,T940,U940,V940,W940,X940,Y940,Z940,AA940,AB940,AC940,AD940,AE940,AF940,AG940,AH940)</f>
        <v>SIMSIMSIM1189449000190122390744777,875FNEL044777,87535121,87543677,87543677,875765780320XVXN WXRNXWK XUZX000000AMIL35AMIL 400 QC NACIONAL1931021622,051931,02ATIVO</v>
      </c>
      <c r="AJ940">
        <f>IF(AI940=AI939,1,0)</f>
        <v>0</v>
      </c>
      <c r="AK940" s="47" t="s">
        <v>387</v>
      </c>
      <c r="AM940" s="7">
        <v>937</v>
      </c>
      <c r="AN940" s="7" t="str">
        <f t="shared" si="186"/>
        <v/>
      </c>
      <c r="AO940" s="7" t="str">
        <f t="shared" si="186"/>
        <v/>
      </c>
      <c r="AP940" s="7" t="str">
        <f t="shared" si="186"/>
        <v/>
      </c>
      <c r="AQ940" s="7" t="str">
        <f t="shared" si="186"/>
        <v/>
      </c>
      <c r="AR940" s="7" t="str">
        <f t="shared" si="186"/>
        <v/>
      </c>
      <c r="AS940" s="7" t="str">
        <f t="shared" si="186"/>
        <v/>
      </c>
      <c r="AT940" s="7" t="str">
        <f t="shared" si="186"/>
        <v/>
      </c>
      <c r="AU940" s="7" t="str">
        <f t="shared" si="186"/>
        <v/>
      </c>
      <c r="AV940" s="7" t="str">
        <f t="shared" si="186"/>
        <v/>
      </c>
      <c r="AW940" s="7" t="str">
        <f t="shared" si="186"/>
        <v/>
      </c>
      <c r="AX940" s="7" t="str">
        <f t="shared" si="187"/>
        <v/>
      </c>
      <c r="AY940" s="7" t="str">
        <f t="shared" si="187"/>
        <v/>
      </c>
      <c r="AZ940" s="7" t="str">
        <f t="shared" si="187"/>
        <v/>
      </c>
      <c r="BA940" s="7" t="str">
        <f t="shared" si="187"/>
        <v/>
      </c>
      <c r="BB940" s="7" t="str">
        <f t="shared" si="187"/>
        <v/>
      </c>
      <c r="BC940" s="7" t="str">
        <f t="shared" si="187"/>
        <v/>
      </c>
      <c r="BD940" s="7" t="str">
        <f t="shared" si="187"/>
        <v/>
      </c>
      <c r="BE940" s="7" t="str">
        <f t="shared" si="187"/>
        <v/>
      </c>
    </row>
    <row r="941" spans="1:57" x14ac:dyDescent="0.25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>CONCATENATE(A941,B941,C941,D941,E941,F941,G941,H941,I941,J941,K941,L941,M941,N941,O941,P941,Q941,R941,S941,T941,U941,V941,W941,X941,Y941,Z941,AA941,AB941,AC941,AD941,AE941,AF941,AG941,AH941)</f>
        <v>NÃONÃONÃO1189449000190124615744777,875FNEL044711,87544777,87537890,87544711,87544711,87543677,875765780340WXRLX XDUXRDX GXLXTTX GXMX000000AMILNEXT MUNICIPAL SÃO PAULO31052260,84310,52INATIVO</v>
      </c>
      <c r="AJ941">
        <f>IF(AI941=AI940,1,0)</f>
        <v>0</v>
      </c>
      <c r="AK941" s="47" t="s">
        <v>387</v>
      </c>
      <c r="AM941" s="8">
        <v>938</v>
      </c>
      <c r="AN941" s="8" t="str">
        <f t="shared" si="186"/>
        <v/>
      </c>
      <c r="AO941" s="8" t="str">
        <f t="shared" si="186"/>
        <v/>
      </c>
      <c r="AP941" s="8" t="str">
        <f t="shared" si="186"/>
        <v/>
      </c>
      <c r="AQ941" s="8" t="str">
        <f t="shared" si="186"/>
        <v/>
      </c>
      <c r="AR941" s="8" t="str">
        <f t="shared" si="186"/>
        <v/>
      </c>
      <c r="AS941" s="8" t="str">
        <f t="shared" si="186"/>
        <v/>
      </c>
      <c r="AT941" s="8" t="str">
        <f t="shared" si="186"/>
        <v/>
      </c>
      <c r="AU941" s="8" t="str">
        <f t="shared" si="186"/>
        <v/>
      </c>
      <c r="AV941" s="8" t="str">
        <f t="shared" si="186"/>
        <v/>
      </c>
      <c r="AW941" s="8" t="str">
        <f t="shared" si="186"/>
        <v/>
      </c>
      <c r="AX941" s="8" t="str">
        <f t="shared" si="187"/>
        <v/>
      </c>
      <c r="AY941" s="8" t="str">
        <f t="shared" si="187"/>
        <v/>
      </c>
      <c r="AZ941" s="8" t="str">
        <f t="shared" si="187"/>
        <v/>
      </c>
      <c r="BA941" s="8" t="str">
        <f t="shared" si="187"/>
        <v/>
      </c>
      <c r="BB941" s="8" t="str">
        <f t="shared" si="187"/>
        <v/>
      </c>
      <c r="BC941" s="8" t="str">
        <f t="shared" si="187"/>
        <v/>
      </c>
      <c r="BD941" s="8" t="str">
        <f t="shared" si="187"/>
        <v/>
      </c>
      <c r="BE941" s="8" t="str">
        <f t="shared" si="187"/>
        <v/>
      </c>
    </row>
    <row r="942" spans="1:57" x14ac:dyDescent="0.25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>CONCATENATE(A942,B942,C942,D942,E942,F942,G942,H942,I942,J942,K942,L942,M942,N942,O942,P942,Q942,R942,S942,T942,U942,V942,W942,X942,Y942,Z942,AA942,AB942,AC942,AD942,AE942,AF942,AG942,AH942)</f>
        <v>SIMSIMSIM1189449000190124629144777,875FNEL044777,87527674,87543677,87543677,875765814040JURXNDXR WXXTXNX DX XNTX000000AMIL35NEXT MUNICIPAL SÃO PAULO1220261025,041220,26ATIVO</v>
      </c>
      <c r="AJ942">
        <f>IF(AI942=AI941,1,0)</f>
        <v>0</v>
      </c>
      <c r="AK942" s="47" t="s">
        <v>387</v>
      </c>
      <c r="AM942" s="7">
        <v>939</v>
      </c>
      <c r="AN942" s="7" t="str">
        <f t="shared" si="186"/>
        <v/>
      </c>
      <c r="AO942" s="7" t="str">
        <f t="shared" si="186"/>
        <v/>
      </c>
      <c r="AP942" s="7" t="str">
        <f t="shared" si="186"/>
        <v/>
      </c>
      <c r="AQ942" s="7" t="str">
        <f t="shared" si="186"/>
        <v/>
      </c>
      <c r="AR942" s="7" t="str">
        <f t="shared" si="186"/>
        <v/>
      </c>
      <c r="AS942" s="7" t="str">
        <f t="shared" si="186"/>
        <v/>
      </c>
      <c r="AT942" s="7" t="str">
        <f t="shared" si="186"/>
        <v/>
      </c>
      <c r="AU942" s="7" t="str">
        <f t="shared" si="186"/>
        <v/>
      </c>
      <c r="AV942" s="7" t="str">
        <f t="shared" si="186"/>
        <v/>
      </c>
      <c r="AW942" s="7" t="str">
        <f t="shared" si="186"/>
        <v/>
      </c>
      <c r="AX942" s="7" t="str">
        <f t="shared" si="187"/>
        <v/>
      </c>
      <c r="AY942" s="7" t="str">
        <f t="shared" si="187"/>
        <v/>
      </c>
      <c r="AZ942" s="7" t="str">
        <f t="shared" si="187"/>
        <v/>
      </c>
      <c r="BA942" s="7" t="str">
        <f t="shared" si="187"/>
        <v/>
      </c>
      <c r="BB942" s="7" t="str">
        <f t="shared" si="187"/>
        <v/>
      </c>
      <c r="BC942" s="7" t="str">
        <f t="shared" si="187"/>
        <v/>
      </c>
      <c r="BD942" s="7" t="str">
        <f t="shared" si="187"/>
        <v/>
      </c>
      <c r="BE942" s="7" t="str">
        <f t="shared" si="187"/>
        <v/>
      </c>
    </row>
    <row r="943" spans="1:57" x14ac:dyDescent="0.25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>CONCATENATE(A943,B943,C943,D943,E943,F943,G943,H943,I943,J943,K943,L943,M943,N943,O943,P943,Q943,R943,S943,T943,U943,V943,W943,X943,Y943,Z943,AA943,AB943,AC943,AD943,AE943,AF943,AG943,AH943)</f>
        <v>SIMSIMSIM2650124625444777,875ASCOSERVI044745,87544777,87527438,87544745,87543677,875765814100JXNXTX MXNDX WXRNXXRX000000AMIL35NEXT MUNICIPAL SÃO PAULO1220261025,041220,26INATIVO</v>
      </c>
      <c r="AJ943">
        <f>IF(AI943=AI942,1,0)</f>
        <v>0</v>
      </c>
      <c r="AK943" s="47" t="s">
        <v>575</v>
      </c>
      <c r="AM943" s="8">
        <v>940</v>
      </c>
      <c r="AN943" s="8" t="str">
        <f t="shared" si="186"/>
        <v/>
      </c>
      <c r="AO943" s="8" t="str">
        <f t="shared" si="186"/>
        <v/>
      </c>
      <c r="AP943" s="8" t="str">
        <f t="shared" si="186"/>
        <v/>
      </c>
      <c r="AQ943" s="8" t="str">
        <f t="shared" si="186"/>
        <v/>
      </c>
      <c r="AR943" s="8" t="str">
        <f t="shared" si="186"/>
        <v/>
      </c>
      <c r="AS943" s="8" t="str">
        <f t="shared" si="186"/>
        <v/>
      </c>
      <c r="AT943" s="8" t="str">
        <f t="shared" si="186"/>
        <v/>
      </c>
      <c r="AU943" s="8" t="str">
        <f t="shared" si="186"/>
        <v/>
      </c>
      <c r="AV943" s="8" t="str">
        <f t="shared" si="186"/>
        <v/>
      </c>
      <c r="AW943" s="8" t="str">
        <f t="shared" si="186"/>
        <v/>
      </c>
      <c r="AX943" s="8" t="str">
        <f t="shared" si="187"/>
        <v/>
      </c>
      <c r="AY943" s="8" t="str">
        <f t="shared" si="187"/>
        <v/>
      </c>
      <c r="AZ943" s="8" t="str">
        <f t="shared" si="187"/>
        <v/>
      </c>
      <c r="BA943" s="8" t="str">
        <f t="shared" si="187"/>
        <v/>
      </c>
      <c r="BB943" s="8" t="str">
        <f t="shared" si="187"/>
        <v/>
      </c>
      <c r="BC943" s="8" t="str">
        <f t="shared" si="187"/>
        <v/>
      </c>
      <c r="BD943" s="8" t="str">
        <f t="shared" si="187"/>
        <v/>
      </c>
      <c r="BE943" s="8" t="str">
        <f t="shared" si="187"/>
        <v/>
      </c>
    </row>
    <row r="944" spans="1:57" x14ac:dyDescent="0.25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>CONCATENATE(A944,B944,C944,D944,E944,F944,G944,H944,I944,J944,K944,L944,M944,N944,O944,P944,Q944,R944,S944,T944,U944,V944,W944,X944,Y944,Z944,AA944,AB944,AC944,AD944,AE944,AF944,AG944,AH944)</f>
        <v>SIMSIMSIM2650124625444777,875ASCOSERVI144745,87544777,87536344,87544745,87543677,875765814110WXRXLXNX MXNDX WXRNXXRX000000AMIL35NEXT MUNICIPAL SÃO PAULO67384566,01673,84INATIVO</v>
      </c>
      <c r="AJ944">
        <f>IF(AI944=AI943,1,0)</f>
        <v>0</v>
      </c>
      <c r="AK944" s="47" t="s">
        <v>575</v>
      </c>
      <c r="AM944" s="7">
        <v>941</v>
      </c>
      <c r="AN944" s="7" t="str">
        <f t="shared" ref="AN944:AW953" si="188">IF(AN$3=$D944,$AM944,"")</f>
        <v/>
      </c>
      <c r="AO944" s="7" t="str">
        <f t="shared" si="188"/>
        <v/>
      </c>
      <c r="AP944" s="7" t="str">
        <f t="shared" si="188"/>
        <v/>
      </c>
      <c r="AQ944" s="7" t="str">
        <f t="shared" si="188"/>
        <v/>
      </c>
      <c r="AR944" s="7" t="str">
        <f t="shared" si="188"/>
        <v/>
      </c>
      <c r="AS944" s="7" t="str">
        <f t="shared" si="188"/>
        <v/>
      </c>
      <c r="AT944" s="7" t="str">
        <f t="shared" si="188"/>
        <v/>
      </c>
      <c r="AU944" s="7" t="str">
        <f t="shared" si="188"/>
        <v/>
      </c>
      <c r="AV944" s="7" t="str">
        <f t="shared" si="188"/>
        <v/>
      </c>
      <c r="AW944" s="7" t="str">
        <f t="shared" si="188"/>
        <v/>
      </c>
      <c r="AX944" s="7" t="str">
        <f t="shared" ref="AX944:BE953" si="189">IF(AX$3=$D944,$AM944,"")</f>
        <v/>
      </c>
      <c r="AY944" s="7" t="str">
        <f t="shared" si="189"/>
        <v/>
      </c>
      <c r="AZ944" s="7" t="str">
        <f t="shared" si="189"/>
        <v/>
      </c>
      <c r="BA944" s="7" t="str">
        <f t="shared" si="189"/>
        <v/>
      </c>
      <c r="BB944" s="7" t="str">
        <f t="shared" si="189"/>
        <v/>
      </c>
      <c r="BC944" s="7" t="str">
        <f t="shared" si="189"/>
        <v/>
      </c>
      <c r="BD944" s="7" t="str">
        <f t="shared" si="189"/>
        <v/>
      </c>
      <c r="BE944" s="7" t="str">
        <f t="shared" si="189"/>
        <v/>
      </c>
    </row>
    <row r="945" spans="1:57" x14ac:dyDescent="0.25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>CONCATENATE(A945,B945,C945,D945,E945,F945,G945,H945,I945,J945,K945,L945,M945,N945,O945,P945,Q945,R945,S945,T945,U945,V945,W945,X945,Y945,Z945,AA945,AB945,AC945,AD945,AE945,AF945,AG945,AH945)</f>
        <v>SIMSIMSIM1189449000190124645344777,875FNEL044777,87542864,87544770,87544770,87543677,875765814170LUWX HXNRXQUX DX XLVX WXTX000000AMIL35NEXT MUNICIPAL SÃO PAULO49621416,82496,21SUSPENSÃO</v>
      </c>
      <c r="AJ945">
        <f>IF(AI945=AI944,1,0)</f>
        <v>0</v>
      </c>
      <c r="AK945" s="47" t="s">
        <v>387</v>
      </c>
      <c r="AM945" s="8">
        <v>942</v>
      </c>
      <c r="AN945" s="8" t="str">
        <f t="shared" si="188"/>
        <v/>
      </c>
      <c r="AO945" s="8" t="str">
        <f t="shared" si="188"/>
        <v/>
      </c>
      <c r="AP945" s="8" t="str">
        <f t="shared" si="188"/>
        <v/>
      </c>
      <c r="AQ945" s="8" t="str">
        <f t="shared" si="188"/>
        <v/>
      </c>
      <c r="AR945" s="8" t="str">
        <f t="shared" si="188"/>
        <v/>
      </c>
      <c r="AS945" s="8" t="str">
        <f t="shared" si="188"/>
        <v/>
      </c>
      <c r="AT945" s="8" t="str">
        <f t="shared" si="188"/>
        <v/>
      </c>
      <c r="AU945" s="8" t="str">
        <f t="shared" si="188"/>
        <v/>
      </c>
      <c r="AV945" s="8" t="str">
        <f t="shared" si="188"/>
        <v/>
      </c>
      <c r="AW945" s="8" t="str">
        <f t="shared" si="188"/>
        <v/>
      </c>
      <c r="AX945" s="8" t="str">
        <f t="shared" si="189"/>
        <v/>
      </c>
      <c r="AY945" s="8" t="str">
        <f t="shared" si="189"/>
        <v/>
      </c>
      <c r="AZ945" s="8" t="str">
        <f t="shared" si="189"/>
        <v/>
      </c>
      <c r="BA945" s="8" t="str">
        <f t="shared" si="189"/>
        <v/>
      </c>
      <c r="BB945" s="8" t="str">
        <f t="shared" si="189"/>
        <v/>
      </c>
      <c r="BC945" s="8" t="str">
        <f t="shared" si="189"/>
        <v/>
      </c>
      <c r="BD945" s="8" t="str">
        <f t="shared" si="189"/>
        <v/>
      </c>
      <c r="BE945" s="8" t="str">
        <f t="shared" si="189"/>
        <v/>
      </c>
    </row>
    <row r="946" spans="1:57" x14ac:dyDescent="0.25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>CONCATENATE(A946,B946,C946,D946,E946,F946,G946,H946,I946,J946,K946,L946,M946,N946,O946,P946,Q946,R946,S946,T946,U946,V946,W946,X946,Y946,Z946,AA946,AB946,AC946,AD946,AE946,AF946,AG946,AH946)</f>
        <v>SIMSIMSIM1189449000190124645444777,875FNEL044777,87542125,87543677,87543677,875765814190MXGUXL PXRXXRX DX XLVX000000AMIL35NEXT ABC 2049621416,82496,21ATIVO</v>
      </c>
      <c r="AJ946">
        <f>IF(AI946=AI945,1,0)</f>
        <v>0</v>
      </c>
      <c r="AK946" s="47" t="s">
        <v>387</v>
      </c>
      <c r="AM946" s="7">
        <v>943</v>
      </c>
      <c r="AN946" s="7" t="str">
        <f t="shared" si="188"/>
        <v/>
      </c>
      <c r="AO946" s="7" t="str">
        <f t="shared" si="188"/>
        <v/>
      </c>
      <c r="AP946" s="7" t="str">
        <f t="shared" si="188"/>
        <v/>
      </c>
      <c r="AQ946" s="7" t="str">
        <f t="shared" si="188"/>
        <v/>
      </c>
      <c r="AR946" s="7" t="str">
        <f t="shared" si="188"/>
        <v/>
      </c>
      <c r="AS946" s="7" t="str">
        <f t="shared" si="188"/>
        <v/>
      </c>
      <c r="AT946" s="7" t="str">
        <f t="shared" si="188"/>
        <v/>
      </c>
      <c r="AU946" s="7" t="str">
        <f t="shared" si="188"/>
        <v/>
      </c>
      <c r="AV946" s="7" t="str">
        <f t="shared" si="188"/>
        <v/>
      </c>
      <c r="AW946" s="7" t="str">
        <f t="shared" si="188"/>
        <v/>
      </c>
      <c r="AX946" s="7" t="str">
        <f t="shared" si="189"/>
        <v/>
      </c>
      <c r="AY946" s="7" t="str">
        <f t="shared" si="189"/>
        <v/>
      </c>
      <c r="AZ946" s="7" t="str">
        <f t="shared" si="189"/>
        <v/>
      </c>
      <c r="BA946" s="7" t="str">
        <f t="shared" si="189"/>
        <v/>
      </c>
      <c r="BB946" s="7" t="str">
        <f t="shared" si="189"/>
        <v/>
      </c>
      <c r="BC946" s="7" t="str">
        <f t="shared" si="189"/>
        <v/>
      </c>
      <c r="BD946" s="7" t="str">
        <f t="shared" si="189"/>
        <v/>
      </c>
      <c r="BE946" s="7" t="str">
        <f t="shared" si="189"/>
        <v/>
      </c>
    </row>
    <row r="947" spans="1:57" x14ac:dyDescent="0.25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>CONCATENATE(A947,B947,C947,D947,E947,F947,G947,H947,I947,J947,K947,L947,M947,N947,O947,P947,Q947,R947,S947,T947,U947,V947,W947,X947,Y947,Z947,AA947,AB947,AC947,AD947,AE947,AF947,AG947,AH947)</f>
        <v>SIMSIMSIM1189455000190122419044777,875FNEL044777,87531677,87543677,87543677,875765819600LUWX FXRRXXRX DX XBRXU000000AMIL35AMIL 500 QP NACIONAL2766232323,642766,23ATIVO</v>
      </c>
      <c r="AJ947">
        <f>IF(AI947=AI946,1,0)</f>
        <v>0</v>
      </c>
      <c r="AK947" s="47" t="s">
        <v>387</v>
      </c>
      <c r="AM947" s="8">
        <v>944</v>
      </c>
      <c r="AN947" s="8" t="str">
        <f t="shared" si="188"/>
        <v/>
      </c>
      <c r="AO947" s="8" t="str">
        <f t="shared" si="188"/>
        <v/>
      </c>
      <c r="AP947" s="8" t="str">
        <f t="shared" si="188"/>
        <v/>
      </c>
      <c r="AQ947" s="8" t="str">
        <f t="shared" si="188"/>
        <v/>
      </c>
      <c r="AR947" s="8" t="str">
        <f t="shared" si="188"/>
        <v/>
      </c>
      <c r="AS947" s="8" t="str">
        <f t="shared" si="188"/>
        <v/>
      </c>
      <c r="AT947" s="8" t="str">
        <f t="shared" si="188"/>
        <v/>
      </c>
      <c r="AU947" s="8" t="str">
        <f t="shared" si="188"/>
        <v/>
      </c>
      <c r="AV947" s="8" t="str">
        <f t="shared" si="188"/>
        <v/>
      </c>
      <c r="AW947" s="8" t="str">
        <f t="shared" si="188"/>
        <v/>
      </c>
      <c r="AX947" s="8" t="str">
        <f t="shared" si="189"/>
        <v/>
      </c>
      <c r="AY947" s="8" t="str">
        <f t="shared" si="189"/>
        <v/>
      </c>
      <c r="AZ947" s="8" t="str">
        <f t="shared" si="189"/>
        <v/>
      </c>
      <c r="BA947" s="8" t="str">
        <f t="shared" si="189"/>
        <v/>
      </c>
      <c r="BB947" s="8" t="str">
        <f t="shared" si="189"/>
        <v/>
      </c>
      <c r="BC947" s="8" t="str">
        <f t="shared" si="189"/>
        <v/>
      </c>
      <c r="BD947" s="8" t="str">
        <f t="shared" si="189"/>
        <v/>
      </c>
      <c r="BE947" s="8" t="str">
        <f t="shared" si="189"/>
        <v/>
      </c>
    </row>
    <row r="948" spans="1:57" x14ac:dyDescent="0.25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>CONCATENATE(A948,B948,C948,D948,E948,F948,G948,H948,I948,J948,K948,L948,M948,N948,O948,P948,Q948,R948,S948,T948,U948,V948,W948,X948,Y948,Z948,AA948,AB948,AC948,AD948,AE948,AF948,AG948,AH948)</f>
        <v>SIMSIMSIM1189455000190122419044777,875FNEL144777,87533461,87543677,87543677,875765819610MXRTX XNTX MXRXNDX XBRXU000000AMIL35AMIL 500 QP NACIONAL2634532212,992634,53ATIVO</v>
      </c>
      <c r="AJ948">
        <f>IF(AI948=AI947,1,0)</f>
        <v>0</v>
      </c>
      <c r="AK948" s="47" t="s">
        <v>387</v>
      </c>
      <c r="AM948" s="7">
        <v>945</v>
      </c>
      <c r="AN948" s="7" t="str">
        <f t="shared" si="188"/>
        <v/>
      </c>
      <c r="AO948" s="7" t="str">
        <f t="shared" si="188"/>
        <v/>
      </c>
      <c r="AP948" s="7" t="str">
        <f t="shared" si="188"/>
        <v/>
      </c>
      <c r="AQ948" s="7" t="str">
        <f t="shared" si="188"/>
        <v/>
      </c>
      <c r="AR948" s="7" t="str">
        <f t="shared" si="188"/>
        <v/>
      </c>
      <c r="AS948" s="7" t="str">
        <f t="shared" si="188"/>
        <v/>
      </c>
      <c r="AT948" s="7" t="str">
        <f t="shared" si="188"/>
        <v/>
      </c>
      <c r="AU948" s="7" t="str">
        <f t="shared" si="188"/>
        <v/>
      </c>
      <c r="AV948" s="7" t="str">
        <f t="shared" si="188"/>
        <v/>
      </c>
      <c r="AW948" s="7" t="str">
        <f t="shared" si="188"/>
        <v/>
      </c>
      <c r="AX948" s="7" t="str">
        <f t="shared" si="189"/>
        <v/>
      </c>
      <c r="AY948" s="7" t="str">
        <f t="shared" si="189"/>
        <v/>
      </c>
      <c r="AZ948" s="7" t="str">
        <f t="shared" si="189"/>
        <v/>
      </c>
      <c r="BA948" s="7" t="str">
        <f t="shared" si="189"/>
        <v/>
      </c>
      <c r="BB948" s="7" t="str">
        <f t="shared" si="189"/>
        <v/>
      </c>
      <c r="BC948" s="7" t="str">
        <f t="shared" si="189"/>
        <v/>
      </c>
      <c r="BD948" s="7" t="str">
        <f t="shared" si="189"/>
        <v/>
      </c>
      <c r="BE948" s="7" t="str">
        <f t="shared" si="189"/>
        <v/>
      </c>
    </row>
    <row r="949" spans="1:57" x14ac:dyDescent="0.25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>CONCATENATE(A949,B949,C949,D949,E949,F949,G949,H949,I949,J949,K949,L949,M949,N949,O949,P949,Q949,R949,S949,T949,U949,V949,W949,X949,Y949,Z949,AA949,AB949,AC949,AD949,AE949,AF949,AG949,AH949)</f>
        <v>SIMSIMSIM3105720001272665066716413844777,875GP3 - FACERN - FEDERACAO DAS ASSOCIACOES COMERCIAI144777,87543972,87543993,87543993,875783727671MXRXXNX BRXGXNWX MXRQUX000000AMIL88GP3 - BLUE PLUS 500 QP191791697,251917,9ATIVO</v>
      </c>
      <c r="AJ949">
        <f>IF(AI949=AI948,1,0)</f>
        <v>0</v>
      </c>
      <c r="AK949" s="47" t="s">
        <v>434</v>
      </c>
      <c r="AM949" s="8">
        <v>946</v>
      </c>
      <c r="AN949" s="8" t="str">
        <f t="shared" si="188"/>
        <v/>
      </c>
      <c r="AO949" s="8" t="str">
        <f t="shared" si="188"/>
        <v/>
      </c>
      <c r="AP949" s="8" t="str">
        <f t="shared" si="188"/>
        <v/>
      </c>
      <c r="AQ949" s="8" t="str">
        <f t="shared" si="188"/>
        <v/>
      </c>
      <c r="AR949" s="8" t="str">
        <f t="shared" si="188"/>
        <v/>
      </c>
      <c r="AS949" s="8" t="str">
        <f t="shared" si="188"/>
        <v/>
      </c>
      <c r="AT949" s="8" t="str">
        <f t="shared" si="188"/>
        <v/>
      </c>
      <c r="AU949" s="8" t="str">
        <f t="shared" si="188"/>
        <v/>
      </c>
      <c r="AV949" s="8" t="str">
        <f t="shared" si="188"/>
        <v/>
      </c>
      <c r="AW949" s="8" t="str">
        <f t="shared" si="188"/>
        <v/>
      </c>
      <c r="AX949" s="8">
        <f t="shared" si="189"/>
        <v>946</v>
      </c>
      <c r="AY949" s="8" t="str">
        <f t="shared" si="189"/>
        <v/>
      </c>
      <c r="AZ949" s="8" t="str">
        <f t="shared" si="189"/>
        <v/>
      </c>
      <c r="BA949" s="8" t="str">
        <f t="shared" si="189"/>
        <v/>
      </c>
      <c r="BB949" s="8" t="str">
        <f t="shared" si="189"/>
        <v/>
      </c>
      <c r="BC949" s="8" t="str">
        <f t="shared" si="189"/>
        <v/>
      </c>
      <c r="BD949" s="8" t="str">
        <f t="shared" si="189"/>
        <v/>
      </c>
      <c r="BE949" s="8" t="str">
        <f t="shared" si="189"/>
        <v/>
      </c>
    </row>
    <row r="950" spans="1:57" x14ac:dyDescent="0.25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>CONCATENATE(A950,B950,C950,D950,E950,F950,G950,H950,I950,J950,K950,L950,M950,N950,O950,P950,Q950,R950,S950,T950,U950,V950,W950,X950,Y950,Z950,AA950,AB950,AC950,AD950,AE950,AF950,AG950,AH950)</f>
        <v>SIMSIMNÃO733485421207133660244777,875ASSETJ - ASSOCIACAO DOS SERVIDORES DO TRIBUNAL DE044777,87528587,87544745,87544741,87544286,875813301940LUXNX MXLXM GXZZX000000AMIL15AMIL S750 R2 QP S/COPART2164041666,312164,04ATIVO</v>
      </c>
      <c r="AJ950">
        <f>IF(AI950=AI949,1,0)</f>
        <v>0</v>
      </c>
      <c r="AK950" s="47" t="s">
        <v>619</v>
      </c>
      <c r="AM950" s="7">
        <v>947</v>
      </c>
      <c r="AN950" s="7" t="str">
        <f t="shared" si="188"/>
        <v/>
      </c>
      <c r="AO950" s="7" t="str">
        <f t="shared" si="188"/>
        <v/>
      </c>
      <c r="AP950" s="7" t="str">
        <f t="shared" si="188"/>
        <v/>
      </c>
      <c r="AQ950" s="7" t="str">
        <f t="shared" si="188"/>
        <v/>
      </c>
      <c r="AR950" s="7" t="str">
        <f t="shared" si="188"/>
        <v/>
      </c>
      <c r="AS950" s="7" t="str">
        <f t="shared" si="188"/>
        <v/>
      </c>
      <c r="AT950" s="7" t="str">
        <f t="shared" si="188"/>
        <v/>
      </c>
      <c r="AU950" s="7" t="str">
        <f t="shared" si="188"/>
        <v/>
      </c>
      <c r="AV950" s="7" t="str">
        <f t="shared" si="188"/>
        <v/>
      </c>
      <c r="AW950" s="7" t="str">
        <f t="shared" si="188"/>
        <v/>
      </c>
      <c r="AX950" s="7" t="str">
        <f t="shared" si="189"/>
        <v/>
      </c>
      <c r="AY950" s="7" t="str">
        <f t="shared" si="189"/>
        <v/>
      </c>
      <c r="AZ950" s="7" t="str">
        <f t="shared" si="189"/>
        <v/>
      </c>
      <c r="BA950" s="7" t="str">
        <f t="shared" si="189"/>
        <v/>
      </c>
      <c r="BB950" s="7" t="str">
        <f t="shared" si="189"/>
        <v/>
      </c>
      <c r="BC950" s="7" t="str">
        <f t="shared" si="189"/>
        <v/>
      </c>
      <c r="BD950" s="7" t="str">
        <f t="shared" si="189"/>
        <v/>
      </c>
      <c r="BE950" s="7" t="str">
        <f t="shared" si="189"/>
        <v/>
      </c>
    </row>
    <row r="951" spans="1:57" x14ac:dyDescent="0.25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>CONCATENATE(A951,B951,C951,D951,E951,F951,G951,H951,I951,J951,K951,L951,M951,N951,O951,P951,Q951,R951,S951,T951,U951,V951,W951,X951,Y951,Z951,AA951,AB951,AC951,AD951,AE951,AF951,AG951,AH951)</f>
        <v>SIMSIMNÃO733485421207133660344777,875ASSETJ - ASSOCIACAO DOS SERVIDORES DO TRIBUNAL DE044777,87517604,87544745,87544741,87544286,875813301960XZXMXR MXTTX MXLXM GXZZX000000AMIL15AMIL S750 R2 QP S/COPART5207194009,545207,19ATIVO</v>
      </c>
      <c r="AJ951">
        <f>IF(AI951=AI950,1,0)</f>
        <v>0</v>
      </c>
      <c r="AK951" s="47" t="s">
        <v>619</v>
      </c>
      <c r="AM951" s="8">
        <v>948</v>
      </c>
      <c r="AN951" s="8" t="str">
        <f t="shared" si="188"/>
        <v/>
      </c>
      <c r="AO951" s="8" t="str">
        <f t="shared" si="188"/>
        <v/>
      </c>
      <c r="AP951" s="8" t="str">
        <f t="shared" si="188"/>
        <v/>
      </c>
      <c r="AQ951" s="8" t="str">
        <f t="shared" si="188"/>
        <v/>
      </c>
      <c r="AR951" s="8" t="str">
        <f t="shared" si="188"/>
        <v/>
      </c>
      <c r="AS951" s="8" t="str">
        <f t="shared" si="188"/>
        <v/>
      </c>
      <c r="AT951" s="8" t="str">
        <f t="shared" si="188"/>
        <v/>
      </c>
      <c r="AU951" s="8" t="str">
        <f t="shared" si="188"/>
        <v/>
      </c>
      <c r="AV951" s="8" t="str">
        <f t="shared" si="188"/>
        <v/>
      </c>
      <c r="AW951" s="8" t="str">
        <f t="shared" si="188"/>
        <v/>
      </c>
      <c r="AX951" s="8" t="str">
        <f t="shared" si="189"/>
        <v/>
      </c>
      <c r="AY951" s="8" t="str">
        <f t="shared" si="189"/>
        <v/>
      </c>
      <c r="AZ951" s="8" t="str">
        <f t="shared" si="189"/>
        <v/>
      </c>
      <c r="BA951" s="8" t="str">
        <f t="shared" si="189"/>
        <v/>
      </c>
      <c r="BB951" s="8" t="str">
        <f t="shared" si="189"/>
        <v/>
      </c>
      <c r="BC951" s="8" t="str">
        <f t="shared" si="189"/>
        <v/>
      </c>
      <c r="BD951" s="8" t="str">
        <f t="shared" si="189"/>
        <v/>
      </c>
      <c r="BE951" s="8" t="str">
        <f t="shared" si="189"/>
        <v/>
      </c>
    </row>
    <row r="952" spans="1:57" x14ac:dyDescent="0.25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>CONCATENATE(A952,B952,C952,D952,E952,F952,G952,H952,I952,J952,K952,L952,M952,N952,O952,P952,Q952,R952,S952,T952,U952,V952,W952,X952,Y952,Z952,AA952,AB952,AC952,AD952,AE952,AF952,AG952,AH952)</f>
        <v>SIMSIMNÃO733485421207133652744777,875ASSETJ - ASSOCIACAO DOS SERVIDORES DO TRIBUNAL DE044777,87529982,916666666744745,87544741,87544286,875813462520JULXXNX WRXTXNX DX XUZX XLVXXRX000000AMIL15AMIL S750 R2 QP S/COPART1731211333,041731,21ATIVO</v>
      </c>
      <c r="AJ952">
        <f>IF(AI952=AI951,1,0)</f>
        <v>0</v>
      </c>
      <c r="AK952" s="47" t="s">
        <v>619</v>
      </c>
      <c r="AM952" s="7">
        <v>949</v>
      </c>
      <c r="AN952" s="7" t="str">
        <f t="shared" si="188"/>
        <v/>
      </c>
      <c r="AO952" s="7" t="str">
        <f t="shared" si="188"/>
        <v/>
      </c>
      <c r="AP952" s="7" t="str">
        <f t="shared" si="188"/>
        <v/>
      </c>
      <c r="AQ952" s="7" t="str">
        <f t="shared" si="188"/>
        <v/>
      </c>
      <c r="AR952" s="7" t="str">
        <f t="shared" si="188"/>
        <v/>
      </c>
      <c r="AS952" s="7" t="str">
        <f t="shared" si="188"/>
        <v/>
      </c>
      <c r="AT952" s="7" t="str">
        <f t="shared" si="188"/>
        <v/>
      </c>
      <c r="AU952" s="7" t="str">
        <f t="shared" si="188"/>
        <v/>
      </c>
      <c r="AV952" s="7" t="str">
        <f t="shared" si="188"/>
        <v/>
      </c>
      <c r="AW952" s="7" t="str">
        <f t="shared" si="188"/>
        <v/>
      </c>
      <c r="AX952" s="7" t="str">
        <f t="shared" si="189"/>
        <v/>
      </c>
      <c r="AY952" s="7" t="str">
        <f t="shared" si="189"/>
        <v/>
      </c>
      <c r="AZ952" s="7" t="str">
        <f t="shared" si="189"/>
        <v/>
      </c>
      <c r="BA952" s="7" t="str">
        <f t="shared" si="189"/>
        <v/>
      </c>
      <c r="BB952" s="7" t="str">
        <f t="shared" si="189"/>
        <v/>
      </c>
      <c r="BC952" s="7" t="str">
        <f t="shared" si="189"/>
        <v/>
      </c>
      <c r="BD952" s="7" t="str">
        <f t="shared" si="189"/>
        <v/>
      </c>
      <c r="BE952" s="7" t="str">
        <f t="shared" si="189"/>
        <v/>
      </c>
    </row>
    <row r="953" spans="1:57" x14ac:dyDescent="0.25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>CONCATENATE(A953,B953,C953,D953,E953,F953,G953,H953,I953,J953,K953,L953,M953,N953,O953,P953,Q953,R953,S953,T953,U953,V953,W953,X953,Y953,Z953,AA953,AB953,AC953,AD953,AE953,AF953,AG953,AH953)</f>
        <v>SIMSIMNÃO733485433201133297544777,875ASSETJ - ASSOCIACAO DOS SERVIDORES DO TRIBUNAL DE044777,87535589,87544745,87544741,87544286,875813464600XLXWX FLXUXNX FXVXRXTTX000000AMIL15AMIL FACIL S80 QC S/COPART61642474,65616,42ATIVO</v>
      </c>
      <c r="AJ953">
        <f>IF(AI953=AI952,1,0)</f>
        <v>0</v>
      </c>
      <c r="AK953" s="47" t="s">
        <v>619</v>
      </c>
      <c r="AM953" s="8">
        <v>950</v>
      </c>
      <c r="AN953" s="8" t="str">
        <f t="shared" si="188"/>
        <v/>
      </c>
      <c r="AO953" s="8" t="str">
        <f t="shared" si="188"/>
        <v/>
      </c>
      <c r="AP953" s="8" t="str">
        <f t="shared" si="188"/>
        <v/>
      </c>
      <c r="AQ953" s="8" t="str">
        <f t="shared" si="188"/>
        <v/>
      </c>
      <c r="AR953" s="8" t="str">
        <f t="shared" si="188"/>
        <v/>
      </c>
      <c r="AS953" s="8" t="str">
        <f t="shared" si="188"/>
        <v/>
      </c>
      <c r="AT953" s="8" t="str">
        <f t="shared" si="188"/>
        <v/>
      </c>
      <c r="AU953" s="8" t="str">
        <f t="shared" si="188"/>
        <v/>
      </c>
      <c r="AV953" s="8" t="str">
        <f t="shared" si="188"/>
        <v/>
      </c>
      <c r="AW953" s="8" t="str">
        <f t="shared" si="188"/>
        <v/>
      </c>
      <c r="AX953" s="8" t="str">
        <f t="shared" si="189"/>
        <v/>
      </c>
      <c r="AY953" s="8" t="str">
        <f t="shared" si="189"/>
        <v/>
      </c>
      <c r="AZ953" s="8" t="str">
        <f t="shared" si="189"/>
        <v/>
      </c>
      <c r="BA953" s="8" t="str">
        <f t="shared" si="189"/>
        <v/>
      </c>
      <c r="BB953" s="8" t="str">
        <f t="shared" si="189"/>
        <v/>
      </c>
      <c r="BC953" s="8" t="str">
        <f t="shared" si="189"/>
        <v/>
      </c>
      <c r="BD953" s="8" t="str">
        <f t="shared" si="189"/>
        <v/>
      </c>
      <c r="BE953" s="8" t="str">
        <f t="shared" si="189"/>
        <v/>
      </c>
    </row>
    <row r="954" spans="1:57" x14ac:dyDescent="0.25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>CONCATENATE(A954,B954,C954,D954,E954,F954,G954,H954,I954,J954,K954,L954,M954,N954,O954,P954,Q954,R954,S954,T954,U954,V954,W954,X954,Y954,Z954,AA954,AB954,AC954,AD954,AE954,AF954,AG954,AH954)</f>
        <v>SIMSIMNÃO733485433201133348644777,875ASSETJ - ASSOCIACAO DOS SERVIDORES DO TRIBUNAL DE044777,87516395,916666666744745,87544741,87544286,875813464620XRX WHRXPXM000000AMIL15AMIL FACIL S80 QC S/COPART2569761978,722569,76ATIVO</v>
      </c>
      <c r="AJ954">
        <f>IF(AI954=AI953,1,0)</f>
        <v>0</v>
      </c>
      <c r="AK954" s="47" t="s">
        <v>619</v>
      </c>
      <c r="AM954" s="7">
        <v>951</v>
      </c>
      <c r="AN954" s="7" t="str">
        <f t="shared" ref="AN954:AW963" si="190">IF(AN$3=$D954,$AM954,"")</f>
        <v/>
      </c>
      <c r="AO954" s="7" t="str">
        <f t="shared" si="190"/>
        <v/>
      </c>
      <c r="AP954" s="7" t="str">
        <f t="shared" si="190"/>
        <v/>
      </c>
      <c r="AQ954" s="7" t="str">
        <f t="shared" si="190"/>
        <v/>
      </c>
      <c r="AR954" s="7" t="str">
        <f t="shared" si="190"/>
        <v/>
      </c>
      <c r="AS954" s="7" t="str">
        <f t="shared" si="190"/>
        <v/>
      </c>
      <c r="AT954" s="7" t="str">
        <f t="shared" si="190"/>
        <v/>
      </c>
      <c r="AU954" s="7" t="str">
        <f t="shared" si="190"/>
        <v/>
      </c>
      <c r="AV954" s="7" t="str">
        <f t="shared" si="190"/>
        <v/>
      </c>
      <c r="AW954" s="7" t="str">
        <f t="shared" si="190"/>
        <v/>
      </c>
      <c r="AX954" s="7" t="str">
        <f t="shared" ref="AX954:BE963" si="191">IF(AX$3=$D954,$AM954,"")</f>
        <v/>
      </c>
      <c r="AY954" s="7" t="str">
        <f t="shared" si="191"/>
        <v/>
      </c>
      <c r="AZ954" s="7" t="str">
        <f t="shared" si="191"/>
        <v/>
      </c>
      <c r="BA954" s="7" t="str">
        <f t="shared" si="191"/>
        <v/>
      </c>
      <c r="BB954" s="7" t="str">
        <f t="shared" si="191"/>
        <v/>
      </c>
      <c r="BC954" s="7" t="str">
        <f t="shared" si="191"/>
        <v/>
      </c>
      <c r="BD954" s="7" t="str">
        <f t="shared" si="191"/>
        <v/>
      </c>
      <c r="BE954" s="7" t="str">
        <f t="shared" si="191"/>
        <v/>
      </c>
    </row>
    <row r="955" spans="1:57" x14ac:dyDescent="0.25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>CONCATENATE(A955,B955,C955,D955,E955,F955,G955,H955,I955,J955,K955,L955,M955,N955,O955,P955,Q955,R955,S955,T955,U955,V955,W955,X955,Y955,Z955,AA955,AB955,AC955,AD955,AE955,AF955,AG955,AH955)</f>
        <v>SIMSIMNÃO733485431204133303244777,875ASSETJ - ASSOCIACAO DOS SERVIDORES DO TRIBUNAL DE044777,87512811,916666666744745,87544741,87544286,875813464630THXLDX RXWWX VXXXRX000000AMIL15AMIL FACIL S80 QP S/COPART2775352137,012775,35ATIVO</v>
      </c>
      <c r="AJ955">
        <f>IF(AI955=AI954,1,0)</f>
        <v>0</v>
      </c>
      <c r="AK955" s="47" t="s">
        <v>619</v>
      </c>
      <c r="AM955" s="8">
        <v>952</v>
      </c>
      <c r="AN955" s="8" t="str">
        <f t="shared" si="190"/>
        <v/>
      </c>
      <c r="AO955" s="8" t="str">
        <f t="shared" si="190"/>
        <v/>
      </c>
      <c r="AP955" s="8" t="str">
        <f t="shared" si="190"/>
        <v/>
      </c>
      <c r="AQ955" s="8" t="str">
        <f t="shared" si="190"/>
        <v/>
      </c>
      <c r="AR955" s="8" t="str">
        <f t="shared" si="190"/>
        <v/>
      </c>
      <c r="AS955" s="8" t="str">
        <f t="shared" si="190"/>
        <v/>
      </c>
      <c r="AT955" s="8" t="str">
        <f t="shared" si="190"/>
        <v/>
      </c>
      <c r="AU955" s="8" t="str">
        <f t="shared" si="190"/>
        <v/>
      </c>
      <c r="AV955" s="8" t="str">
        <f t="shared" si="190"/>
        <v/>
      </c>
      <c r="AW955" s="8" t="str">
        <f t="shared" si="190"/>
        <v/>
      </c>
      <c r="AX955" s="8" t="str">
        <f t="shared" si="191"/>
        <v/>
      </c>
      <c r="AY955" s="8" t="str">
        <f t="shared" si="191"/>
        <v/>
      </c>
      <c r="AZ955" s="8" t="str">
        <f t="shared" si="191"/>
        <v/>
      </c>
      <c r="BA955" s="8" t="str">
        <f t="shared" si="191"/>
        <v/>
      </c>
      <c r="BB955" s="8" t="str">
        <f t="shared" si="191"/>
        <v/>
      </c>
      <c r="BC955" s="8" t="str">
        <f t="shared" si="191"/>
        <v/>
      </c>
      <c r="BD955" s="8" t="str">
        <f t="shared" si="191"/>
        <v/>
      </c>
      <c r="BE955" s="8" t="str">
        <f t="shared" si="191"/>
        <v/>
      </c>
    </row>
    <row r="956" spans="1:57" x14ac:dyDescent="0.25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>CONCATENATE(A956,B956,C956,D956,E956,F956,G956,H956,I956,J956,K956,L956,M956,N956,O956,P956,Q956,R956,S956,T956,U956,V956,W956,X956,Y956,Z956,AA956,AB956,AC956,AD956,AE956,AF956,AG956,AH956)</f>
        <v>SIMSIMNÃO733485433201133482444777,875ASSETJ - ASSOCIACAO DOS SERVIDORES DO TRIBUNAL DE044777,87535736,87544745,87544741,87544286,875813464680DXNNVXR WXLLX WXRLXNX LXMX000000AMIL15AMIL FACIL S80 QC S/COPART61642474,65616,42ATIVO</v>
      </c>
      <c r="AJ956">
        <f>IF(AI956=AI955,1,0)</f>
        <v>0</v>
      </c>
      <c r="AK956" s="47" t="s">
        <v>619</v>
      </c>
      <c r="AM956" s="7">
        <v>953</v>
      </c>
      <c r="AN956" s="7" t="str">
        <f t="shared" si="190"/>
        <v/>
      </c>
      <c r="AO956" s="7" t="str">
        <f t="shared" si="190"/>
        <v/>
      </c>
      <c r="AP956" s="7" t="str">
        <f t="shared" si="190"/>
        <v/>
      </c>
      <c r="AQ956" s="7" t="str">
        <f t="shared" si="190"/>
        <v/>
      </c>
      <c r="AR956" s="7" t="str">
        <f t="shared" si="190"/>
        <v/>
      </c>
      <c r="AS956" s="7" t="str">
        <f t="shared" si="190"/>
        <v/>
      </c>
      <c r="AT956" s="7" t="str">
        <f t="shared" si="190"/>
        <v/>
      </c>
      <c r="AU956" s="7" t="str">
        <f t="shared" si="190"/>
        <v/>
      </c>
      <c r="AV956" s="7" t="str">
        <f t="shared" si="190"/>
        <v/>
      </c>
      <c r="AW956" s="7" t="str">
        <f t="shared" si="190"/>
        <v/>
      </c>
      <c r="AX956" s="7" t="str">
        <f t="shared" si="191"/>
        <v/>
      </c>
      <c r="AY956" s="7" t="str">
        <f t="shared" si="191"/>
        <v/>
      </c>
      <c r="AZ956" s="7" t="str">
        <f t="shared" si="191"/>
        <v/>
      </c>
      <c r="BA956" s="7" t="str">
        <f t="shared" si="191"/>
        <v/>
      </c>
      <c r="BB956" s="7" t="str">
        <f t="shared" si="191"/>
        <v/>
      </c>
      <c r="BC956" s="7" t="str">
        <f t="shared" si="191"/>
        <v/>
      </c>
      <c r="BD956" s="7" t="str">
        <f t="shared" si="191"/>
        <v/>
      </c>
      <c r="BE956" s="7" t="str">
        <f t="shared" si="191"/>
        <v/>
      </c>
    </row>
    <row r="957" spans="1:57" x14ac:dyDescent="0.25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>CONCATENATE(A957,B957,C957,D957,E957,F957,G957,H957,I957,J957,K957,L957,M957,N957,O957,P957,Q957,R957,S957,T957,U957,V957,W957,X957,Y957,Z957,AA957,AB957,AC957,AD957,AE957,AF957,AG957,AH957)</f>
        <v>SIMSIMNÃO733485421207133428444777,875ASSETJ - ASSOCIACAO DOS SERVIDORES DO TRIBUNAL DE044777,87527754,916666666744745,87544741,87544286,875813464740TXXGX MXLXM GXZZX000000AMIL15AMIL S750 R2 QP S/COPART2164041666,312164,04ATIVO</v>
      </c>
      <c r="AJ957">
        <f>IF(AI957=AI956,1,0)</f>
        <v>0</v>
      </c>
      <c r="AK957" s="47" t="s">
        <v>619</v>
      </c>
      <c r="AM957" s="8">
        <v>954</v>
      </c>
      <c r="AN957" s="8" t="str">
        <f t="shared" si="190"/>
        <v/>
      </c>
      <c r="AO957" s="8" t="str">
        <f t="shared" si="190"/>
        <v/>
      </c>
      <c r="AP957" s="8" t="str">
        <f t="shared" si="190"/>
        <v/>
      </c>
      <c r="AQ957" s="8" t="str">
        <f t="shared" si="190"/>
        <v/>
      </c>
      <c r="AR957" s="8" t="str">
        <f t="shared" si="190"/>
        <v/>
      </c>
      <c r="AS957" s="8" t="str">
        <f t="shared" si="190"/>
        <v/>
      </c>
      <c r="AT957" s="8" t="str">
        <f t="shared" si="190"/>
        <v/>
      </c>
      <c r="AU957" s="8" t="str">
        <f t="shared" si="190"/>
        <v/>
      </c>
      <c r="AV957" s="8" t="str">
        <f t="shared" si="190"/>
        <v/>
      </c>
      <c r="AW957" s="8" t="str">
        <f t="shared" si="190"/>
        <v/>
      </c>
      <c r="AX957" s="8" t="str">
        <f t="shared" si="191"/>
        <v/>
      </c>
      <c r="AY957" s="8" t="str">
        <f t="shared" si="191"/>
        <v/>
      </c>
      <c r="AZ957" s="8" t="str">
        <f t="shared" si="191"/>
        <v/>
      </c>
      <c r="BA957" s="8" t="str">
        <f t="shared" si="191"/>
        <v/>
      </c>
      <c r="BB957" s="8" t="str">
        <f t="shared" si="191"/>
        <v/>
      </c>
      <c r="BC957" s="8" t="str">
        <f t="shared" si="191"/>
        <v/>
      </c>
      <c r="BD957" s="8" t="str">
        <f t="shared" si="191"/>
        <v/>
      </c>
      <c r="BE957" s="8" t="str">
        <f t="shared" si="191"/>
        <v/>
      </c>
    </row>
    <row r="958" spans="1:57" x14ac:dyDescent="0.25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>CONCATENATE(A958,B958,C958,D958,E958,F958,G958,H958,I958,J958,K958,L958,M958,N958,O958,P958,Q958,R958,S958,T958,U958,V958,W958,X958,Y958,Z958,AA958,AB958,AC958,AD958,AE958,AF958,AG958,AH958)</f>
        <v>SIMSIMNÃO733485431204133428644777,875ASSETJ - ASSOCIACAO DOS SERVIDORES DO TRIBUNAL DE044777,87518378,87544745,87544741,87544286,875813465170VXRX LUWXX FURTXDX GXUVXXX000000AMIL15AMIL FACIL S80 QP S/COPART2775352137,012775,35ATIVO</v>
      </c>
      <c r="AJ958">
        <f>IF(AI958=AI957,1,0)</f>
        <v>0</v>
      </c>
      <c r="AK958" s="47" t="s">
        <v>619</v>
      </c>
      <c r="AM958" s="7">
        <v>955</v>
      </c>
      <c r="AN958" s="7" t="str">
        <f t="shared" si="190"/>
        <v/>
      </c>
      <c r="AO958" s="7" t="str">
        <f t="shared" si="190"/>
        <v/>
      </c>
      <c r="AP958" s="7" t="str">
        <f t="shared" si="190"/>
        <v/>
      </c>
      <c r="AQ958" s="7" t="str">
        <f t="shared" si="190"/>
        <v/>
      </c>
      <c r="AR958" s="7" t="str">
        <f t="shared" si="190"/>
        <v/>
      </c>
      <c r="AS958" s="7" t="str">
        <f t="shared" si="190"/>
        <v/>
      </c>
      <c r="AT958" s="7" t="str">
        <f t="shared" si="190"/>
        <v/>
      </c>
      <c r="AU958" s="7" t="str">
        <f t="shared" si="190"/>
        <v/>
      </c>
      <c r="AV958" s="7" t="str">
        <f t="shared" si="190"/>
        <v/>
      </c>
      <c r="AW958" s="7" t="str">
        <f t="shared" si="190"/>
        <v/>
      </c>
      <c r="AX958" s="7" t="str">
        <f t="shared" si="191"/>
        <v/>
      </c>
      <c r="AY958" s="7" t="str">
        <f t="shared" si="191"/>
        <v/>
      </c>
      <c r="AZ958" s="7" t="str">
        <f t="shared" si="191"/>
        <v/>
      </c>
      <c r="BA958" s="7" t="str">
        <f t="shared" si="191"/>
        <v/>
      </c>
      <c r="BB958" s="7" t="str">
        <f t="shared" si="191"/>
        <v/>
      </c>
      <c r="BC958" s="7" t="str">
        <f t="shared" si="191"/>
        <v/>
      </c>
      <c r="BD958" s="7" t="str">
        <f t="shared" si="191"/>
        <v/>
      </c>
      <c r="BE958" s="7" t="str">
        <f t="shared" si="191"/>
        <v/>
      </c>
    </row>
    <row r="959" spans="1:57" x14ac:dyDescent="0.25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>CONCATENATE(A959,B959,C959,D959,E959,F959,G959,H959,I959,J959,K959,L959,M959,N959,O959,P959,Q959,R959,S959,T959,U959,V959,W959,X959,Y959,Z959,AA959,AB959,AC959,AD959,AE959,AF959,AG959,AH959)</f>
        <v>SIMSIMNÃO733485431204133482644777,875ASSETJ - ASSOCIACAO DOS SERVIDORES DO TRIBUNAL DE044777,87522919,87544745,87544741,87544286,875813465520XLVXX TXKXHX XNDX000000AMIL15AMIL FACIL S80 QP S/COPART2775352137,012775,35ATIVO</v>
      </c>
      <c r="AJ959">
        <f>IF(AI959=AI958,1,0)</f>
        <v>0</v>
      </c>
      <c r="AK959" s="47" t="s">
        <v>619</v>
      </c>
      <c r="AM959" s="8">
        <v>956</v>
      </c>
      <c r="AN959" s="8" t="str">
        <f t="shared" si="190"/>
        <v/>
      </c>
      <c r="AO959" s="8" t="str">
        <f t="shared" si="190"/>
        <v/>
      </c>
      <c r="AP959" s="8" t="str">
        <f t="shared" si="190"/>
        <v/>
      </c>
      <c r="AQ959" s="8" t="str">
        <f t="shared" si="190"/>
        <v/>
      </c>
      <c r="AR959" s="8" t="str">
        <f t="shared" si="190"/>
        <v/>
      </c>
      <c r="AS959" s="8" t="str">
        <f t="shared" si="190"/>
        <v/>
      </c>
      <c r="AT959" s="8" t="str">
        <f t="shared" si="190"/>
        <v/>
      </c>
      <c r="AU959" s="8" t="str">
        <f t="shared" si="190"/>
        <v/>
      </c>
      <c r="AV959" s="8" t="str">
        <f t="shared" si="190"/>
        <v/>
      </c>
      <c r="AW959" s="8" t="str">
        <f t="shared" si="190"/>
        <v/>
      </c>
      <c r="AX959" s="8" t="str">
        <f t="shared" si="191"/>
        <v/>
      </c>
      <c r="AY959" s="8" t="str">
        <f t="shared" si="191"/>
        <v/>
      </c>
      <c r="AZ959" s="8" t="str">
        <f t="shared" si="191"/>
        <v/>
      </c>
      <c r="BA959" s="8" t="str">
        <f t="shared" si="191"/>
        <v/>
      </c>
      <c r="BB959" s="8" t="str">
        <f t="shared" si="191"/>
        <v/>
      </c>
      <c r="BC959" s="8" t="str">
        <f t="shared" si="191"/>
        <v/>
      </c>
      <c r="BD959" s="8" t="str">
        <f t="shared" si="191"/>
        <v/>
      </c>
      <c r="BE959" s="8" t="str">
        <f t="shared" si="191"/>
        <v/>
      </c>
    </row>
    <row r="960" spans="1:57" x14ac:dyDescent="0.25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>CONCATENATE(A960,B960,C960,D960,E960,F960,G960,H960,I960,J960,K960,L960,M960,N960,O960,P960,Q960,R960,S960,T960,U960,V960,W960,X960,Y960,Z960,AA960,AB960,AC960,AD960,AE960,AF960,AG960,AH960)</f>
        <v>SIMSIMNÃO733485431204133608644777,875ASSETJ - ASSOCIACAO DOS SERVIDORES DO TRIBUNAL DE044777,87520823,916666666744745,87544741,87544286,875813465540GXLDX RXX XNTX000000AMIL15AMIL FACIL S80 QP S/COPART2775352137,012775,35ATIVO</v>
      </c>
      <c r="AJ960">
        <f>IF(AI960=AI959,1,0)</f>
        <v>0</v>
      </c>
      <c r="AK960" s="47" t="s">
        <v>619</v>
      </c>
      <c r="AM960" s="7">
        <v>957</v>
      </c>
      <c r="AN960" s="7" t="str">
        <f t="shared" si="190"/>
        <v/>
      </c>
      <c r="AO960" s="7" t="str">
        <f t="shared" si="190"/>
        <v/>
      </c>
      <c r="AP960" s="7" t="str">
        <f t="shared" si="190"/>
        <v/>
      </c>
      <c r="AQ960" s="7" t="str">
        <f t="shared" si="190"/>
        <v/>
      </c>
      <c r="AR960" s="7" t="str">
        <f t="shared" si="190"/>
        <v/>
      </c>
      <c r="AS960" s="7" t="str">
        <f t="shared" si="190"/>
        <v/>
      </c>
      <c r="AT960" s="7" t="str">
        <f t="shared" si="190"/>
        <v/>
      </c>
      <c r="AU960" s="7" t="str">
        <f t="shared" si="190"/>
        <v/>
      </c>
      <c r="AV960" s="7" t="str">
        <f t="shared" si="190"/>
        <v/>
      </c>
      <c r="AW960" s="7" t="str">
        <f t="shared" si="190"/>
        <v/>
      </c>
      <c r="AX960" s="7" t="str">
        <f t="shared" si="191"/>
        <v/>
      </c>
      <c r="AY960" s="7" t="str">
        <f t="shared" si="191"/>
        <v/>
      </c>
      <c r="AZ960" s="7" t="str">
        <f t="shared" si="191"/>
        <v/>
      </c>
      <c r="BA960" s="7" t="str">
        <f t="shared" si="191"/>
        <v/>
      </c>
      <c r="BB960" s="7" t="str">
        <f t="shared" si="191"/>
        <v/>
      </c>
      <c r="BC960" s="7" t="str">
        <f t="shared" si="191"/>
        <v/>
      </c>
      <c r="BD960" s="7" t="str">
        <f t="shared" si="191"/>
        <v/>
      </c>
      <c r="BE960" s="7" t="str">
        <f t="shared" si="191"/>
        <v/>
      </c>
    </row>
    <row r="961" spans="1:57" x14ac:dyDescent="0.25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>CONCATENATE(A961,B961,C961,D961,E961,F961,G961,H961,I961,J961,K961,L961,M961,N961,O961,P961,Q961,R961,S961,T961,U961,V961,W961,X961,Y961,Z961,AA961,AB961,AC961,AD961,AE961,AF961,AG961,AH961)</f>
        <v>SIMSIMNÃO733485431204133652844777,875ASSETJ - ASSOCIACAO DOS SERVIDORES DO TRIBUNAL DE044777,87534683,916666666744745,87544741,87544286,875813465570XGNX BRXNWX XQUXLX XLXX000000AMIL15AMIL FACIL S80 QP S/COPART66574512,62665,74ATIVO</v>
      </c>
      <c r="AJ961">
        <f>IF(AI961=AI960,1,0)</f>
        <v>0</v>
      </c>
      <c r="AK961" s="47" t="s">
        <v>619</v>
      </c>
      <c r="AM961" s="8">
        <v>958</v>
      </c>
      <c r="AN961" s="8" t="str">
        <f t="shared" si="190"/>
        <v/>
      </c>
      <c r="AO961" s="8" t="str">
        <f t="shared" si="190"/>
        <v/>
      </c>
      <c r="AP961" s="8" t="str">
        <f t="shared" si="190"/>
        <v/>
      </c>
      <c r="AQ961" s="8" t="str">
        <f t="shared" si="190"/>
        <v/>
      </c>
      <c r="AR961" s="8" t="str">
        <f t="shared" si="190"/>
        <v/>
      </c>
      <c r="AS961" s="8" t="str">
        <f t="shared" si="190"/>
        <v/>
      </c>
      <c r="AT961" s="8" t="str">
        <f t="shared" si="190"/>
        <v/>
      </c>
      <c r="AU961" s="8" t="str">
        <f t="shared" si="190"/>
        <v/>
      </c>
      <c r="AV961" s="8" t="str">
        <f t="shared" si="190"/>
        <v/>
      </c>
      <c r="AW961" s="8" t="str">
        <f t="shared" si="190"/>
        <v/>
      </c>
      <c r="AX961" s="8" t="str">
        <f t="shared" si="191"/>
        <v/>
      </c>
      <c r="AY961" s="8" t="str">
        <f t="shared" si="191"/>
        <v/>
      </c>
      <c r="AZ961" s="8" t="str">
        <f t="shared" si="191"/>
        <v/>
      </c>
      <c r="BA961" s="8" t="str">
        <f t="shared" si="191"/>
        <v/>
      </c>
      <c r="BB961" s="8" t="str">
        <f t="shared" si="191"/>
        <v/>
      </c>
      <c r="BC961" s="8" t="str">
        <f t="shared" si="191"/>
        <v/>
      </c>
      <c r="BD961" s="8" t="str">
        <f t="shared" si="191"/>
        <v/>
      </c>
      <c r="BE961" s="8" t="str">
        <f t="shared" si="191"/>
        <v/>
      </c>
    </row>
    <row r="962" spans="1:57" x14ac:dyDescent="0.25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>CONCATENATE(A962,B962,C962,D962,E962,F962,G962,H962,I962,J962,K962,L962,M962,N962,O962,P962,Q962,R962,S962,T962,U962,V962,W962,X962,Y962,Z962,AA962,AB962,AC962,AD962,AE962,AF962,AG962,AH962)</f>
        <v>SIMSIMNÃO733485421207133617144777,875ASSETJ - ASSOCIACAO DOS SERVIDORES DO TRIBUNAL DE044777,87529333,87544745,87544741,87544286,875813465730DXXGX MXLXM GXZZX000000AMIL15AMIL S750 R2 QP S/COPART1731211333,041731,21ATIVO</v>
      </c>
      <c r="AJ962">
        <f>IF(AI962=AI961,1,0)</f>
        <v>0</v>
      </c>
      <c r="AK962" s="47" t="s">
        <v>619</v>
      </c>
      <c r="AM962" s="7">
        <v>959</v>
      </c>
      <c r="AN962" s="7" t="str">
        <f t="shared" si="190"/>
        <v/>
      </c>
      <c r="AO962" s="7" t="str">
        <f t="shared" si="190"/>
        <v/>
      </c>
      <c r="AP962" s="7" t="str">
        <f t="shared" si="190"/>
        <v/>
      </c>
      <c r="AQ962" s="7" t="str">
        <f t="shared" si="190"/>
        <v/>
      </c>
      <c r="AR962" s="7" t="str">
        <f t="shared" si="190"/>
        <v/>
      </c>
      <c r="AS962" s="7" t="str">
        <f t="shared" si="190"/>
        <v/>
      </c>
      <c r="AT962" s="7" t="str">
        <f t="shared" si="190"/>
        <v/>
      </c>
      <c r="AU962" s="7" t="str">
        <f t="shared" si="190"/>
        <v/>
      </c>
      <c r="AV962" s="7" t="str">
        <f t="shared" si="190"/>
        <v/>
      </c>
      <c r="AW962" s="7" t="str">
        <f t="shared" si="190"/>
        <v/>
      </c>
      <c r="AX962" s="7" t="str">
        <f t="shared" si="191"/>
        <v/>
      </c>
      <c r="AY962" s="7" t="str">
        <f t="shared" si="191"/>
        <v/>
      </c>
      <c r="AZ962" s="7" t="str">
        <f t="shared" si="191"/>
        <v/>
      </c>
      <c r="BA962" s="7" t="str">
        <f t="shared" si="191"/>
        <v/>
      </c>
      <c r="BB962" s="7" t="str">
        <f t="shared" si="191"/>
        <v/>
      </c>
      <c r="BC962" s="7" t="str">
        <f t="shared" si="191"/>
        <v/>
      </c>
      <c r="BD962" s="7" t="str">
        <f t="shared" si="191"/>
        <v/>
      </c>
      <c r="BE962" s="7" t="str">
        <f t="shared" si="191"/>
        <v/>
      </c>
    </row>
    <row r="963" spans="1:57" x14ac:dyDescent="0.25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>CONCATENATE(A963,B963,C963,D963,E963,F963,G963,H963,I963,J963,K963,L963,M963,N963,O963,P963,Q963,R963,S963,T963,U963,V963,W963,X963,Y963,Z963,AA963,AB963,AC963,AD963,AE963,AF963,AG963,AH963)</f>
        <v>SIMSIMNÃO733485431204133653144777,875ASSETJ - ASSOCIACAO DOS SERVIDORES DO TRIBUNAL DE044777,87511699,916666666744745,87544741,87544286,875813465770WXRMXLLX MXLXNDRXNX WXRXTTX000000AMIL15AMIL FACIL S80 QP S/COPART2775352137,012775,35ATIVO</v>
      </c>
      <c r="AJ963">
        <f>IF(AI963=AI962,1,0)</f>
        <v>0</v>
      </c>
      <c r="AK963" s="47" t="s">
        <v>619</v>
      </c>
      <c r="AM963" s="8">
        <v>960</v>
      </c>
      <c r="AN963" s="8" t="str">
        <f t="shared" si="190"/>
        <v/>
      </c>
      <c r="AO963" s="8" t="str">
        <f t="shared" si="190"/>
        <v/>
      </c>
      <c r="AP963" s="8" t="str">
        <f t="shared" si="190"/>
        <v/>
      </c>
      <c r="AQ963" s="8" t="str">
        <f t="shared" si="190"/>
        <v/>
      </c>
      <c r="AR963" s="8" t="str">
        <f t="shared" si="190"/>
        <v/>
      </c>
      <c r="AS963" s="8" t="str">
        <f t="shared" si="190"/>
        <v/>
      </c>
      <c r="AT963" s="8" t="str">
        <f t="shared" si="190"/>
        <v/>
      </c>
      <c r="AU963" s="8" t="str">
        <f t="shared" si="190"/>
        <v/>
      </c>
      <c r="AV963" s="8" t="str">
        <f t="shared" si="190"/>
        <v/>
      </c>
      <c r="AW963" s="8" t="str">
        <f t="shared" si="190"/>
        <v/>
      </c>
      <c r="AX963" s="8" t="str">
        <f t="shared" si="191"/>
        <v/>
      </c>
      <c r="AY963" s="8" t="str">
        <f t="shared" si="191"/>
        <v/>
      </c>
      <c r="AZ963" s="8" t="str">
        <f t="shared" si="191"/>
        <v/>
      </c>
      <c r="BA963" s="8" t="str">
        <f t="shared" si="191"/>
        <v/>
      </c>
      <c r="BB963" s="8" t="str">
        <f t="shared" si="191"/>
        <v/>
      </c>
      <c r="BC963" s="8" t="str">
        <f t="shared" si="191"/>
        <v/>
      </c>
      <c r="BD963" s="8" t="str">
        <f t="shared" si="191"/>
        <v/>
      </c>
      <c r="BE963" s="8" t="str">
        <f t="shared" si="191"/>
        <v/>
      </c>
    </row>
    <row r="964" spans="1:57" x14ac:dyDescent="0.25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>CONCATENATE(A964,B964,C964,D964,E964,F964,G964,H964,I964,J964,K964,L964,M964,N964,O964,P964,Q964,R964,S964,T964,U964,V964,W964,X964,Y964,Z964,AA964,AB964,AC964,AD964,AE964,AF964,AG964,AH964)</f>
        <v>SIMSIMNÃO733485433201133653344777,875ASSETJ - ASSOCIACAO DOS SERVIDORES DO TRIBUNAL DE044777,87522302,916666666744745,87544741,87544286,875813466250JXX DXX MXWHXDX000000AMIL15AMIL FACIL S80 QC S/COPART2569761978,722569,76ATIVO</v>
      </c>
      <c r="AJ964">
        <f>IF(AI964=AI963,1,0)</f>
        <v>0</v>
      </c>
      <c r="AK964" s="47" t="s">
        <v>619</v>
      </c>
      <c r="AM964" s="7">
        <v>961</v>
      </c>
      <c r="AN964" s="7" t="str">
        <f t="shared" ref="AN964:AW973" si="192">IF(AN$3=$D964,$AM964,"")</f>
        <v/>
      </c>
      <c r="AO964" s="7" t="str">
        <f t="shared" si="192"/>
        <v/>
      </c>
      <c r="AP964" s="7" t="str">
        <f t="shared" si="192"/>
        <v/>
      </c>
      <c r="AQ964" s="7" t="str">
        <f t="shared" si="192"/>
        <v/>
      </c>
      <c r="AR964" s="7" t="str">
        <f t="shared" si="192"/>
        <v/>
      </c>
      <c r="AS964" s="7" t="str">
        <f t="shared" si="192"/>
        <v/>
      </c>
      <c r="AT964" s="7" t="str">
        <f t="shared" si="192"/>
        <v/>
      </c>
      <c r="AU964" s="7" t="str">
        <f t="shared" si="192"/>
        <v/>
      </c>
      <c r="AV964" s="7" t="str">
        <f t="shared" si="192"/>
        <v/>
      </c>
      <c r="AW964" s="7" t="str">
        <f t="shared" si="192"/>
        <v/>
      </c>
      <c r="AX964" s="7" t="str">
        <f t="shared" ref="AX964:BE973" si="193">IF(AX$3=$D964,$AM964,"")</f>
        <v/>
      </c>
      <c r="AY964" s="7" t="str">
        <f t="shared" si="193"/>
        <v/>
      </c>
      <c r="AZ964" s="7" t="str">
        <f t="shared" si="193"/>
        <v/>
      </c>
      <c r="BA964" s="7" t="str">
        <f t="shared" si="193"/>
        <v/>
      </c>
      <c r="BB964" s="7" t="str">
        <f t="shared" si="193"/>
        <v/>
      </c>
      <c r="BC964" s="7" t="str">
        <f t="shared" si="193"/>
        <v/>
      </c>
      <c r="BD964" s="7" t="str">
        <f t="shared" si="193"/>
        <v/>
      </c>
      <c r="BE964" s="7" t="str">
        <f t="shared" si="193"/>
        <v/>
      </c>
    </row>
    <row r="965" spans="1:57" x14ac:dyDescent="0.25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>CONCATENATE(A965,B965,C965,D965,E965,F965,G965,H965,I965,J965,K965,L965,M965,N965,O965,P965,Q965,R965,S965,T965,U965,V965,W965,X965,Y965,Z965,AA965,AB965,AC965,AD965,AE965,AF965,AG965,AH965)</f>
        <v>SIMSIMNÃO733485431204133654344777,875ASSETJ - ASSOCIACAO DOS SERVIDORES DO TRIBUNAL DE044777,87513723,87544745,87544741,87544286,875813466350XNXX RXBXXRX LXVXRXRX000000AMIL15AMIL FACIL S80 QP S/COPART2775352137,012775,35ATIVO</v>
      </c>
      <c r="AJ965">
        <f>IF(AI965=AI964,1,0)</f>
        <v>0</v>
      </c>
      <c r="AK965" s="47" t="s">
        <v>619</v>
      </c>
      <c r="AM965" s="8">
        <v>962</v>
      </c>
      <c r="AN965" s="8" t="str">
        <f t="shared" si="192"/>
        <v/>
      </c>
      <c r="AO965" s="8" t="str">
        <f t="shared" si="192"/>
        <v/>
      </c>
      <c r="AP965" s="8" t="str">
        <f t="shared" si="192"/>
        <v/>
      </c>
      <c r="AQ965" s="8" t="str">
        <f t="shared" si="192"/>
        <v/>
      </c>
      <c r="AR965" s="8" t="str">
        <f t="shared" si="192"/>
        <v/>
      </c>
      <c r="AS965" s="8" t="str">
        <f t="shared" si="192"/>
        <v/>
      </c>
      <c r="AT965" s="8" t="str">
        <f t="shared" si="192"/>
        <v/>
      </c>
      <c r="AU965" s="8" t="str">
        <f t="shared" si="192"/>
        <v/>
      </c>
      <c r="AV965" s="8" t="str">
        <f t="shared" si="192"/>
        <v/>
      </c>
      <c r="AW965" s="8" t="str">
        <f t="shared" si="192"/>
        <v/>
      </c>
      <c r="AX965" s="8" t="str">
        <f t="shared" si="193"/>
        <v/>
      </c>
      <c r="AY965" s="8" t="str">
        <f t="shared" si="193"/>
        <v/>
      </c>
      <c r="AZ965" s="8" t="str">
        <f t="shared" si="193"/>
        <v/>
      </c>
      <c r="BA965" s="8" t="str">
        <f t="shared" si="193"/>
        <v/>
      </c>
      <c r="BB965" s="8" t="str">
        <f t="shared" si="193"/>
        <v/>
      </c>
      <c r="BC965" s="8" t="str">
        <f t="shared" si="193"/>
        <v/>
      </c>
      <c r="BD965" s="8" t="str">
        <f t="shared" si="193"/>
        <v/>
      </c>
      <c r="BE965" s="8" t="str">
        <f t="shared" si="193"/>
        <v/>
      </c>
    </row>
    <row r="966" spans="1:57" x14ac:dyDescent="0.25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>CONCATENATE(A966,B966,C966,D966,E966,F966,G966,H966,I966,J966,K966,L966,M966,N966,O966,P966,Q966,R966,S966,T966,U966,V966,W966,X966,Y966,Z966,AA966,AB966,AC966,AD966,AE966,AF966,AG966,AH966)</f>
        <v>SIMSIMNÃO733485433201133657444777,875ASSETJ - ASSOCIACAO DOS SERVIDORES DO TRIBUNAL DE044777,87517847,916666666744745,87544741,87544286,875813466380WXWXRX FXRXX XLVX000000AMIL15AMIL FACIL S80 QC S/COPART2569761978,722569,76ATIVO</v>
      </c>
      <c r="AJ966">
        <f>IF(AI966=AI965,1,0)</f>
        <v>0</v>
      </c>
      <c r="AK966" s="47" t="s">
        <v>619</v>
      </c>
      <c r="AM966" s="7">
        <v>963</v>
      </c>
      <c r="AN966" s="7" t="str">
        <f t="shared" si="192"/>
        <v/>
      </c>
      <c r="AO966" s="7" t="str">
        <f t="shared" si="192"/>
        <v/>
      </c>
      <c r="AP966" s="7" t="str">
        <f t="shared" si="192"/>
        <v/>
      </c>
      <c r="AQ966" s="7" t="str">
        <f t="shared" si="192"/>
        <v/>
      </c>
      <c r="AR966" s="7" t="str">
        <f t="shared" si="192"/>
        <v/>
      </c>
      <c r="AS966" s="7" t="str">
        <f t="shared" si="192"/>
        <v/>
      </c>
      <c r="AT966" s="7" t="str">
        <f t="shared" si="192"/>
        <v/>
      </c>
      <c r="AU966" s="7" t="str">
        <f t="shared" si="192"/>
        <v/>
      </c>
      <c r="AV966" s="7" t="str">
        <f t="shared" si="192"/>
        <v/>
      </c>
      <c r="AW966" s="7" t="str">
        <f t="shared" si="192"/>
        <v/>
      </c>
      <c r="AX966" s="7" t="str">
        <f t="shared" si="193"/>
        <v/>
      </c>
      <c r="AY966" s="7" t="str">
        <f t="shared" si="193"/>
        <v/>
      </c>
      <c r="AZ966" s="7" t="str">
        <f t="shared" si="193"/>
        <v/>
      </c>
      <c r="BA966" s="7" t="str">
        <f t="shared" si="193"/>
        <v/>
      </c>
      <c r="BB966" s="7" t="str">
        <f t="shared" si="193"/>
        <v/>
      </c>
      <c r="BC966" s="7" t="str">
        <f t="shared" si="193"/>
        <v/>
      </c>
      <c r="BD966" s="7" t="str">
        <f t="shared" si="193"/>
        <v/>
      </c>
      <c r="BE966" s="7" t="str">
        <f t="shared" si="193"/>
        <v/>
      </c>
    </row>
    <row r="967" spans="1:57" x14ac:dyDescent="0.25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>CONCATENATE(A967,B967,C967,D967,E967,F967,G967,H967,I967,J967,K967,L967,M967,N967,O967,P967,Q967,R967,S967,T967,U967,V967,W967,X967,Y967,Z967,AA967,AB967,AC967,AD967,AE967,AF967,AG967,AH967)</f>
        <v>SIMSIMNÃO733485433201133657544777,875ASSETJ - ASSOCIACAO DOS SERVIDORES DO TRIBUNAL DE044777,87530785,87544745,87544741,87544286,875813466460THXX BUXNX PXNTX000000AMIL15AMIL FACIL S80 QC S/COPART7767598,06776,7ATIVO</v>
      </c>
      <c r="AJ967">
        <f>IF(AI967=AI966,1,0)</f>
        <v>0</v>
      </c>
      <c r="AK967" s="47" t="s">
        <v>619</v>
      </c>
      <c r="AM967" s="8">
        <v>964</v>
      </c>
      <c r="AN967" s="8" t="str">
        <f t="shared" si="192"/>
        <v/>
      </c>
      <c r="AO967" s="8" t="str">
        <f t="shared" si="192"/>
        <v/>
      </c>
      <c r="AP967" s="8" t="str">
        <f t="shared" si="192"/>
        <v/>
      </c>
      <c r="AQ967" s="8" t="str">
        <f t="shared" si="192"/>
        <v/>
      </c>
      <c r="AR967" s="8" t="str">
        <f t="shared" si="192"/>
        <v/>
      </c>
      <c r="AS967" s="8" t="str">
        <f t="shared" si="192"/>
        <v/>
      </c>
      <c r="AT967" s="8" t="str">
        <f t="shared" si="192"/>
        <v/>
      </c>
      <c r="AU967" s="8" t="str">
        <f t="shared" si="192"/>
        <v/>
      </c>
      <c r="AV967" s="8" t="str">
        <f t="shared" si="192"/>
        <v/>
      </c>
      <c r="AW967" s="8" t="str">
        <f t="shared" si="192"/>
        <v/>
      </c>
      <c r="AX967" s="8" t="str">
        <f t="shared" si="193"/>
        <v/>
      </c>
      <c r="AY967" s="8" t="str">
        <f t="shared" si="193"/>
        <v/>
      </c>
      <c r="AZ967" s="8" t="str">
        <f t="shared" si="193"/>
        <v/>
      </c>
      <c r="BA967" s="8" t="str">
        <f t="shared" si="193"/>
        <v/>
      </c>
      <c r="BB967" s="8" t="str">
        <f t="shared" si="193"/>
        <v/>
      </c>
      <c r="BC967" s="8" t="str">
        <f t="shared" si="193"/>
        <v/>
      </c>
      <c r="BD967" s="8" t="str">
        <f t="shared" si="193"/>
        <v/>
      </c>
      <c r="BE967" s="8" t="str">
        <f t="shared" si="193"/>
        <v/>
      </c>
    </row>
    <row r="968" spans="1:57" x14ac:dyDescent="0.25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>CONCATENATE(A968,B968,C968,D968,E968,F968,G968,H968,I968,J968,K968,L968,M968,N968,O968,P968,Q968,R968,S968,T968,U968,V968,W968,X968,Y968,Z968,AA968,AB968,AC968,AD968,AE968,AF968,AG968,AH968)</f>
        <v>SIMSIMNÃO733485431204133660044777,875ASSETJ - ASSOCIACAO DOS SERVIDORES DO TRIBUNAL DE044777,87523795,87544745,87544741,87544286,875813466470RXQUXL BXRRXTX DX XRXUJX XLXVXXRX000000AMIL15AMIL FACIL S80 QP S/COPART1585921221,151585,92ATIVO</v>
      </c>
      <c r="AJ968">
        <f>IF(AI968=AI967,1,0)</f>
        <v>0</v>
      </c>
      <c r="AK968" s="47" t="s">
        <v>619</v>
      </c>
      <c r="AM968" s="7">
        <v>965</v>
      </c>
      <c r="AN968" s="7" t="str">
        <f t="shared" si="192"/>
        <v/>
      </c>
      <c r="AO968" s="7" t="str">
        <f t="shared" si="192"/>
        <v/>
      </c>
      <c r="AP968" s="7" t="str">
        <f t="shared" si="192"/>
        <v/>
      </c>
      <c r="AQ968" s="7" t="str">
        <f t="shared" si="192"/>
        <v/>
      </c>
      <c r="AR968" s="7" t="str">
        <f t="shared" si="192"/>
        <v/>
      </c>
      <c r="AS968" s="7" t="str">
        <f t="shared" si="192"/>
        <v/>
      </c>
      <c r="AT968" s="7" t="str">
        <f t="shared" si="192"/>
        <v/>
      </c>
      <c r="AU968" s="7" t="str">
        <f t="shared" si="192"/>
        <v/>
      </c>
      <c r="AV968" s="7" t="str">
        <f t="shared" si="192"/>
        <v/>
      </c>
      <c r="AW968" s="7" t="str">
        <f t="shared" si="192"/>
        <v/>
      </c>
      <c r="AX968" s="7" t="str">
        <f t="shared" si="193"/>
        <v/>
      </c>
      <c r="AY968" s="7" t="str">
        <f t="shared" si="193"/>
        <v/>
      </c>
      <c r="AZ968" s="7" t="str">
        <f t="shared" si="193"/>
        <v/>
      </c>
      <c r="BA968" s="7" t="str">
        <f t="shared" si="193"/>
        <v/>
      </c>
      <c r="BB968" s="7" t="str">
        <f t="shared" si="193"/>
        <v/>
      </c>
      <c r="BC968" s="7" t="str">
        <f t="shared" si="193"/>
        <v/>
      </c>
      <c r="BD968" s="7" t="str">
        <f t="shared" si="193"/>
        <v/>
      </c>
      <c r="BE968" s="7" t="str">
        <f t="shared" si="193"/>
        <v/>
      </c>
    </row>
    <row r="969" spans="1:57" x14ac:dyDescent="0.25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>CONCATENATE(A969,B969,C969,D969,E969,F969,G969,H969,I969,J969,K969,L969,M969,N969,O969,P969,Q969,R969,S969,T969,U969,V969,W969,X969,Y969,Z969,AA969,AB969,AC969,AD969,AE969,AF969,AG969,AH969)</f>
        <v>SIMSIMNÃO733485431204133660444777,875ASSETJ - ASSOCIACAO DOS SERVIDORES DO TRIBUNAL DE044777,87525745,87544745,87544741,87544286,875813466510WXGNXR MXXXMXXNX000000AMIL15AMIL FACIL S80 QP S/COPART126873976,921268,73ATIVO</v>
      </c>
      <c r="AJ969">
        <f>IF(AI969=AI968,1,0)</f>
        <v>0</v>
      </c>
      <c r="AK969" s="47" t="s">
        <v>619</v>
      </c>
      <c r="AM969" s="8">
        <v>966</v>
      </c>
      <c r="AN969" s="8" t="str">
        <f t="shared" si="192"/>
        <v/>
      </c>
      <c r="AO969" s="8" t="str">
        <f t="shared" si="192"/>
        <v/>
      </c>
      <c r="AP969" s="8" t="str">
        <f t="shared" si="192"/>
        <v/>
      </c>
      <c r="AQ969" s="8" t="str">
        <f t="shared" si="192"/>
        <v/>
      </c>
      <c r="AR969" s="8" t="str">
        <f t="shared" si="192"/>
        <v/>
      </c>
      <c r="AS969" s="8" t="str">
        <f t="shared" si="192"/>
        <v/>
      </c>
      <c r="AT969" s="8" t="str">
        <f t="shared" si="192"/>
        <v/>
      </c>
      <c r="AU969" s="8" t="str">
        <f t="shared" si="192"/>
        <v/>
      </c>
      <c r="AV969" s="8" t="str">
        <f t="shared" si="192"/>
        <v/>
      </c>
      <c r="AW969" s="8" t="str">
        <f t="shared" si="192"/>
        <v/>
      </c>
      <c r="AX969" s="8" t="str">
        <f t="shared" si="193"/>
        <v/>
      </c>
      <c r="AY969" s="8" t="str">
        <f t="shared" si="193"/>
        <v/>
      </c>
      <c r="AZ969" s="8" t="str">
        <f t="shared" si="193"/>
        <v/>
      </c>
      <c r="BA969" s="8" t="str">
        <f t="shared" si="193"/>
        <v/>
      </c>
      <c r="BB969" s="8" t="str">
        <f t="shared" si="193"/>
        <v/>
      </c>
      <c r="BC969" s="8" t="str">
        <f t="shared" si="193"/>
        <v/>
      </c>
      <c r="BD969" s="8" t="str">
        <f t="shared" si="193"/>
        <v/>
      </c>
      <c r="BE969" s="8" t="str">
        <f t="shared" si="193"/>
        <v/>
      </c>
    </row>
    <row r="970" spans="1:57" x14ac:dyDescent="0.25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>CONCATENATE(A970,B970,C970,D970,E970,F970,G970,H970,I970,J970,K970,L970,M970,N970,O970,P970,Q970,R970,S970,T970,U970,V970,W970,X970,Y970,Z970,AA970,AB970,AC970,AD970,AE970,AF970,AG970,AH970)</f>
        <v>SIMSIMNÃO733485433201133660144777,875ASSETJ - ASSOCIACAO DOS SERVIDORES DO TRIBUNAL DE044777,87529649,87544745,87544741,87544286,875813466680PRXWXLX DXX PXRXXRX000000AMIL15AMIL FACIL S80 QC S/COPART85436657,86854,36ATIVO</v>
      </c>
      <c r="AJ970">
        <f>IF(AI970=AI969,1,0)</f>
        <v>0</v>
      </c>
      <c r="AK970" s="47" t="s">
        <v>619</v>
      </c>
      <c r="AM970" s="7">
        <v>967</v>
      </c>
      <c r="AN970" s="7" t="str">
        <f t="shared" si="192"/>
        <v/>
      </c>
      <c r="AO970" s="7" t="str">
        <f t="shared" si="192"/>
        <v/>
      </c>
      <c r="AP970" s="7" t="str">
        <f t="shared" si="192"/>
        <v/>
      </c>
      <c r="AQ970" s="7" t="str">
        <f t="shared" si="192"/>
        <v/>
      </c>
      <c r="AR970" s="7" t="str">
        <f t="shared" si="192"/>
        <v/>
      </c>
      <c r="AS970" s="7" t="str">
        <f t="shared" si="192"/>
        <v/>
      </c>
      <c r="AT970" s="7" t="str">
        <f t="shared" si="192"/>
        <v/>
      </c>
      <c r="AU970" s="7" t="str">
        <f t="shared" si="192"/>
        <v/>
      </c>
      <c r="AV970" s="7" t="str">
        <f t="shared" si="192"/>
        <v/>
      </c>
      <c r="AW970" s="7" t="str">
        <f t="shared" si="192"/>
        <v/>
      </c>
      <c r="AX970" s="7" t="str">
        <f t="shared" si="193"/>
        <v/>
      </c>
      <c r="AY970" s="7" t="str">
        <f t="shared" si="193"/>
        <v/>
      </c>
      <c r="AZ970" s="7" t="str">
        <f t="shared" si="193"/>
        <v/>
      </c>
      <c r="BA970" s="7" t="str">
        <f t="shared" si="193"/>
        <v/>
      </c>
      <c r="BB970" s="7" t="str">
        <f t="shared" si="193"/>
        <v/>
      </c>
      <c r="BC970" s="7" t="str">
        <f t="shared" si="193"/>
        <v/>
      </c>
      <c r="BD970" s="7" t="str">
        <f t="shared" si="193"/>
        <v/>
      </c>
      <c r="BE970" s="7" t="str">
        <f t="shared" si="193"/>
        <v/>
      </c>
    </row>
    <row r="971" spans="1:57" x14ac:dyDescent="0.25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>CONCATENATE(A971,B971,C971,D971,E971,F971,G971,H971,I971,J971,K971,L971,M971,N971,O971,P971,Q971,R971,S971,T971,U971,V971,W971,X971,Y971,Z971,AA971,AB971,AC971,AD971,AE971,AF971,AG971,AH971)</f>
        <v>SIMSIMNÃO733485421207133660244777,875ASSETJ - ASSOCIACAO DOS SERVIDORES DO TRIBUNAL DE144777,87543392,87544745,87544286,875814355760BXNTX GXZZX WXRNXWK DX XUZX XLVX000000AMIL15AMIL S750 R2 QP S/COPART87508673,81875,08ATIVO</v>
      </c>
      <c r="AJ971">
        <f>IF(AI971=AI970,1,0)</f>
        <v>0</v>
      </c>
      <c r="AK971" s="47" t="s">
        <v>619</v>
      </c>
      <c r="AM971" s="8">
        <v>968</v>
      </c>
      <c r="AN971" s="8" t="str">
        <f t="shared" si="192"/>
        <v/>
      </c>
      <c r="AO971" s="8" t="str">
        <f t="shared" si="192"/>
        <v/>
      </c>
      <c r="AP971" s="8" t="str">
        <f t="shared" si="192"/>
        <v/>
      </c>
      <c r="AQ971" s="8" t="str">
        <f t="shared" si="192"/>
        <v/>
      </c>
      <c r="AR971" s="8" t="str">
        <f t="shared" si="192"/>
        <v/>
      </c>
      <c r="AS971" s="8" t="str">
        <f t="shared" si="192"/>
        <v/>
      </c>
      <c r="AT971" s="8" t="str">
        <f t="shared" si="192"/>
        <v/>
      </c>
      <c r="AU971" s="8" t="str">
        <f t="shared" si="192"/>
        <v/>
      </c>
      <c r="AV971" s="8" t="str">
        <f t="shared" si="192"/>
        <v/>
      </c>
      <c r="AW971" s="8" t="str">
        <f t="shared" si="192"/>
        <v/>
      </c>
      <c r="AX971" s="8" t="str">
        <f t="shared" si="193"/>
        <v/>
      </c>
      <c r="AY971" s="8" t="str">
        <f t="shared" si="193"/>
        <v/>
      </c>
      <c r="AZ971" s="8" t="str">
        <f t="shared" si="193"/>
        <v/>
      </c>
      <c r="BA971" s="8" t="str">
        <f t="shared" si="193"/>
        <v/>
      </c>
      <c r="BB971" s="8" t="str">
        <f t="shared" si="193"/>
        <v/>
      </c>
      <c r="BC971" s="8" t="str">
        <f t="shared" si="193"/>
        <v/>
      </c>
      <c r="BD971" s="8" t="str">
        <f t="shared" si="193"/>
        <v/>
      </c>
      <c r="BE971" s="8" t="str">
        <f t="shared" si="193"/>
        <v/>
      </c>
    </row>
    <row r="972" spans="1:57" x14ac:dyDescent="0.25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>CONCATENATE(A972,B972,C972,D972,E972,F972,G972,H972,I972,J972,K972,L972,M972,N972,O972,P972,Q972,R972,S972,T972,U972,V972,W972,X972,Y972,Z972,AA972,AB972,AC972,AD972,AE972,AF972,AG972,AH972)</f>
        <v>SIMSIMNÃO733485431204133660044777,875ASSETJ - ASSOCIACAO DOS SERVIDORES DO TRIBUNAL DE144777,87533471,87544745,87544286,875814359680JULXXNX BXRRXTX FXRXX DX XLXVXXRX000000AMIL15AMIL FACIL S80 QP S/COPART79888615,13798,88ATIVO</v>
      </c>
      <c r="AJ972">
        <f>IF(AI972=AI971,1,0)</f>
        <v>0</v>
      </c>
      <c r="AK972" s="47" t="s">
        <v>619</v>
      </c>
      <c r="AM972" s="7">
        <v>969</v>
      </c>
      <c r="AN972" s="7" t="str">
        <f t="shared" si="192"/>
        <v/>
      </c>
      <c r="AO972" s="7" t="str">
        <f t="shared" si="192"/>
        <v/>
      </c>
      <c r="AP972" s="7" t="str">
        <f t="shared" si="192"/>
        <v/>
      </c>
      <c r="AQ972" s="7" t="str">
        <f t="shared" si="192"/>
        <v/>
      </c>
      <c r="AR972" s="7" t="str">
        <f t="shared" si="192"/>
        <v/>
      </c>
      <c r="AS972" s="7" t="str">
        <f t="shared" si="192"/>
        <v/>
      </c>
      <c r="AT972" s="7" t="str">
        <f t="shared" si="192"/>
        <v/>
      </c>
      <c r="AU972" s="7" t="str">
        <f t="shared" si="192"/>
        <v/>
      </c>
      <c r="AV972" s="7" t="str">
        <f t="shared" si="192"/>
        <v/>
      </c>
      <c r="AW972" s="7" t="str">
        <f t="shared" si="192"/>
        <v/>
      </c>
      <c r="AX972" s="7" t="str">
        <f t="shared" si="193"/>
        <v/>
      </c>
      <c r="AY972" s="7" t="str">
        <f t="shared" si="193"/>
        <v/>
      </c>
      <c r="AZ972" s="7" t="str">
        <f t="shared" si="193"/>
        <v/>
      </c>
      <c r="BA972" s="7" t="str">
        <f t="shared" si="193"/>
        <v/>
      </c>
      <c r="BB972" s="7" t="str">
        <f t="shared" si="193"/>
        <v/>
      </c>
      <c r="BC972" s="7" t="str">
        <f t="shared" si="193"/>
        <v/>
      </c>
      <c r="BD972" s="7" t="str">
        <f t="shared" si="193"/>
        <v/>
      </c>
      <c r="BE972" s="7" t="str">
        <f t="shared" si="193"/>
        <v/>
      </c>
    </row>
    <row r="973" spans="1:57" x14ac:dyDescent="0.25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>CONCATENATE(A973,B973,C973,D973,E973,F973,G973,H973,I973,J973,K973,L973,M973,N973,O973,P973,Q973,R973,S973,T973,U973,V973,W973,X973,Y973,Z973,AA973,AB973,AC973,AD973,AE973,AF973,AG973,AH973)</f>
        <v>SIMSIMNÃO733485431204133660444777,875ASSETJ - ASSOCIACAO DOS SERVIDORES DO TRIBUNAL DE144777,87543271,87544745,87544286,875814359700LXRXNZX XNTXNXX MXTXUX MXXXMXXNX000000AMIL15AMIL FACIL S80 QP S/COPART4664359,12466,4ATIVO</v>
      </c>
      <c r="AJ973">
        <f>IF(AI973=AI972,1,0)</f>
        <v>0</v>
      </c>
      <c r="AK973" s="47" t="s">
        <v>619</v>
      </c>
      <c r="AM973" s="8">
        <v>970</v>
      </c>
      <c r="AN973" s="8" t="str">
        <f t="shared" si="192"/>
        <v/>
      </c>
      <c r="AO973" s="8" t="str">
        <f t="shared" si="192"/>
        <v/>
      </c>
      <c r="AP973" s="8" t="str">
        <f t="shared" si="192"/>
        <v/>
      </c>
      <c r="AQ973" s="8" t="str">
        <f t="shared" si="192"/>
        <v/>
      </c>
      <c r="AR973" s="8" t="str">
        <f t="shared" si="192"/>
        <v/>
      </c>
      <c r="AS973" s="8" t="str">
        <f t="shared" si="192"/>
        <v/>
      </c>
      <c r="AT973" s="8" t="str">
        <f t="shared" si="192"/>
        <v/>
      </c>
      <c r="AU973" s="8" t="str">
        <f t="shared" si="192"/>
        <v/>
      </c>
      <c r="AV973" s="8" t="str">
        <f t="shared" si="192"/>
        <v/>
      </c>
      <c r="AW973" s="8" t="str">
        <f t="shared" si="192"/>
        <v/>
      </c>
      <c r="AX973" s="8" t="str">
        <f t="shared" si="193"/>
        <v/>
      </c>
      <c r="AY973" s="8" t="str">
        <f t="shared" si="193"/>
        <v/>
      </c>
      <c r="AZ973" s="8" t="str">
        <f t="shared" si="193"/>
        <v/>
      </c>
      <c r="BA973" s="8" t="str">
        <f t="shared" si="193"/>
        <v/>
      </c>
      <c r="BB973" s="8" t="str">
        <f t="shared" si="193"/>
        <v/>
      </c>
      <c r="BC973" s="8" t="str">
        <f t="shared" si="193"/>
        <v/>
      </c>
      <c r="BD973" s="8" t="str">
        <f t="shared" si="193"/>
        <v/>
      </c>
      <c r="BE973" s="8" t="str">
        <f t="shared" si="193"/>
        <v/>
      </c>
    </row>
    <row r="974" spans="1:57" x14ac:dyDescent="0.25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>CONCATENATE(A974,B974,C974,D974,E974,F974,G974,H974,I974,J974,K974,L974,M974,N974,O974,P974,Q974,R974,S974,T974,U974,V974,W974,X974,Y974,Z974,AA974,AB974,AC974,AD974,AE974,AF974,AG974,AH974)</f>
        <v>SIMSIMNÃO733485433201133653344777,875ASSETJ - ASSOCIACAO DOS SERVIDORES DO TRIBUNAL DE144777,87536122,916666666744745,87544286,875814359710MURXLX DXX MXWHXDX000000AMIL15AMIL FACIL S80 QC S/COPART50526389,05505,26ATIVO</v>
      </c>
      <c r="AJ974">
        <f>IF(AI974=AI973,1,0)</f>
        <v>0</v>
      </c>
      <c r="AK974" s="47" t="s">
        <v>619</v>
      </c>
      <c r="AM974" s="7">
        <v>971</v>
      </c>
      <c r="AN974" s="7" t="str">
        <f t="shared" ref="AN974:AW983" si="194">IF(AN$3=$D974,$AM974,"")</f>
        <v/>
      </c>
      <c r="AO974" s="7" t="str">
        <f t="shared" si="194"/>
        <v/>
      </c>
      <c r="AP974" s="7" t="str">
        <f t="shared" si="194"/>
        <v/>
      </c>
      <c r="AQ974" s="7" t="str">
        <f t="shared" si="194"/>
        <v/>
      </c>
      <c r="AR974" s="7" t="str">
        <f t="shared" si="194"/>
        <v/>
      </c>
      <c r="AS974" s="7" t="str">
        <f t="shared" si="194"/>
        <v/>
      </c>
      <c r="AT974" s="7" t="str">
        <f t="shared" si="194"/>
        <v/>
      </c>
      <c r="AU974" s="7" t="str">
        <f t="shared" si="194"/>
        <v/>
      </c>
      <c r="AV974" s="7" t="str">
        <f t="shared" si="194"/>
        <v/>
      </c>
      <c r="AW974" s="7" t="str">
        <f t="shared" si="194"/>
        <v/>
      </c>
      <c r="AX974" s="7" t="str">
        <f t="shared" ref="AX974:BE983" si="195">IF(AX$3=$D974,$AM974,"")</f>
        <v/>
      </c>
      <c r="AY974" s="7" t="str">
        <f t="shared" si="195"/>
        <v/>
      </c>
      <c r="AZ974" s="7" t="str">
        <f t="shared" si="195"/>
        <v/>
      </c>
      <c r="BA974" s="7" t="str">
        <f t="shared" si="195"/>
        <v/>
      </c>
      <c r="BB974" s="7" t="str">
        <f t="shared" si="195"/>
        <v/>
      </c>
      <c r="BC974" s="7" t="str">
        <f t="shared" si="195"/>
        <v/>
      </c>
      <c r="BD974" s="7" t="str">
        <f t="shared" si="195"/>
        <v/>
      </c>
      <c r="BE974" s="7" t="str">
        <f t="shared" si="195"/>
        <v/>
      </c>
    </row>
    <row r="975" spans="1:57" x14ac:dyDescent="0.25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>CONCATENATE(A975,B975,C975,D975,E975,F975,G975,H975,I975,J975,K975,L975,M975,N975,O975,P975,Q975,R975,S975,T975,U975,V975,W975,X975,Y975,Z975,AA975,AB975,AC975,AD975,AE975,AF975,AG975,AH975)</f>
        <v>SIMSIMNÃO733485431204133895844777,875ASSETJ - ASSOCIACAO DOS SERVIDORES DO TRIBUNAL DE044777,87519331,916666666744745,87544741,87544316,875815658210XRX MXRXX XLLX PXXXXTX000000AMIL14AMIL FACIL S80 QP S/COPART2775352137,012775,35ATIVO</v>
      </c>
      <c r="AJ975">
        <f>IF(AI975=AI974,1,0)</f>
        <v>0</v>
      </c>
      <c r="AK975" s="47" t="s">
        <v>619</v>
      </c>
      <c r="AM975" s="8">
        <v>972</v>
      </c>
      <c r="AN975" s="8" t="str">
        <f t="shared" si="194"/>
        <v/>
      </c>
      <c r="AO975" s="8" t="str">
        <f t="shared" si="194"/>
        <v/>
      </c>
      <c r="AP975" s="8" t="str">
        <f t="shared" si="194"/>
        <v/>
      </c>
      <c r="AQ975" s="8" t="str">
        <f t="shared" si="194"/>
        <v/>
      </c>
      <c r="AR975" s="8" t="str">
        <f t="shared" si="194"/>
        <v/>
      </c>
      <c r="AS975" s="8" t="str">
        <f t="shared" si="194"/>
        <v/>
      </c>
      <c r="AT975" s="8" t="str">
        <f t="shared" si="194"/>
        <v/>
      </c>
      <c r="AU975" s="8" t="str">
        <f t="shared" si="194"/>
        <v/>
      </c>
      <c r="AV975" s="8" t="str">
        <f t="shared" si="194"/>
        <v/>
      </c>
      <c r="AW975" s="8" t="str">
        <f t="shared" si="194"/>
        <v/>
      </c>
      <c r="AX975" s="8" t="str">
        <f t="shared" si="195"/>
        <v/>
      </c>
      <c r="AY975" s="8" t="str">
        <f t="shared" si="195"/>
        <v/>
      </c>
      <c r="AZ975" s="8" t="str">
        <f t="shared" si="195"/>
        <v/>
      </c>
      <c r="BA975" s="8" t="str">
        <f t="shared" si="195"/>
        <v/>
      </c>
      <c r="BB975" s="8" t="str">
        <f t="shared" si="195"/>
        <v/>
      </c>
      <c r="BC975" s="8" t="str">
        <f t="shared" si="195"/>
        <v/>
      </c>
      <c r="BD975" s="8" t="str">
        <f t="shared" si="195"/>
        <v/>
      </c>
      <c r="BE975" s="8" t="str">
        <f t="shared" si="195"/>
        <v/>
      </c>
    </row>
    <row r="976" spans="1:57" x14ac:dyDescent="0.25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>CONCATENATE(A976,B976,C976,D976,E976,F976,G976,H976,I976,J976,K976,L976,M976,N976,O976,P976,Q976,R976,S976,T976,U976,V976,W976,X976,Y976,Z976,AA976,AB976,AC976,AD976,AE976,AF976,AG976,AH976)</f>
        <v>SIMNÃONÃO733485433201133941544777,875ASSETJ - ASSOCIACAO DOS SERVIDORES DO TRIBUNAL DE044693,87544777,87529706,87544693,87544549,87544316,875815710190RXDRXGX PXNXLX MXWXDX000000AMIL14AMIL FACIL S80 QC S/COPART71256548,67712,56INATIVO</v>
      </c>
      <c r="AJ976">
        <f>IF(AI976=AI975,1,0)</f>
        <v>0</v>
      </c>
      <c r="AK976" s="47" t="s">
        <v>619</v>
      </c>
      <c r="AM976" s="7">
        <v>973</v>
      </c>
      <c r="AN976" s="7" t="str">
        <f t="shared" si="194"/>
        <v/>
      </c>
      <c r="AO976" s="7" t="str">
        <f t="shared" si="194"/>
        <v/>
      </c>
      <c r="AP976" s="7" t="str">
        <f t="shared" si="194"/>
        <v/>
      </c>
      <c r="AQ976" s="7" t="str">
        <f t="shared" si="194"/>
        <v/>
      </c>
      <c r="AR976" s="7" t="str">
        <f t="shared" si="194"/>
        <v/>
      </c>
      <c r="AS976" s="7" t="str">
        <f t="shared" si="194"/>
        <v/>
      </c>
      <c r="AT976" s="7" t="str">
        <f t="shared" si="194"/>
        <v/>
      </c>
      <c r="AU976" s="7" t="str">
        <f t="shared" si="194"/>
        <v/>
      </c>
      <c r="AV976" s="7" t="str">
        <f t="shared" si="194"/>
        <v/>
      </c>
      <c r="AW976" s="7" t="str">
        <f t="shared" si="194"/>
        <v/>
      </c>
      <c r="AX976" s="7" t="str">
        <f t="shared" si="195"/>
        <v/>
      </c>
      <c r="AY976" s="7" t="str">
        <f t="shared" si="195"/>
        <v/>
      </c>
      <c r="AZ976" s="7" t="str">
        <f t="shared" si="195"/>
        <v/>
      </c>
      <c r="BA976" s="7" t="str">
        <f t="shared" si="195"/>
        <v/>
      </c>
      <c r="BB976" s="7" t="str">
        <f t="shared" si="195"/>
        <v/>
      </c>
      <c r="BC976" s="7" t="str">
        <f t="shared" si="195"/>
        <v/>
      </c>
      <c r="BD976" s="7" t="str">
        <f t="shared" si="195"/>
        <v/>
      </c>
      <c r="BE976" s="7" t="str">
        <f t="shared" si="195"/>
        <v/>
      </c>
    </row>
    <row r="977" spans="1:57" x14ac:dyDescent="0.25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>CONCATENATE(A977,B977,C977,D977,E977,F977,G977,H977,I977,J977,K977,L977,M977,N977,O977,P977,Q977,R977,S977,T977,U977,V977,W977,X977,Y977,Z977,AA977,AB977,AC977,AD977,AE977,AF977,AG977,AH977)</f>
        <v>SIMSIMNÃO733485433201133675044777,875ASSETJ - ASSOCIACAO DOS SERVIDORES DO TRIBUNAL DE044777,87530913,87544745,87544741,87544316,875815710770RXNXTX RXXTTX000000AMIL14AMIL FACIL S80 QC S/COPART7767598,06776,7ATIVO</v>
      </c>
      <c r="AJ977">
        <f>IF(AI977=AI976,1,0)</f>
        <v>0</v>
      </c>
      <c r="AK977" s="47" t="s">
        <v>619</v>
      </c>
      <c r="AM977" s="8">
        <v>974</v>
      </c>
      <c r="AN977" s="8" t="str">
        <f t="shared" si="194"/>
        <v/>
      </c>
      <c r="AO977" s="8" t="str">
        <f t="shared" si="194"/>
        <v/>
      </c>
      <c r="AP977" s="8" t="str">
        <f t="shared" si="194"/>
        <v/>
      </c>
      <c r="AQ977" s="8" t="str">
        <f t="shared" si="194"/>
        <v/>
      </c>
      <c r="AR977" s="8" t="str">
        <f t="shared" si="194"/>
        <v/>
      </c>
      <c r="AS977" s="8" t="str">
        <f t="shared" si="194"/>
        <v/>
      </c>
      <c r="AT977" s="8" t="str">
        <f t="shared" si="194"/>
        <v/>
      </c>
      <c r="AU977" s="8" t="str">
        <f t="shared" si="194"/>
        <v/>
      </c>
      <c r="AV977" s="8" t="str">
        <f t="shared" si="194"/>
        <v/>
      </c>
      <c r="AW977" s="8" t="str">
        <f t="shared" si="194"/>
        <v/>
      </c>
      <c r="AX977" s="8" t="str">
        <f t="shared" si="195"/>
        <v/>
      </c>
      <c r="AY977" s="8" t="str">
        <f t="shared" si="195"/>
        <v/>
      </c>
      <c r="AZ977" s="8" t="str">
        <f t="shared" si="195"/>
        <v/>
      </c>
      <c r="BA977" s="8" t="str">
        <f t="shared" si="195"/>
        <v/>
      </c>
      <c r="BB977" s="8" t="str">
        <f t="shared" si="195"/>
        <v/>
      </c>
      <c r="BC977" s="8" t="str">
        <f t="shared" si="195"/>
        <v/>
      </c>
      <c r="BD977" s="8" t="str">
        <f t="shared" si="195"/>
        <v/>
      </c>
      <c r="BE977" s="8" t="str">
        <f t="shared" si="195"/>
        <v/>
      </c>
    </row>
    <row r="978" spans="1:57" x14ac:dyDescent="0.25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>CONCATENATE(A978,B978,C978,D978,E978,F978,G978,H978,I978,J978,K978,L978,M978,N978,O978,P978,Q978,R978,S978,T978,U978,V978,W978,X978,Y978,Z978,AA978,AB978,AC978,AD978,AE978,AF978,AG978,AH978)</f>
        <v>SIMSIMNÃO733485431204133724544777,875ASSETJ - ASSOCIACAO DOS SERVIDORES DO TRIBUNAL DE044777,87520444,916666666744745,87544741,87544316,875815710790XLZX XLVX DX XUZX000000AMIL14AMIL FACIL S80 QP S/COPART2775352137,012775,35ATIVO</v>
      </c>
      <c r="AJ978">
        <f>IF(AI978=AI977,1,0)</f>
        <v>0</v>
      </c>
      <c r="AK978" s="47" t="s">
        <v>619</v>
      </c>
      <c r="AM978" s="7">
        <v>975</v>
      </c>
      <c r="AN978" s="7" t="str">
        <f t="shared" si="194"/>
        <v/>
      </c>
      <c r="AO978" s="7" t="str">
        <f t="shared" si="194"/>
        <v/>
      </c>
      <c r="AP978" s="7" t="str">
        <f t="shared" si="194"/>
        <v/>
      </c>
      <c r="AQ978" s="7" t="str">
        <f t="shared" si="194"/>
        <v/>
      </c>
      <c r="AR978" s="7" t="str">
        <f t="shared" si="194"/>
        <v/>
      </c>
      <c r="AS978" s="7" t="str">
        <f t="shared" si="194"/>
        <v/>
      </c>
      <c r="AT978" s="7" t="str">
        <f t="shared" si="194"/>
        <v/>
      </c>
      <c r="AU978" s="7" t="str">
        <f t="shared" si="194"/>
        <v/>
      </c>
      <c r="AV978" s="7" t="str">
        <f t="shared" si="194"/>
        <v/>
      </c>
      <c r="AW978" s="7" t="str">
        <f t="shared" si="194"/>
        <v/>
      </c>
      <c r="AX978" s="7" t="str">
        <f t="shared" si="195"/>
        <v/>
      </c>
      <c r="AY978" s="7" t="str">
        <f t="shared" si="195"/>
        <v/>
      </c>
      <c r="AZ978" s="7" t="str">
        <f t="shared" si="195"/>
        <v/>
      </c>
      <c r="BA978" s="7" t="str">
        <f t="shared" si="195"/>
        <v/>
      </c>
      <c r="BB978" s="7" t="str">
        <f t="shared" si="195"/>
        <v/>
      </c>
      <c r="BC978" s="7" t="str">
        <f t="shared" si="195"/>
        <v/>
      </c>
      <c r="BD978" s="7" t="str">
        <f t="shared" si="195"/>
        <v/>
      </c>
      <c r="BE978" s="7" t="str">
        <f t="shared" si="195"/>
        <v/>
      </c>
    </row>
    <row r="979" spans="1:57" x14ac:dyDescent="0.25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>CONCATENATE(A979,B979,C979,D979,E979,F979,G979,H979,I979,J979,K979,L979,M979,N979,O979,P979,Q979,R979,S979,T979,U979,V979,W979,X979,Y979,Z979,AA979,AB979,AC979,AD979,AE979,AF979,AG979,AH979)</f>
        <v>SIMSIMNÃO733485433201133895644777,875ASSETJ - ASSOCIACAO DOS SERVIDORES DO TRIBUNAL DE044777,87535772,916666666744745,87544741,87544316,875815710850RXDRXGX DX LXMX GXMX000000AMIL14AMIL FACIL S80 QC S/COPART61642474,65616,42ATIVO</v>
      </c>
      <c r="AJ979">
        <f>IF(AI979=AI978,1,0)</f>
        <v>0</v>
      </c>
      <c r="AK979" s="47" t="s">
        <v>619</v>
      </c>
      <c r="AM979" s="8">
        <v>976</v>
      </c>
      <c r="AN979" s="8" t="str">
        <f t="shared" si="194"/>
        <v/>
      </c>
      <c r="AO979" s="8" t="str">
        <f t="shared" si="194"/>
        <v/>
      </c>
      <c r="AP979" s="8" t="str">
        <f t="shared" si="194"/>
        <v/>
      </c>
      <c r="AQ979" s="8" t="str">
        <f t="shared" si="194"/>
        <v/>
      </c>
      <c r="AR979" s="8" t="str">
        <f t="shared" si="194"/>
        <v/>
      </c>
      <c r="AS979" s="8" t="str">
        <f t="shared" si="194"/>
        <v/>
      </c>
      <c r="AT979" s="8" t="str">
        <f t="shared" si="194"/>
        <v/>
      </c>
      <c r="AU979" s="8" t="str">
        <f t="shared" si="194"/>
        <v/>
      </c>
      <c r="AV979" s="8" t="str">
        <f t="shared" si="194"/>
        <v/>
      </c>
      <c r="AW979" s="8" t="str">
        <f t="shared" si="194"/>
        <v/>
      </c>
      <c r="AX979" s="8" t="str">
        <f t="shared" si="195"/>
        <v/>
      </c>
      <c r="AY979" s="8" t="str">
        <f t="shared" si="195"/>
        <v/>
      </c>
      <c r="AZ979" s="8" t="str">
        <f t="shared" si="195"/>
        <v/>
      </c>
      <c r="BA979" s="8" t="str">
        <f t="shared" si="195"/>
        <v/>
      </c>
      <c r="BB979" s="8" t="str">
        <f t="shared" si="195"/>
        <v/>
      </c>
      <c r="BC979" s="8" t="str">
        <f t="shared" si="195"/>
        <v/>
      </c>
      <c r="BD979" s="8" t="str">
        <f t="shared" si="195"/>
        <v/>
      </c>
      <c r="BE979" s="8" t="str">
        <f t="shared" si="195"/>
        <v/>
      </c>
    </row>
    <row r="980" spans="1:57" x14ac:dyDescent="0.25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>CONCATENATE(A980,B980,C980,D980,E980,F980,G980,H980,I980,J980,K980,L980,M980,N980,O980,P980,Q980,R980,S980,T980,U980,V980,W980,X980,Y980,Z980,AA980,AB980,AC980,AD980,AE980,AF980,AG980,AH980)</f>
        <v>SIMSIMNÃO733485431204133724644777,875ASSETJ - ASSOCIACAO DOS SERVIDORES DO TRIBUNAL DE044777,87510850,87544745,87544741,87544316,875815710860YLVXX XLMX RXNXTX WXLMX WXLMX LXMX RXMXNX HXGX000000AMIL14AMIL FACIL S80 QP S/COPART2775352137,012775,35ATIVO</v>
      </c>
      <c r="AJ980">
        <f>IF(AI980=AI979,1,0)</f>
        <v>0</v>
      </c>
      <c r="AK980" s="47" t="s">
        <v>619</v>
      </c>
      <c r="AM980" s="7">
        <v>977</v>
      </c>
      <c r="AN980" s="7" t="str">
        <f t="shared" si="194"/>
        <v/>
      </c>
      <c r="AO980" s="7" t="str">
        <f t="shared" si="194"/>
        <v/>
      </c>
      <c r="AP980" s="7" t="str">
        <f t="shared" si="194"/>
        <v/>
      </c>
      <c r="AQ980" s="7" t="str">
        <f t="shared" si="194"/>
        <v/>
      </c>
      <c r="AR980" s="7" t="str">
        <f t="shared" si="194"/>
        <v/>
      </c>
      <c r="AS980" s="7" t="str">
        <f t="shared" si="194"/>
        <v/>
      </c>
      <c r="AT980" s="7" t="str">
        <f t="shared" si="194"/>
        <v/>
      </c>
      <c r="AU980" s="7" t="str">
        <f t="shared" si="194"/>
        <v/>
      </c>
      <c r="AV980" s="7" t="str">
        <f t="shared" si="194"/>
        <v/>
      </c>
      <c r="AW980" s="7" t="str">
        <f t="shared" si="194"/>
        <v/>
      </c>
      <c r="AX980" s="7" t="str">
        <f t="shared" si="195"/>
        <v/>
      </c>
      <c r="AY980" s="7" t="str">
        <f t="shared" si="195"/>
        <v/>
      </c>
      <c r="AZ980" s="7" t="str">
        <f t="shared" si="195"/>
        <v/>
      </c>
      <c r="BA980" s="7" t="str">
        <f t="shared" si="195"/>
        <v/>
      </c>
      <c r="BB980" s="7" t="str">
        <f t="shared" si="195"/>
        <v/>
      </c>
      <c r="BC980" s="7" t="str">
        <f t="shared" si="195"/>
        <v/>
      </c>
      <c r="BD980" s="7" t="str">
        <f t="shared" si="195"/>
        <v/>
      </c>
      <c r="BE980" s="7" t="str">
        <f t="shared" si="195"/>
        <v/>
      </c>
    </row>
    <row r="981" spans="1:57" x14ac:dyDescent="0.25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>CONCATENATE(A981,B981,C981,D981,E981,F981,G981,H981,I981,J981,K981,L981,M981,N981,O981,P981,Q981,R981,S981,T981,U981,V981,W981,X981,Y981,Z981,AA981,AB981,AC981,AD981,AE981,AF981,AG981,AH981)</f>
        <v>SIMSIMNÃO733485433201133762144777,875ASSETJ - ASSOCIACAO DOS SERVIDORES DO TRIBUNAL DE044777,87520767,916666666744745,87544741,87544316,875815710960RXXLY FXRNXNDX BXLDXNX000000AMIL14AMIL FACIL S80 QC S/COPART2569761978,722569,76ATIVO</v>
      </c>
      <c r="AJ981">
        <f>IF(AI981=AI980,1,0)</f>
        <v>0</v>
      </c>
      <c r="AK981" s="47" t="s">
        <v>619</v>
      </c>
      <c r="AM981" s="8">
        <v>978</v>
      </c>
      <c r="AN981" s="8" t="str">
        <f t="shared" si="194"/>
        <v/>
      </c>
      <c r="AO981" s="8" t="str">
        <f t="shared" si="194"/>
        <v/>
      </c>
      <c r="AP981" s="8" t="str">
        <f t="shared" si="194"/>
        <v/>
      </c>
      <c r="AQ981" s="8" t="str">
        <f t="shared" si="194"/>
        <v/>
      </c>
      <c r="AR981" s="8" t="str">
        <f t="shared" si="194"/>
        <v/>
      </c>
      <c r="AS981" s="8" t="str">
        <f t="shared" si="194"/>
        <v/>
      </c>
      <c r="AT981" s="8" t="str">
        <f t="shared" si="194"/>
        <v/>
      </c>
      <c r="AU981" s="8" t="str">
        <f t="shared" si="194"/>
        <v/>
      </c>
      <c r="AV981" s="8" t="str">
        <f t="shared" si="194"/>
        <v/>
      </c>
      <c r="AW981" s="8" t="str">
        <f t="shared" si="194"/>
        <v/>
      </c>
      <c r="AX981" s="8" t="str">
        <f t="shared" si="195"/>
        <v/>
      </c>
      <c r="AY981" s="8" t="str">
        <f t="shared" si="195"/>
        <v/>
      </c>
      <c r="AZ981" s="8" t="str">
        <f t="shared" si="195"/>
        <v/>
      </c>
      <c r="BA981" s="8" t="str">
        <f t="shared" si="195"/>
        <v/>
      </c>
      <c r="BB981" s="8" t="str">
        <f t="shared" si="195"/>
        <v/>
      </c>
      <c r="BC981" s="8" t="str">
        <f t="shared" si="195"/>
        <v/>
      </c>
      <c r="BD981" s="8" t="str">
        <f t="shared" si="195"/>
        <v/>
      </c>
      <c r="BE981" s="8" t="str">
        <f t="shared" si="195"/>
        <v/>
      </c>
    </row>
    <row r="982" spans="1:57" x14ac:dyDescent="0.25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>CONCATENATE(A982,B982,C982,D982,E982,F982,G982,H982,I982,J982,K982,L982,M982,N982,O982,P982,Q982,R982,S982,T982,U982,V982,W982,X982,Y982,Z982,AA982,AB982,AC982,AD982,AE982,AF982,AG982,AH982)</f>
        <v>SIMSIMNÃO733485431204133951544777,875ASSETJ - ASSOCIACAO DOS SERVIDORES DO TRIBUNAL DE044777,87517969,87544745,87544741,87544316,875815710970LUWXLX BXLX BXRBXX000000AMIL14AMIL FACIL S80 QP S/COPART2775352137,012775,35ATIVO</v>
      </c>
      <c r="AJ982">
        <f>IF(AI982=AI981,1,0)</f>
        <v>0</v>
      </c>
      <c r="AK982" s="47" t="s">
        <v>619</v>
      </c>
      <c r="AM982" s="7">
        <v>979</v>
      </c>
      <c r="AN982" s="7" t="str">
        <f t="shared" si="194"/>
        <v/>
      </c>
      <c r="AO982" s="7" t="str">
        <f t="shared" si="194"/>
        <v/>
      </c>
      <c r="AP982" s="7" t="str">
        <f t="shared" si="194"/>
        <v/>
      </c>
      <c r="AQ982" s="7" t="str">
        <f t="shared" si="194"/>
        <v/>
      </c>
      <c r="AR982" s="7" t="str">
        <f t="shared" si="194"/>
        <v/>
      </c>
      <c r="AS982" s="7" t="str">
        <f t="shared" si="194"/>
        <v/>
      </c>
      <c r="AT982" s="7" t="str">
        <f t="shared" si="194"/>
        <v/>
      </c>
      <c r="AU982" s="7" t="str">
        <f t="shared" si="194"/>
        <v/>
      </c>
      <c r="AV982" s="7" t="str">
        <f t="shared" si="194"/>
        <v/>
      </c>
      <c r="AW982" s="7" t="str">
        <f t="shared" si="194"/>
        <v/>
      </c>
      <c r="AX982" s="7" t="str">
        <f t="shared" si="195"/>
        <v/>
      </c>
      <c r="AY982" s="7" t="str">
        <f t="shared" si="195"/>
        <v/>
      </c>
      <c r="AZ982" s="7" t="str">
        <f t="shared" si="195"/>
        <v/>
      </c>
      <c r="BA982" s="7" t="str">
        <f t="shared" si="195"/>
        <v/>
      </c>
      <c r="BB982" s="7" t="str">
        <f t="shared" si="195"/>
        <v/>
      </c>
      <c r="BC982" s="7" t="str">
        <f t="shared" si="195"/>
        <v/>
      </c>
      <c r="BD982" s="7" t="str">
        <f t="shared" si="195"/>
        <v/>
      </c>
      <c r="BE982" s="7" t="str">
        <f t="shared" si="195"/>
        <v/>
      </c>
    </row>
    <row r="983" spans="1:57" x14ac:dyDescent="0.25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>CONCATENATE(A983,B983,C983,D983,E983,F983,G983,H983,I983,J983,K983,L983,M983,N983,O983,P983,Q983,R983,S983,T983,U983,V983,W983,X983,Y983,Z983,AA983,AB983,AC983,AD983,AE983,AF983,AG983,AH983)</f>
        <v>SIMSIMNÃO733485431204134051044777,875ASSETJ - ASSOCIACAO DOS SERVIDORES DO TRIBUNAL DE044777,87517549,916666666744745,87544741,87544316,875815710980MXRXX XLXWX FXNXWX DX XLBUQUXRQUX WXVXLWXNTX000000AMIL14AMIL FACIL S80 QP S/COPART2775352137,012775,35ATIVO</v>
      </c>
      <c r="AJ983">
        <f>IF(AI983=AI982,1,0)</f>
        <v>0</v>
      </c>
      <c r="AK983" s="47" t="s">
        <v>619</v>
      </c>
      <c r="AM983" s="8">
        <v>980</v>
      </c>
      <c r="AN983" s="8" t="str">
        <f t="shared" si="194"/>
        <v/>
      </c>
      <c r="AO983" s="8" t="str">
        <f t="shared" si="194"/>
        <v/>
      </c>
      <c r="AP983" s="8" t="str">
        <f t="shared" si="194"/>
        <v/>
      </c>
      <c r="AQ983" s="8" t="str">
        <f t="shared" si="194"/>
        <v/>
      </c>
      <c r="AR983" s="8" t="str">
        <f t="shared" si="194"/>
        <v/>
      </c>
      <c r="AS983" s="8" t="str">
        <f t="shared" si="194"/>
        <v/>
      </c>
      <c r="AT983" s="8" t="str">
        <f t="shared" si="194"/>
        <v/>
      </c>
      <c r="AU983" s="8" t="str">
        <f t="shared" si="194"/>
        <v/>
      </c>
      <c r="AV983" s="8" t="str">
        <f t="shared" si="194"/>
        <v/>
      </c>
      <c r="AW983" s="8" t="str">
        <f t="shared" si="194"/>
        <v/>
      </c>
      <c r="AX983" s="8" t="str">
        <f t="shared" si="195"/>
        <v/>
      </c>
      <c r="AY983" s="8" t="str">
        <f t="shared" si="195"/>
        <v/>
      </c>
      <c r="AZ983" s="8" t="str">
        <f t="shared" si="195"/>
        <v/>
      </c>
      <c r="BA983" s="8" t="str">
        <f t="shared" si="195"/>
        <v/>
      </c>
      <c r="BB983" s="8" t="str">
        <f t="shared" si="195"/>
        <v/>
      </c>
      <c r="BC983" s="8" t="str">
        <f t="shared" si="195"/>
        <v/>
      </c>
      <c r="BD983" s="8" t="str">
        <f t="shared" si="195"/>
        <v/>
      </c>
      <c r="BE983" s="8" t="str">
        <f t="shared" si="195"/>
        <v/>
      </c>
    </row>
    <row r="984" spans="1:57" x14ac:dyDescent="0.25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>CONCATENATE(A984,B984,C984,D984,E984,F984,G984,H984,I984,J984,K984,L984,M984,N984,O984,P984,Q984,R984,S984,T984,U984,V984,W984,X984,Y984,Z984,AA984,AB984,AC984,AD984,AE984,AF984,AG984,AH984)</f>
        <v>SIMSIMNÃO733485431204133671044777,875ASSETJ - ASSOCIACAO DOS SERVIDORES DO TRIBUNAL DE044777,87518370,87544745,87544741,87544316,875815817910JXXX FXRNXNDX DX XUZX000000AMIL14AMIL FACIL S80 QP S/COPART2775352137,012775,35ATIVO</v>
      </c>
      <c r="AJ984">
        <f>IF(AI984=AI983,1,0)</f>
        <v>0</v>
      </c>
      <c r="AK984" s="47" t="s">
        <v>619</v>
      </c>
      <c r="AM984" s="7">
        <v>981</v>
      </c>
      <c r="AN984" s="7" t="str">
        <f t="shared" ref="AN984:AW993" si="196">IF(AN$3=$D984,$AM984,"")</f>
        <v/>
      </c>
      <c r="AO984" s="7" t="str">
        <f t="shared" si="196"/>
        <v/>
      </c>
      <c r="AP984" s="7" t="str">
        <f t="shared" si="196"/>
        <v/>
      </c>
      <c r="AQ984" s="7" t="str">
        <f t="shared" si="196"/>
        <v/>
      </c>
      <c r="AR984" s="7" t="str">
        <f t="shared" si="196"/>
        <v/>
      </c>
      <c r="AS984" s="7" t="str">
        <f t="shared" si="196"/>
        <v/>
      </c>
      <c r="AT984" s="7" t="str">
        <f t="shared" si="196"/>
        <v/>
      </c>
      <c r="AU984" s="7" t="str">
        <f t="shared" si="196"/>
        <v/>
      </c>
      <c r="AV984" s="7" t="str">
        <f t="shared" si="196"/>
        <v/>
      </c>
      <c r="AW984" s="7" t="str">
        <f t="shared" si="196"/>
        <v/>
      </c>
      <c r="AX984" s="7" t="str">
        <f t="shared" ref="AX984:BE993" si="197">IF(AX$3=$D984,$AM984,"")</f>
        <v/>
      </c>
      <c r="AY984" s="7" t="str">
        <f t="shared" si="197"/>
        <v/>
      </c>
      <c r="AZ984" s="7" t="str">
        <f t="shared" si="197"/>
        <v/>
      </c>
      <c r="BA984" s="7" t="str">
        <f t="shared" si="197"/>
        <v/>
      </c>
      <c r="BB984" s="7" t="str">
        <f t="shared" si="197"/>
        <v/>
      </c>
      <c r="BC984" s="7" t="str">
        <f t="shared" si="197"/>
        <v/>
      </c>
      <c r="BD984" s="7" t="str">
        <f t="shared" si="197"/>
        <v/>
      </c>
      <c r="BE984" s="7" t="str">
        <f t="shared" si="197"/>
        <v/>
      </c>
    </row>
    <row r="985" spans="1:57" x14ac:dyDescent="0.25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>CONCATENATE(A985,B985,C985,D985,E985,F985,G985,H985,I985,J985,K985,L985,M985,N985,O985,P985,Q985,R985,S985,T985,U985,V985,W985,X985,Y985,Z985,AA985,AB985,AC985,AD985,AE985,AF985,AG985,AH985)</f>
        <v>SIMSIMNÃO733485431204134012244777,875ASSETJ - ASSOCIACAO DOS SERVIDORES DO TRIBUNAL DE044777,87515689,916666666744745,87544741,87544316,875815817920XNX BXLX BXRBXX000000AMIL14AMIL FACIL S80 QP S/COPART2775352137,012775,35ATIVO</v>
      </c>
      <c r="AJ985">
        <f>IF(AI985=AI984,1,0)</f>
        <v>0</v>
      </c>
      <c r="AK985" s="47" t="s">
        <v>619</v>
      </c>
      <c r="AM985" s="8">
        <v>982</v>
      </c>
      <c r="AN985" s="8" t="str">
        <f t="shared" si="196"/>
        <v/>
      </c>
      <c r="AO985" s="8" t="str">
        <f t="shared" si="196"/>
        <v/>
      </c>
      <c r="AP985" s="8" t="str">
        <f t="shared" si="196"/>
        <v/>
      </c>
      <c r="AQ985" s="8" t="str">
        <f t="shared" si="196"/>
        <v/>
      </c>
      <c r="AR985" s="8" t="str">
        <f t="shared" si="196"/>
        <v/>
      </c>
      <c r="AS985" s="8" t="str">
        <f t="shared" si="196"/>
        <v/>
      </c>
      <c r="AT985" s="8" t="str">
        <f t="shared" si="196"/>
        <v/>
      </c>
      <c r="AU985" s="8" t="str">
        <f t="shared" si="196"/>
        <v/>
      </c>
      <c r="AV985" s="8" t="str">
        <f t="shared" si="196"/>
        <v/>
      </c>
      <c r="AW985" s="8" t="str">
        <f t="shared" si="196"/>
        <v/>
      </c>
      <c r="AX985" s="8" t="str">
        <f t="shared" si="197"/>
        <v/>
      </c>
      <c r="AY985" s="8" t="str">
        <f t="shared" si="197"/>
        <v/>
      </c>
      <c r="AZ985" s="8" t="str">
        <f t="shared" si="197"/>
        <v/>
      </c>
      <c r="BA985" s="8" t="str">
        <f t="shared" si="197"/>
        <v/>
      </c>
      <c r="BB985" s="8" t="str">
        <f t="shared" si="197"/>
        <v/>
      </c>
      <c r="BC985" s="8" t="str">
        <f t="shared" si="197"/>
        <v/>
      </c>
      <c r="BD985" s="8" t="str">
        <f t="shared" si="197"/>
        <v/>
      </c>
      <c r="BE985" s="8" t="str">
        <f t="shared" si="197"/>
        <v/>
      </c>
    </row>
    <row r="986" spans="1:57" x14ac:dyDescent="0.25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>CONCATENATE(A986,B986,C986,D986,E986,F986,G986,H986,I986,J986,K986,L986,M986,N986,O986,P986,Q986,R986,S986,T986,U986,V986,W986,X986,Y986,Z986,AA986,AB986,AC986,AD986,AE986,AF986,AG986,AH986)</f>
        <v>SIMSIMNÃO733485431204133976844777,875ASSETJ - ASSOCIACAO DOS SERVIDORES DO TRIBUNAL DE044777,87518662,916666666744745,87544741,87544316,875815817940WXLXX MXRXX XXLXNX000000AMIL14AMIL FACIL S80 QP S/COPART2775352137,012775,35ATIVO</v>
      </c>
      <c r="AJ986">
        <f>IF(AI986=AI985,1,0)</f>
        <v>0</v>
      </c>
      <c r="AK986" s="47" t="s">
        <v>619</v>
      </c>
      <c r="AM986" s="7">
        <v>983</v>
      </c>
      <c r="AN986" s="7" t="str">
        <f t="shared" si="196"/>
        <v/>
      </c>
      <c r="AO986" s="7" t="str">
        <f t="shared" si="196"/>
        <v/>
      </c>
      <c r="AP986" s="7" t="str">
        <f t="shared" si="196"/>
        <v/>
      </c>
      <c r="AQ986" s="7" t="str">
        <f t="shared" si="196"/>
        <v/>
      </c>
      <c r="AR986" s="7" t="str">
        <f t="shared" si="196"/>
        <v/>
      </c>
      <c r="AS986" s="7" t="str">
        <f t="shared" si="196"/>
        <v/>
      </c>
      <c r="AT986" s="7" t="str">
        <f t="shared" si="196"/>
        <v/>
      </c>
      <c r="AU986" s="7" t="str">
        <f t="shared" si="196"/>
        <v/>
      </c>
      <c r="AV986" s="7" t="str">
        <f t="shared" si="196"/>
        <v/>
      </c>
      <c r="AW986" s="7" t="str">
        <f t="shared" si="196"/>
        <v/>
      </c>
      <c r="AX986" s="7" t="str">
        <f t="shared" si="197"/>
        <v/>
      </c>
      <c r="AY986" s="7" t="str">
        <f t="shared" si="197"/>
        <v/>
      </c>
      <c r="AZ986" s="7" t="str">
        <f t="shared" si="197"/>
        <v/>
      </c>
      <c r="BA986" s="7" t="str">
        <f t="shared" si="197"/>
        <v/>
      </c>
      <c r="BB986" s="7" t="str">
        <f t="shared" si="197"/>
        <v/>
      </c>
      <c r="BC986" s="7" t="str">
        <f t="shared" si="197"/>
        <v/>
      </c>
      <c r="BD986" s="7" t="str">
        <f t="shared" si="197"/>
        <v/>
      </c>
      <c r="BE986" s="7" t="str">
        <f t="shared" si="197"/>
        <v/>
      </c>
    </row>
    <row r="987" spans="1:57" x14ac:dyDescent="0.25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>CONCATENATE(A987,B987,C987,D987,E987,F987,G987,H987,I987,J987,K987,L987,M987,N987,O987,P987,Q987,R987,S987,T987,U987,V987,W987,X987,Y987,Z987,AA987,AB987,AC987,AD987,AE987,AF987,AG987,AH987)</f>
        <v>SIMSIMNÃO733485431204134016944777,875ASSETJ - ASSOCIACAO DOS SERVIDORES DO TRIBUNAL DE044777,8758275,87544745,87544741,87544316,875815822150XRXWY BXRBXX PXRX000000AMIL14AMIL FACIL S80 QP S/COPART2775352137,012775,35ATIVO</v>
      </c>
      <c r="AJ987">
        <f>IF(AI987=AI986,1,0)</f>
        <v>0</v>
      </c>
      <c r="AK987" s="47" t="s">
        <v>619</v>
      </c>
      <c r="AM987" s="8">
        <v>984</v>
      </c>
      <c r="AN987" s="8" t="str">
        <f t="shared" si="196"/>
        <v/>
      </c>
      <c r="AO987" s="8" t="str">
        <f t="shared" si="196"/>
        <v/>
      </c>
      <c r="AP987" s="8" t="str">
        <f t="shared" si="196"/>
        <v/>
      </c>
      <c r="AQ987" s="8" t="str">
        <f t="shared" si="196"/>
        <v/>
      </c>
      <c r="AR987" s="8" t="str">
        <f t="shared" si="196"/>
        <v/>
      </c>
      <c r="AS987" s="8" t="str">
        <f t="shared" si="196"/>
        <v/>
      </c>
      <c r="AT987" s="8" t="str">
        <f t="shared" si="196"/>
        <v/>
      </c>
      <c r="AU987" s="8" t="str">
        <f t="shared" si="196"/>
        <v/>
      </c>
      <c r="AV987" s="8" t="str">
        <f t="shared" si="196"/>
        <v/>
      </c>
      <c r="AW987" s="8" t="str">
        <f t="shared" si="196"/>
        <v/>
      </c>
      <c r="AX987" s="8" t="str">
        <f t="shared" si="197"/>
        <v/>
      </c>
      <c r="AY987" s="8" t="str">
        <f t="shared" si="197"/>
        <v/>
      </c>
      <c r="AZ987" s="8" t="str">
        <f t="shared" si="197"/>
        <v/>
      </c>
      <c r="BA987" s="8" t="str">
        <f t="shared" si="197"/>
        <v/>
      </c>
      <c r="BB987" s="8" t="str">
        <f t="shared" si="197"/>
        <v/>
      </c>
      <c r="BC987" s="8" t="str">
        <f t="shared" si="197"/>
        <v/>
      </c>
      <c r="BD987" s="8" t="str">
        <f t="shared" si="197"/>
        <v/>
      </c>
      <c r="BE987" s="8" t="str">
        <f t="shared" si="197"/>
        <v/>
      </c>
    </row>
    <row r="988" spans="1:57" x14ac:dyDescent="0.25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>CONCATENATE(A988,B988,C988,D988,E988,F988,G988,H988,I988,J988,K988,L988,M988,N988,O988,P988,Q988,R988,S988,T988,U988,V988,W988,X988,Y988,Z988,AA988,AB988,AC988,AD988,AE988,AF988,AG988,AH988)</f>
        <v>SIMSIMNÃO733485429202134050944777,875ASSETJ - ASSOCIACAO DOS SERVIDORES DO TRIBUNAL DE044777,87512152,87544745,87544741,87544316,875816404930RXGXNX MXXRXLLX DX XNTX000000AMIL14AMIL S380 QC S/COPART3195612460,613195,61ATIVO</v>
      </c>
      <c r="AJ988">
        <f>IF(AI988=AI987,1,0)</f>
        <v>0</v>
      </c>
      <c r="AK988" s="47" t="s">
        <v>619</v>
      </c>
      <c r="AM988" s="7">
        <v>985</v>
      </c>
      <c r="AN988" s="7" t="str">
        <f t="shared" si="196"/>
        <v/>
      </c>
      <c r="AO988" s="7" t="str">
        <f t="shared" si="196"/>
        <v/>
      </c>
      <c r="AP988" s="7" t="str">
        <f t="shared" si="196"/>
        <v/>
      </c>
      <c r="AQ988" s="7" t="str">
        <f t="shared" si="196"/>
        <v/>
      </c>
      <c r="AR988" s="7" t="str">
        <f t="shared" si="196"/>
        <v/>
      </c>
      <c r="AS988" s="7" t="str">
        <f t="shared" si="196"/>
        <v/>
      </c>
      <c r="AT988" s="7" t="str">
        <f t="shared" si="196"/>
        <v/>
      </c>
      <c r="AU988" s="7" t="str">
        <f t="shared" si="196"/>
        <v/>
      </c>
      <c r="AV988" s="7" t="str">
        <f t="shared" si="196"/>
        <v/>
      </c>
      <c r="AW988" s="7" t="str">
        <f t="shared" si="196"/>
        <v/>
      </c>
      <c r="AX988" s="7" t="str">
        <f t="shared" si="197"/>
        <v/>
      </c>
      <c r="AY988" s="7" t="str">
        <f t="shared" si="197"/>
        <v/>
      </c>
      <c r="AZ988" s="7" t="str">
        <f t="shared" si="197"/>
        <v/>
      </c>
      <c r="BA988" s="7" t="str">
        <f t="shared" si="197"/>
        <v/>
      </c>
      <c r="BB988" s="7" t="str">
        <f t="shared" si="197"/>
        <v/>
      </c>
      <c r="BC988" s="7" t="str">
        <f t="shared" si="197"/>
        <v/>
      </c>
      <c r="BD988" s="7" t="str">
        <f t="shared" si="197"/>
        <v/>
      </c>
      <c r="BE988" s="7" t="str">
        <f t="shared" si="197"/>
        <v/>
      </c>
    </row>
    <row r="989" spans="1:57" x14ac:dyDescent="0.25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>CONCATENATE(A989,B989,C989,D989,E989,F989,G989,H989,I989,J989,K989,L989,M989,N989,O989,P989,Q989,R989,S989,T989,U989,V989,W989,X989,Y989,Z989,AA989,AB989,AC989,AD989,AE989,AF989,AG989,AH989)</f>
        <v>SIMNÃONÃO733485433201133941544777,875ASSETJ - ASSOCIACAO DOS SERVIDORES DO TRIBUNAL DE144693,87544777,87541063,87544693,87544316,875817207930BXRNXRDX LXPX PXNXLX MXWXDX000000AMIL14AMIL FACIL S80 QC S/COPART36018277,34360,18INATIVO</v>
      </c>
      <c r="AJ989">
        <f>IF(AI989=AI988,1,0)</f>
        <v>0</v>
      </c>
      <c r="AK989" s="47" t="s">
        <v>619</v>
      </c>
      <c r="AM989" s="8">
        <v>986</v>
      </c>
      <c r="AN989" s="8" t="str">
        <f t="shared" si="196"/>
        <v/>
      </c>
      <c r="AO989" s="8" t="str">
        <f t="shared" si="196"/>
        <v/>
      </c>
      <c r="AP989" s="8" t="str">
        <f t="shared" si="196"/>
        <v/>
      </c>
      <c r="AQ989" s="8" t="str">
        <f t="shared" si="196"/>
        <v/>
      </c>
      <c r="AR989" s="8" t="str">
        <f t="shared" si="196"/>
        <v/>
      </c>
      <c r="AS989" s="8" t="str">
        <f t="shared" si="196"/>
        <v/>
      </c>
      <c r="AT989" s="8" t="str">
        <f t="shared" si="196"/>
        <v/>
      </c>
      <c r="AU989" s="8" t="str">
        <f t="shared" si="196"/>
        <v/>
      </c>
      <c r="AV989" s="8" t="str">
        <f t="shared" si="196"/>
        <v/>
      </c>
      <c r="AW989" s="8" t="str">
        <f t="shared" si="196"/>
        <v/>
      </c>
      <c r="AX989" s="8" t="str">
        <f t="shared" si="197"/>
        <v/>
      </c>
      <c r="AY989" s="8" t="str">
        <f t="shared" si="197"/>
        <v/>
      </c>
      <c r="AZ989" s="8" t="str">
        <f t="shared" si="197"/>
        <v/>
      </c>
      <c r="BA989" s="8" t="str">
        <f t="shared" si="197"/>
        <v/>
      </c>
      <c r="BB989" s="8" t="str">
        <f t="shared" si="197"/>
        <v/>
      </c>
      <c r="BC989" s="8" t="str">
        <f t="shared" si="197"/>
        <v/>
      </c>
      <c r="BD989" s="8" t="str">
        <f t="shared" si="197"/>
        <v/>
      </c>
      <c r="BE989" s="8" t="str">
        <f t="shared" si="197"/>
        <v/>
      </c>
    </row>
    <row r="990" spans="1:57" x14ac:dyDescent="0.25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>CONCATENATE(A990,B990,C990,D990,E990,F990,G990,H990,I990,J990,K990,L990,M990,N990,O990,P990,Q990,R990,S990,T990,U990,V990,W990,X990,Y990,Z990,AA990,AB990,AC990,AD990,AE990,AF990,AG990,AH990)</f>
        <v>SIMSIMSIM1201881000570116260544777,875ANMEP144777,87544378,87544389,87544389,875820693020LUNX MXWXDX DX RXBXLX000000AMIL46NEXT MUNICIPAL SÃO PAULO49621416,82496,21ATIVO</v>
      </c>
      <c r="AJ990">
        <f>IF(AI990=AI989,1,0)</f>
        <v>0</v>
      </c>
      <c r="AK990" s="47" t="s">
        <v>392</v>
      </c>
      <c r="AM990" s="7">
        <v>987</v>
      </c>
      <c r="AN990" s="7" t="str">
        <f t="shared" si="196"/>
        <v/>
      </c>
      <c r="AO990" s="7" t="str">
        <f t="shared" si="196"/>
        <v/>
      </c>
      <c r="AP990" s="7" t="str">
        <f t="shared" si="196"/>
        <v/>
      </c>
      <c r="AQ990" s="7" t="str">
        <f t="shared" si="196"/>
        <v/>
      </c>
      <c r="AR990" s="7" t="str">
        <f t="shared" si="196"/>
        <v/>
      </c>
      <c r="AS990" s="7" t="str">
        <f t="shared" si="196"/>
        <v/>
      </c>
      <c r="AT990" s="7" t="str">
        <f t="shared" si="196"/>
        <v/>
      </c>
      <c r="AU990" s="7" t="str">
        <f t="shared" si="196"/>
        <v/>
      </c>
      <c r="AV990" s="7" t="str">
        <f t="shared" si="196"/>
        <v/>
      </c>
      <c r="AW990" s="7" t="str">
        <f t="shared" si="196"/>
        <v/>
      </c>
      <c r="AX990" s="7" t="str">
        <f t="shared" si="197"/>
        <v/>
      </c>
      <c r="AY990" s="7" t="str">
        <f t="shared" si="197"/>
        <v/>
      </c>
      <c r="AZ990" s="7" t="str">
        <f t="shared" si="197"/>
        <v/>
      </c>
      <c r="BA990" s="7" t="str">
        <f t="shared" si="197"/>
        <v/>
      </c>
      <c r="BB990" s="7" t="str">
        <f t="shared" si="197"/>
        <v/>
      </c>
      <c r="BC990" s="7" t="str">
        <f t="shared" si="197"/>
        <v/>
      </c>
      <c r="BD990" s="7" t="str">
        <f t="shared" si="197"/>
        <v/>
      </c>
      <c r="BE990" s="7" t="str">
        <f t="shared" si="197"/>
        <v/>
      </c>
    </row>
    <row r="991" spans="1:57" x14ac:dyDescent="0.25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>CONCATENATE(A991,B991,C991,D991,E991,F991,G991,H991,I991,J991,K991,L991,M991,N991,O991,P991,Q991,R991,S991,T991,U991,V991,W991,X991,Y991,Z991,AA991,AB991,AC991,AD991,AE991,AF991,AG991,AH991)</f>
        <v>SIMSIMSIM8100136183244777,875ASPROLI - ENTIDADE FECHADA044777,87529571,916666666744530,87544529,87544469,875825900070MXWHXLLX JXRGX VXXNX VXVXRXNX000000AMIL9AMIL FACIL S60 RJ QC S/COPART35269304,04352,69ATIVO</v>
      </c>
      <c r="AJ991">
        <f>IF(AI991=AI990,1,0)</f>
        <v>0</v>
      </c>
      <c r="AK991" s="47" t="s">
        <v>401</v>
      </c>
      <c r="AM991" s="8">
        <v>988</v>
      </c>
      <c r="AN991" s="8" t="str">
        <f t="shared" si="196"/>
        <v/>
      </c>
      <c r="AO991" s="8" t="str">
        <f t="shared" si="196"/>
        <v/>
      </c>
      <c r="AP991" s="8" t="str">
        <f t="shared" si="196"/>
        <v/>
      </c>
      <c r="AQ991" s="8" t="str">
        <f t="shared" si="196"/>
        <v/>
      </c>
      <c r="AR991" s="8" t="str">
        <f t="shared" si="196"/>
        <v/>
      </c>
      <c r="AS991" s="8" t="str">
        <f t="shared" si="196"/>
        <v/>
      </c>
      <c r="AT991" s="8" t="str">
        <f t="shared" si="196"/>
        <v/>
      </c>
      <c r="AU991" s="8" t="str">
        <f t="shared" si="196"/>
        <v/>
      </c>
      <c r="AV991" s="8" t="str">
        <f t="shared" si="196"/>
        <v/>
      </c>
      <c r="AW991" s="8" t="str">
        <f t="shared" si="196"/>
        <v/>
      </c>
      <c r="AX991" s="8" t="str">
        <f t="shared" si="197"/>
        <v/>
      </c>
      <c r="AY991" s="8" t="str">
        <f t="shared" si="197"/>
        <v/>
      </c>
      <c r="AZ991" s="8" t="str">
        <f t="shared" si="197"/>
        <v/>
      </c>
      <c r="BA991" s="8" t="str">
        <f t="shared" si="197"/>
        <v/>
      </c>
      <c r="BB991" s="8" t="str">
        <f t="shared" si="197"/>
        <v/>
      </c>
      <c r="BC991" s="8" t="str">
        <f t="shared" si="197"/>
        <v/>
      </c>
      <c r="BD991" s="8" t="str">
        <f t="shared" si="197"/>
        <v/>
      </c>
      <c r="BE991" s="8" t="str">
        <f t="shared" si="197"/>
        <v/>
      </c>
    </row>
    <row r="992" spans="1:57" x14ac:dyDescent="0.25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>CONCATENATE(A992,B992,C992,D992,E992,F992,G992,H992,I992,J992,K992,L992,M992,N992,O992,P992,Q992,R992,S992,T992,U992,V992,W992,X992,Y992,Z992,AA992,AB992,AC992,AD992,AE992,AF992,AG992,AH992)</f>
        <v>SIMSIMSIM8100136275944777,875ASPROLI - ENTIDADE FECHADA044777,87528359,87544472,87544469,875825900100XLXXNDRX FRXXTXG MXLX RXDRXGUX000000AMIL9AMIL FACIL S60 RJ QC S/COPART48705419,87487,05ATIVO</v>
      </c>
      <c r="AJ992">
        <f>IF(AI992=AI991,1,0)</f>
        <v>0</v>
      </c>
      <c r="AK992" s="47" t="s">
        <v>401</v>
      </c>
      <c r="AM992" s="7">
        <v>989</v>
      </c>
      <c r="AN992" s="7" t="str">
        <f t="shared" si="196"/>
        <v/>
      </c>
      <c r="AO992" s="7" t="str">
        <f t="shared" si="196"/>
        <v/>
      </c>
      <c r="AP992" s="7" t="str">
        <f t="shared" si="196"/>
        <v/>
      </c>
      <c r="AQ992" s="7" t="str">
        <f t="shared" si="196"/>
        <v/>
      </c>
      <c r="AR992" s="7" t="str">
        <f t="shared" si="196"/>
        <v/>
      </c>
      <c r="AS992" s="7" t="str">
        <f t="shared" si="196"/>
        <v/>
      </c>
      <c r="AT992" s="7" t="str">
        <f t="shared" si="196"/>
        <v/>
      </c>
      <c r="AU992" s="7" t="str">
        <f t="shared" si="196"/>
        <v/>
      </c>
      <c r="AV992" s="7" t="str">
        <f t="shared" si="196"/>
        <v/>
      </c>
      <c r="AW992" s="7" t="str">
        <f t="shared" si="196"/>
        <v/>
      </c>
      <c r="AX992" s="7" t="str">
        <f t="shared" si="197"/>
        <v/>
      </c>
      <c r="AY992" s="7" t="str">
        <f t="shared" si="197"/>
        <v/>
      </c>
      <c r="AZ992" s="7" t="str">
        <f t="shared" si="197"/>
        <v/>
      </c>
      <c r="BA992" s="7" t="str">
        <f t="shared" si="197"/>
        <v/>
      </c>
      <c r="BB992" s="7" t="str">
        <f t="shared" si="197"/>
        <v/>
      </c>
      <c r="BC992" s="7" t="str">
        <f t="shared" si="197"/>
        <v/>
      </c>
      <c r="BD992" s="7" t="str">
        <f t="shared" si="197"/>
        <v/>
      </c>
      <c r="BE992" s="7" t="str">
        <f t="shared" si="197"/>
        <v/>
      </c>
    </row>
    <row r="993" spans="1:57" x14ac:dyDescent="0.25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>CONCATENATE(A993,B993,C993,D993,E993,F993,G993,H993,I993,J993,K993,L993,M993,N993,O993,P993,Q993,R993,S993,T993,U993,V993,W993,X993,Y993,Z993,AA993,AB993,AC993,AD993,AE993,AF993,AG993,AH993)</f>
        <v>SIMSIMSIM810485442200135833444777,875ASPROLI - ENTIDADE FECHADA044777,87530048,87544472,87544469,875826101890DXUGLX DX XUZX000000AMIL9AMIL FACIL S60 QC SP S/COPART32095276,68320,95ATIVO</v>
      </c>
      <c r="AJ993">
        <f>IF(AI993=AI992,1,0)</f>
        <v>0</v>
      </c>
      <c r="AK993" s="47" t="s">
        <v>401</v>
      </c>
      <c r="AM993" s="8">
        <v>990</v>
      </c>
      <c r="AN993" s="8" t="str">
        <f t="shared" si="196"/>
        <v/>
      </c>
      <c r="AO993" s="8" t="str">
        <f t="shared" si="196"/>
        <v/>
      </c>
      <c r="AP993" s="8" t="str">
        <f t="shared" si="196"/>
        <v/>
      </c>
      <c r="AQ993" s="8" t="str">
        <f t="shared" si="196"/>
        <v/>
      </c>
      <c r="AR993" s="8" t="str">
        <f t="shared" si="196"/>
        <v/>
      </c>
      <c r="AS993" s="8" t="str">
        <f t="shared" si="196"/>
        <v/>
      </c>
      <c r="AT993" s="8" t="str">
        <f t="shared" si="196"/>
        <v/>
      </c>
      <c r="AU993" s="8" t="str">
        <f t="shared" si="196"/>
        <v/>
      </c>
      <c r="AV993" s="8" t="str">
        <f t="shared" si="196"/>
        <v/>
      </c>
      <c r="AW993" s="8" t="str">
        <f t="shared" si="196"/>
        <v/>
      </c>
      <c r="AX993" s="8" t="str">
        <f t="shared" si="197"/>
        <v/>
      </c>
      <c r="AY993" s="8" t="str">
        <f t="shared" si="197"/>
        <v/>
      </c>
      <c r="AZ993" s="8" t="str">
        <f t="shared" si="197"/>
        <v/>
      </c>
      <c r="BA993" s="8" t="str">
        <f t="shared" si="197"/>
        <v/>
      </c>
      <c r="BB993" s="8" t="str">
        <f t="shared" si="197"/>
        <v/>
      </c>
      <c r="BC993" s="8" t="str">
        <f t="shared" si="197"/>
        <v/>
      </c>
      <c r="BD993" s="8" t="str">
        <f t="shared" si="197"/>
        <v/>
      </c>
      <c r="BE993" s="8" t="str">
        <f t="shared" si="197"/>
        <v/>
      </c>
    </row>
    <row r="994" spans="1:57" x14ac:dyDescent="0.25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>CONCATENATE(A994,B994,C994,D994,E994,F994,G994,H994,I994,J994,K994,L994,M994,N994,O994,P994,Q994,R994,S994,T994,U994,V994,W994,X994,Y994,Z994,AA994,AB994,AC994,AD994,AE994,AF994,AG994,AH994)</f>
        <v>SIMSIMSIM810485421207136118544777,875ASPROLI - ENTIDADE FECHADA044777,87521006,87544472,87544469,875826106920MXRXX DX FXTXMX GUXRRX000000AMIL9AMIL S750 R1 QP S/COPART3095372668,423095,37ATIVO</v>
      </c>
      <c r="AJ994">
        <f>IF(AI994=AI993,1,0)</f>
        <v>0</v>
      </c>
      <c r="AK994" s="47" t="s">
        <v>401</v>
      </c>
      <c r="AM994" s="7">
        <v>991</v>
      </c>
      <c r="AN994" s="7" t="str">
        <f t="shared" ref="AN994:AW1003" si="198">IF(AN$3=$D994,$AM994,"")</f>
        <v/>
      </c>
      <c r="AO994" s="7" t="str">
        <f t="shared" si="198"/>
        <v/>
      </c>
      <c r="AP994" s="7" t="str">
        <f t="shared" si="198"/>
        <v/>
      </c>
      <c r="AQ994" s="7" t="str">
        <f t="shared" si="198"/>
        <v/>
      </c>
      <c r="AR994" s="7" t="str">
        <f t="shared" si="198"/>
        <v/>
      </c>
      <c r="AS994" s="7" t="str">
        <f t="shared" si="198"/>
        <v/>
      </c>
      <c r="AT994" s="7" t="str">
        <f t="shared" si="198"/>
        <v/>
      </c>
      <c r="AU994" s="7" t="str">
        <f t="shared" si="198"/>
        <v/>
      </c>
      <c r="AV994" s="7" t="str">
        <f t="shared" si="198"/>
        <v/>
      </c>
      <c r="AW994" s="7" t="str">
        <f t="shared" si="198"/>
        <v/>
      </c>
      <c r="AX994" s="7" t="str">
        <f t="shared" ref="AX994:BE1003" si="199">IF(AX$3=$D994,$AM994,"")</f>
        <v/>
      </c>
      <c r="AY994" s="7" t="str">
        <f t="shared" si="199"/>
        <v/>
      </c>
      <c r="AZ994" s="7" t="str">
        <f t="shared" si="199"/>
        <v/>
      </c>
      <c r="BA994" s="7" t="str">
        <f t="shared" si="199"/>
        <v/>
      </c>
      <c r="BB994" s="7" t="str">
        <f t="shared" si="199"/>
        <v/>
      </c>
      <c r="BC994" s="7" t="str">
        <f t="shared" si="199"/>
        <v/>
      </c>
      <c r="BD994" s="7" t="str">
        <f t="shared" si="199"/>
        <v/>
      </c>
      <c r="BE994" s="7" t="str">
        <f t="shared" si="199"/>
        <v/>
      </c>
    </row>
    <row r="995" spans="1:57" x14ac:dyDescent="0.25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>CONCATENATE(A995,B995,C995,D995,E995,F995,G995,H995,I995,J995,K995,L995,M995,N995,O995,P995,Q995,R995,S995,T995,U995,V995,W995,X995,Y995,Z995,AA995,AB995,AC995,AD995,AE995,AF995,AG995,AH995)</f>
        <v>NÃONÃONÃO8100135923444777,875ASPROLI - ENTIDADE FECHADA044711,87544777,87527729,916666666744711,87544711,87544469,875826106930UXLX FXRRXXRX DX XNTX TXRRX000000AMILAMIL FACIL S60 RJ QC S/COPART40621350,18406,21INATIVO</v>
      </c>
      <c r="AJ995">
        <f>IF(AI995=AI994,1,0)</f>
        <v>0</v>
      </c>
      <c r="AK995" s="47" t="s">
        <v>401</v>
      </c>
      <c r="AM995" s="8">
        <v>992</v>
      </c>
      <c r="AN995" s="8" t="str">
        <f t="shared" si="198"/>
        <v/>
      </c>
      <c r="AO995" s="8" t="str">
        <f t="shared" si="198"/>
        <v/>
      </c>
      <c r="AP995" s="8" t="str">
        <f t="shared" si="198"/>
        <v/>
      </c>
      <c r="AQ995" s="8" t="str">
        <f t="shared" si="198"/>
        <v/>
      </c>
      <c r="AR995" s="8" t="str">
        <f t="shared" si="198"/>
        <v/>
      </c>
      <c r="AS995" s="8" t="str">
        <f t="shared" si="198"/>
        <v/>
      </c>
      <c r="AT995" s="8" t="str">
        <f t="shared" si="198"/>
        <v/>
      </c>
      <c r="AU995" s="8" t="str">
        <f t="shared" si="198"/>
        <v/>
      </c>
      <c r="AV995" s="8" t="str">
        <f t="shared" si="198"/>
        <v/>
      </c>
      <c r="AW995" s="8" t="str">
        <f t="shared" si="198"/>
        <v/>
      </c>
      <c r="AX995" s="8" t="str">
        <f t="shared" si="199"/>
        <v/>
      </c>
      <c r="AY995" s="8" t="str">
        <f t="shared" si="199"/>
        <v/>
      </c>
      <c r="AZ995" s="8" t="str">
        <f t="shared" si="199"/>
        <v/>
      </c>
      <c r="BA995" s="8" t="str">
        <f t="shared" si="199"/>
        <v/>
      </c>
      <c r="BB995" s="8" t="str">
        <f t="shared" si="199"/>
        <v/>
      </c>
      <c r="BC995" s="8" t="str">
        <f t="shared" si="199"/>
        <v/>
      </c>
      <c r="BD995" s="8" t="str">
        <f t="shared" si="199"/>
        <v/>
      </c>
      <c r="BE995" s="8" t="str">
        <f t="shared" si="199"/>
        <v/>
      </c>
    </row>
    <row r="996" spans="1:57" x14ac:dyDescent="0.25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>CONCATENATE(A996,B996,C996,D996,E996,F996,G996,H996,I996,J996,K996,L996,M996,N996,O996,P996,Q996,R996,S996,T996,U996,V996,W996,X996,Y996,Z996,AA996,AB996,AC996,AD996,AE996,AF996,AG996,AH996)</f>
        <v>SIMSIMSIM8100136270444777,875ASPROLI - ENTIDADE FECHADA044777,87525602,916666666744745,87544741,87544469,875826106950LUWXXNX GXLVXX PXNHX000000AMIL9AMIL FACIL S60 RJ QC S/COPART58154501,33581,54ATIVO</v>
      </c>
      <c r="AJ996">
        <f>IF(AI996=AI995,1,0)</f>
        <v>0</v>
      </c>
      <c r="AK996" s="47" t="s">
        <v>401</v>
      </c>
      <c r="AM996" s="7">
        <v>993</v>
      </c>
      <c r="AN996" s="7" t="str">
        <f t="shared" si="198"/>
        <v/>
      </c>
      <c r="AO996" s="7" t="str">
        <f t="shared" si="198"/>
        <v/>
      </c>
      <c r="AP996" s="7" t="str">
        <f t="shared" si="198"/>
        <v/>
      </c>
      <c r="AQ996" s="7" t="str">
        <f t="shared" si="198"/>
        <v/>
      </c>
      <c r="AR996" s="7" t="str">
        <f t="shared" si="198"/>
        <v/>
      </c>
      <c r="AS996" s="7" t="str">
        <f t="shared" si="198"/>
        <v/>
      </c>
      <c r="AT996" s="7" t="str">
        <f t="shared" si="198"/>
        <v/>
      </c>
      <c r="AU996" s="7" t="str">
        <f t="shared" si="198"/>
        <v/>
      </c>
      <c r="AV996" s="7" t="str">
        <f t="shared" si="198"/>
        <v/>
      </c>
      <c r="AW996" s="7" t="str">
        <f t="shared" si="198"/>
        <v/>
      </c>
      <c r="AX996" s="7" t="str">
        <f t="shared" si="199"/>
        <v/>
      </c>
      <c r="AY996" s="7" t="str">
        <f t="shared" si="199"/>
        <v/>
      </c>
      <c r="AZ996" s="7" t="str">
        <f t="shared" si="199"/>
        <v/>
      </c>
      <c r="BA996" s="7" t="str">
        <f t="shared" si="199"/>
        <v/>
      </c>
      <c r="BB996" s="7" t="str">
        <f t="shared" si="199"/>
        <v/>
      </c>
      <c r="BC996" s="7" t="str">
        <f t="shared" si="199"/>
        <v/>
      </c>
      <c r="BD996" s="7" t="str">
        <f t="shared" si="199"/>
        <v/>
      </c>
      <c r="BE996" s="7" t="str">
        <f t="shared" si="199"/>
        <v/>
      </c>
    </row>
    <row r="997" spans="1:57" x14ac:dyDescent="0.25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>CONCATENATE(A997,B997,C997,D997,E997,F997,G997,H997,I997,J997,K997,L997,M997,N997,O997,P997,Q997,R997,S997,T997,U997,V997,W997,X997,Y997,Z997,AA997,AB997,AC997,AD997,AE997,AF997,AG997,AH997)</f>
        <v>SIMSIMSIM810485423203135995244777,875ASPROLI - ENTIDADE FECHADA044777,87523516,87544472,87544469,875826106970XNXX MXRXX MXRTXN ZULLX000000AMIL9AMIL S450 QP S/COPART1979071706,171979,07ATIVO</v>
      </c>
      <c r="AJ997">
        <f>IF(AI997=AI996,1,0)</f>
        <v>0</v>
      </c>
      <c r="AK997" s="47" t="s">
        <v>401</v>
      </c>
      <c r="AM997" s="8">
        <v>994</v>
      </c>
      <c r="AN997" s="8" t="str">
        <f t="shared" si="198"/>
        <v/>
      </c>
      <c r="AO997" s="8" t="str">
        <f t="shared" si="198"/>
        <v/>
      </c>
      <c r="AP997" s="8" t="str">
        <f t="shared" si="198"/>
        <v/>
      </c>
      <c r="AQ997" s="8" t="str">
        <f t="shared" si="198"/>
        <v/>
      </c>
      <c r="AR997" s="8" t="str">
        <f t="shared" si="198"/>
        <v/>
      </c>
      <c r="AS997" s="8" t="str">
        <f t="shared" si="198"/>
        <v/>
      </c>
      <c r="AT997" s="8" t="str">
        <f t="shared" si="198"/>
        <v/>
      </c>
      <c r="AU997" s="8" t="str">
        <f t="shared" si="198"/>
        <v/>
      </c>
      <c r="AV997" s="8" t="str">
        <f t="shared" si="198"/>
        <v/>
      </c>
      <c r="AW997" s="8" t="str">
        <f t="shared" si="198"/>
        <v/>
      </c>
      <c r="AX997" s="8" t="str">
        <f t="shared" si="199"/>
        <v/>
      </c>
      <c r="AY997" s="8" t="str">
        <f t="shared" si="199"/>
        <v/>
      </c>
      <c r="AZ997" s="8" t="str">
        <f t="shared" si="199"/>
        <v/>
      </c>
      <c r="BA997" s="8" t="str">
        <f t="shared" si="199"/>
        <v/>
      </c>
      <c r="BB997" s="8" t="str">
        <f t="shared" si="199"/>
        <v/>
      </c>
      <c r="BC997" s="8" t="str">
        <f t="shared" si="199"/>
        <v/>
      </c>
      <c r="BD997" s="8" t="str">
        <f t="shared" si="199"/>
        <v/>
      </c>
      <c r="BE997" s="8" t="str">
        <f t="shared" si="199"/>
        <v/>
      </c>
    </row>
    <row r="998" spans="1:57" x14ac:dyDescent="0.25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>CONCATENATE(A998,B998,C998,D998,E998,F998,G998,H998,I998,J998,K998,L998,M998,N998,O998,P998,Q998,R998,S998,T998,U998,V998,W998,X998,Y998,Z998,AA998,AB998,AC998,AD998,AE998,AF998,AG998,AH998)</f>
        <v>SIMSIMSIM8100136183244777,875ASPROLI - ENTIDADE FECHADA144777,87537929,916666666744530,87544469,875826523400XNDRXW LXGXN VXXNX DX WXTX000000AMIL9AMIL FACIL S60 RJ QC S/COPART19806170,75198,06ATIVO</v>
      </c>
      <c r="AJ998">
        <f>IF(AI998=AI997,1,0)</f>
        <v>0</v>
      </c>
      <c r="AK998" s="47" t="s">
        <v>401</v>
      </c>
      <c r="AM998" s="7">
        <v>995</v>
      </c>
      <c r="AN998" s="7" t="str">
        <f t="shared" si="198"/>
        <v/>
      </c>
      <c r="AO998" s="7" t="str">
        <f t="shared" si="198"/>
        <v/>
      </c>
      <c r="AP998" s="7" t="str">
        <f t="shared" si="198"/>
        <v/>
      </c>
      <c r="AQ998" s="7" t="str">
        <f t="shared" si="198"/>
        <v/>
      </c>
      <c r="AR998" s="7" t="str">
        <f t="shared" si="198"/>
        <v/>
      </c>
      <c r="AS998" s="7" t="str">
        <f t="shared" si="198"/>
        <v/>
      </c>
      <c r="AT998" s="7" t="str">
        <f t="shared" si="198"/>
        <v/>
      </c>
      <c r="AU998" s="7" t="str">
        <f t="shared" si="198"/>
        <v/>
      </c>
      <c r="AV998" s="7" t="str">
        <f t="shared" si="198"/>
        <v/>
      </c>
      <c r="AW998" s="7" t="str">
        <f t="shared" si="198"/>
        <v/>
      </c>
      <c r="AX998" s="7" t="str">
        <f t="shared" si="199"/>
        <v/>
      </c>
      <c r="AY998" s="7" t="str">
        <f t="shared" si="199"/>
        <v/>
      </c>
      <c r="AZ998" s="7" t="str">
        <f t="shared" si="199"/>
        <v/>
      </c>
      <c r="BA998" s="7" t="str">
        <f t="shared" si="199"/>
        <v/>
      </c>
      <c r="BB998" s="7" t="str">
        <f t="shared" si="199"/>
        <v/>
      </c>
      <c r="BC998" s="7" t="str">
        <f t="shared" si="199"/>
        <v/>
      </c>
      <c r="BD998" s="7" t="str">
        <f t="shared" si="199"/>
        <v/>
      </c>
      <c r="BE998" s="7" t="str">
        <f t="shared" si="199"/>
        <v/>
      </c>
    </row>
    <row r="999" spans="1:57" x14ac:dyDescent="0.25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>CONCATENATE(A999,B999,C999,D999,E999,F999,G999,H999,I999,J999,K999,L999,M999,N999,O999,P999,Q999,R999,S999,T999,U999,V999,W999,X999,Y999,Z999,AA999,AB999,AC999,AD999,AE999,AF999,AG999,AH999)</f>
        <v>SIMSIMSIM810485442200136725744777,875ASPROLI - ENTIDADE FECHADA044777,87527185,87544500,87544500,875827568340WLXUDXX XPXRXWXDX XNTX NXWXMXNTX000000AMIL8AMIL FACIL S60 QC SP S/COPART44322382,1443,22ATIVO</v>
      </c>
      <c r="AJ999">
        <f>IF(AI999=AI998,1,0)</f>
        <v>0</v>
      </c>
      <c r="AK999" s="47" t="s">
        <v>401</v>
      </c>
      <c r="AM999" s="8">
        <v>996</v>
      </c>
      <c r="AN999" s="8" t="str">
        <f t="shared" si="198"/>
        <v/>
      </c>
      <c r="AO999" s="8" t="str">
        <f t="shared" si="198"/>
        <v/>
      </c>
      <c r="AP999" s="8" t="str">
        <f t="shared" si="198"/>
        <v/>
      </c>
      <c r="AQ999" s="8" t="str">
        <f t="shared" si="198"/>
        <v/>
      </c>
      <c r="AR999" s="8" t="str">
        <f t="shared" si="198"/>
        <v/>
      </c>
      <c r="AS999" s="8" t="str">
        <f t="shared" si="198"/>
        <v/>
      </c>
      <c r="AT999" s="8" t="str">
        <f t="shared" si="198"/>
        <v/>
      </c>
      <c r="AU999" s="8" t="str">
        <f t="shared" si="198"/>
        <v/>
      </c>
      <c r="AV999" s="8" t="str">
        <f t="shared" si="198"/>
        <v/>
      </c>
      <c r="AW999" s="8" t="str">
        <f t="shared" si="198"/>
        <v/>
      </c>
      <c r="AX999" s="8" t="str">
        <f t="shared" si="199"/>
        <v/>
      </c>
      <c r="AY999" s="8" t="str">
        <f t="shared" si="199"/>
        <v/>
      </c>
      <c r="AZ999" s="8" t="str">
        <f t="shared" si="199"/>
        <v/>
      </c>
      <c r="BA999" s="8" t="str">
        <f t="shared" si="199"/>
        <v/>
      </c>
      <c r="BB999" s="8" t="str">
        <f t="shared" si="199"/>
        <v/>
      </c>
      <c r="BC999" s="8" t="str">
        <f t="shared" si="199"/>
        <v/>
      </c>
      <c r="BD999" s="8" t="str">
        <f t="shared" si="199"/>
        <v/>
      </c>
      <c r="BE999" s="8" t="str">
        <f t="shared" si="199"/>
        <v/>
      </c>
    </row>
    <row r="1000" spans="1:57" x14ac:dyDescent="0.25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>CONCATENATE(A1000,B1000,C1000,D1000,E1000,F1000,G1000,H1000,I1000,J1000,K1000,L1000,M1000,N1000,O1000,P1000,Q1000,R1000,S1000,T1000,U1000,V1000,W1000,X1000,Y1000,Z1000,AA1000,AB1000,AC1000,AD1000,AE1000,AF1000,AG1000,AH1000)</f>
        <v>SIMSIMSIM810485442200136725744777,875ASPROLI - ENTIDADE FECHADA144777,87535773,916666666744500,87544500,875827568350LXXNDRX XNTX NXWXMXNTX000000AMIL8AMIL FACIL S60 QC SP S/COPART28733247,7287,33ATIVO</v>
      </c>
      <c r="AJ1000">
        <f>IF(AI1000=AI999,1,0)</f>
        <v>0</v>
      </c>
      <c r="AK1000" s="47" t="s">
        <v>401</v>
      </c>
      <c r="AM1000" s="7">
        <v>997</v>
      </c>
      <c r="AN1000" s="7" t="str">
        <f t="shared" si="198"/>
        <v/>
      </c>
      <c r="AO1000" s="7" t="str">
        <f t="shared" si="198"/>
        <v/>
      </c>
      <c r="AP1000" s="7" t="str">
        <f t="shared" si="198"/>
        <v/>
      </c>
      <c r="AQ1000" s="7" t="str">
        <f t="shared" si="198"/>
        <v/>
      </c>
      <c r="AR1000" s="7" t="str">
        <f t="shared" si="198"/>
        <v/>
      </c>
      <c r="AS1000" s="7" t="str">
        <f t="shared" si="198"/>
        <v/>
      </c>
      <c r="AT1000" s="7" t="str">
        <f t="shared" si="198"/>
        <v/>
      </c>
      <c r="AU1000" s="7" t="str">
        <f t="shared" si="198"/>
        <v/>
      </c>
      <c r="AV1000" s="7" t="str">
        <f t="shared" si="198"/>
        <v/>
      </c>
      <c r="AW1000" s="7" t="str">
        <f t="shared" si="198"/>
        <v/>
      </c>
      <c r="AX1000" s="7" t="str">
        <f t="shared" si="199"/>
        <v/>
      </c>
      <c r="AY1000" s="7" t="str">
        <f t="shared" si="199"/>
        <v/>
      </c>
      <c r="AZ1000" s="7" t="str">
        <f t="shared" si="199"/>
        <v/>
      </c>
      <c r="BA1000" s="7" t="str">
        <f t="shared" si="199"/>
        <v/>
      </c>
      <c r="BB1000" s="7" t="str">
        <f t="shared" si="199"/>
        <v/>
      </c>
      <c r="BC1000" s="7" t="str">
        <f t="shared" si="199"/>
        <v/>
      </c>
      <c r="BD1000" s="7" t="str">
        <f t="shared" si="199"/>
        <v/>
      </c>
      <c r="BE1000" s="7" t="str">
        <f t="shared" si="199"/>
        <v/>
      </c>
    </row>
    <row r="1001" spans="1:57" x14ac:dyDescent="0.25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>CONCATENATE(A1001,B1001,C1001,D1001,E1001,F1001,G1001,H1001,I1001,J1001,K1001,L1001,M1001,N1001,O1001,P1001,Q1001,R1001,S1001,T1001,U1001,V1001,W1001,X1001,Y1001,Z1001,AA1001,AB1001,AC1001,AD1001,AE1001,AF1001,AG1001,AH1001)</f>
        <v>SIMSIMSIM810485442200136725744777,875ASPROLI - ENTIDADE FECHADA244777,87523673,87544500,87544500,875827568360RXXMUNDX NXNXTX DX NXWXMXNTX000000AMIL8AMIL FACIL S60 QC SP S/COPART76101656,06761,01ATIVO</v>
      </c>
      <c r="AJ1001">
        <f>IF(AI1001=AI1000,1,0)</f>
        <v>0</v>
      </c>
      <c r="AK1001" s="47" t="s">
        <v>401</v>
      </c>
      <c r="AM1001" s="8">
        <v>998</v>
      </c>
      <c r="AN1001" s="8" t="str">
        <f t="shared" si="198"/>
        <v/>
      </c>
      <c r="AO1001" s="8" t="str">
        <f t="shared" si="198"/>
        <v/>
      </c>
      <c r="AP1001" s="8" t="str">
        <f t="shared" si="198"/>
        <v/>
      </c>
      <c r="AQ1001" s="8" t="str">
        <f t="shared" si="198"/>
        <v/>
      </c>
      <c r="AR1001" s="8" t="str">
        <f t="shared" si="198"/>
        <v/>
      </c>
      <c r="AS1001" s="8" t="str">
        <f t="shared" si="198"/>
        <v/>
      </c>
      <c r="AT1001" s="8" t="str">
        <f t="shared" si="198"/>
        <v/>
      </c>
      <c r="AU1001" s="8" t="str">
        <f t="shared" si="198"/>
        <v/>
      </c>
      <c r="AV1001" s="8" t="str">
        <f t="shared" si="198"/>
        <v/>
      </c>
      <c r="AW1001" s="8" t="str">
        <f t="shared" si="198"/>
        <v/>
      </c>
      <c r="AX1001" s="8" t="str">
        <f t="shared" si="199"/>
        <v/>
      </c>
      <c r="AY1001" s="8" t="str">
        <f t="shared" si="199"/>
        <v/>
      </c>
      <c r="AZ1001" s="8" t="str">
        <f t="shared" si="199"/>
        <v/>
      </c>
      <c r="BA1001" s="8" t="str">
        <f t="shared" si="199"/>
        <v/>
      </c>
      <c r="BB1001" s="8" t="str">
        <f t="shared" si="199"/>
        <v/>
      </c>
      <c r="BC1001" s="8" t="str">
        <f t="shared" si="199"/>
        <v/>
      </c>
      <c r="BD1001" s="8" t="str">
        <f t="shared" si="199"/>
        <v/>
      </c>
      <c r="BE1001" s="8" t="str">
        <f t="shared" si="199"/>
        <v/>
      </c>
    </row>
    <row r="1002" spans="1:57" x14ac:dyDescent="0.25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>CONCATENATE(A1002,B1002,C1002,D1002,E1002,F1002,G1002,H1002,I1002,J1002,K1002,L1002,M1002,N1002,O1002,P1002,Q1002,R1002,S1002,T1002,U1002,V1002,W1002,X1002,Y1002,Z1002,AA1002,AB1002,AC1002,AD1002,AE1002,AF1002,AG1002,AH1002)</f>
        <v>SIMSIMSIM810485442200136727544777,875ASPROLI - ENTIDADE FECHADA044777,87532657,87544500,87544500,875827568380DXMXRY DXYX XVXLXNX000000AMIL8AMIL FACIL S60 QC SP S/COPART28733247,7287,33ATIVO</v>
      </c>
      <c r="AJ1002">
        <f>IF(AI1002=AI1001,1,0)</f>
        <v>0</v>
      </c>
      <c r="AK1002" s="47" t="s">
        <v>401</v>
      </c>
      <c r="AM1002" s="7">
        <v>999</v>
      </c>
      <c r="AN1002" s="7" t="str">
        <f t="shared" si="198"/>
        <v/>
      </c>
      <c r="AO1002" s="7" t="str">
        <f t="shared" si="198"/>
        <v/>
      </c>
      <c r="AP1002" s="7" t="str">
        <f t="shared" si="198"/>
        <v/>
      </c>
      <c r="AQ1002" s="7" t="str">
        <f t="shared" si="198"/>
        <v/>
      </c>
      <c r="AR1002" s="7" t="str">
        <f t="shared" si="198"/>
        <v/>
      </c>
      <c r="AS1002" s="7" t="str">
        <f t="shared" si="198"/>
        <v/>
      </c>
      <c r="AT1002" s="7" t="str">
        <f t="shared" si="198"/>
        <v/>
      </c>
      <c r="AU1002" s="7" t="str">
        <f t="shared" si="198"/>
        <v/>
      </c>
      <c r="AV1002" s="7" t="str">
        <f t="shared" si="198"/>
        <v/>
      </c>
      <c r="AW1002" s="7" t="str">
        <f t="shared" si="198"/>
        <v/>
      </c>
      <c r="AX1002" s="7" t="str">
        <f t="shared" si="199"/>
        <v/>
      </c>
      <c r="AY1002" s="7" t="str">
        <f t="shared" si="199"/>
        <v/>
      </c>
      <c r="AZ1002" s="7" t="str">
        <f t="shared" si="199"/>
        <v/>
      </c>
      <c r="BA1002" s="7" t="str">
        <f t="shared" si="199"/>
        <v/>
      </c>
      <c r="BB1002" s="7" t="str">
        <f t="shared" si="199"/>
        <v/>
      </c>
      <c r="BC1002" s="7" t="str">
        <f t="shared" si="199"/>
        <v/>
      </c>
      <c r="BD1002" s="7" t="str">
        <f t="shared" si="199"/>
        <v/>
      </c>
      <c r="BE1002" s="7" t="str">
        <f t="shared" si="199"/>
        <v/>
      </c>
    </row>
    <row r="1003" spans="1:57" x14ac:dyDescent="0.25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>CONCATENATE(A1003,B1003,C1003,D1003,E1003,F1003,G1003,H1003,I1003,J1003,K1003,L1003,M1003,N1003,O1003,P1003,Q1003,R1003,S1003,T1003,U1003,V1003,W1003,X1003,Y1003,Z1003,AA1003,AB1003,AC1003,AD1003,AE1003,AF1003,AG1003,AH1003)</f>
        <v>SIMSIMSIM8100136474044777,875ASPROLI - ENTIDADE FECHADA044777,87532463,916666666744742,87544741,87544500,875827568430KXRXNX MXWHXDX BUZXLX GXRWXX000000AMIL8AMIL FACIL S60 RJ QC S/COPART31573272,18315,73ATIVO</v>
      </c>
      <c r="AJ1003">
        <f>IF(AI1003=AI1002,1,0)</f>
        <v>0</v>
      </c>
      <c r="AK1003" s="47" t="s">
        <v>401</v>
      </c>
      <c r="AM1003" s="8">
        <v>1000</v>
      </c>
      <c r="AN1003" s="8" t="str">
        <f t="shared" si="198"/>
        <v/>
      </c>
      <c r="AO1003" s="8" t="str">
        <f t="shared" si="198"/>
        <v/>
      </c>
      <c r="AP1003" s="8" t="str">
        <f t="shared" si="198"/>
        <v/>
      </c>
      <c r="AQ1003" s="8" t="str">
        <f t="shared" si="198"/>
        <v/>
      </c>
      <c r="AR1003" s="8" t="str">
        <f t="shared" si="198"/>
        <v/>
      </c>
      <c r="AS1003" s="8" t="str">
        <f t="shared" si="198"/>
        <v/>
      </c>
      <c r="AT1003" s="8" t="str">
        <f t="shared" si="198"/>
        <v/>
      </c>
      <c r="AU1003" s="8" t="str">
        <f t="shared" si="198"/>
        <v/>
      </c>
      <c r="AV1003" s="8" t="str">
        <f t="shared" si="198"/>
        <v/>
      </c>
      <c r="AW1003" s="8" t="str">
        <f t="shared" si="198"/>
        <v/>
      </c>
      <c r="AX1003" s="8" t="str">
        <f t="shared" si="199"/>
        <v/>
      </c>
      <c r="AY1003" s="8" t="str">
        <f t="shared" si="199"/>
        <v/>
      </c>
      <c r="AZ1003" s="8" t="str">
        <f t="shared" si="199"/>
        <v/>
      </c>
      <c r="BA1003" s="8" t="str">
        <f t="shared" si="199"/>
        <v/>
      </c>
      <c r="BB1003" s="8" t="str">
        <f t="shared" si="199"/>
        <v/>
      </c>
      <c r="BC1003" s="8" t="str">
        <f t="shared" si="199"/>
        <v/>
      </c>
      <c r="BD1003" s="8" t="str">
        <f t="shared" si="199"/>
        <v/>
      </c>
      <c r="BE1003" s="8" t="str">
        <f t="shared" si="199"/>
        <v/>
      </c>
    </row>
    <row r="1004" spans="1:57" x14ac:dyDescent="0.25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>CONCATENATE(A1004,B1004,C1004,D1004,E1004,F1004,G1004,H1004,I1004,J1004,K1004,L1004,M1004,N1004,O1004,P1004,Q1004,R1004,S1004,T1004,U1004,V1004,W1004,X1004,Y1004,Z1004,AA1004,AB1004,AC1004,AD1004,AE1004,AF1004,AG1004,AH1004)</f>
        <v>NÃONÃONÃO810485423203136619044777,875ASPROLI - ENTIDADE FECHADA044711,87544777,87531363,916666666744711,87544679,87544500,875827627390KXXLXNX XLVX DX XLVX000000AMILAMIL S450 QP S/COPART87305752,65873,05INATIVO</v>
      </c>
      <c r="AJ1004">
        <f>IF(AI1004=AI1003,1,0)</f>
        <v>0</v>
      </c>
      <c r="AK1004" s="47" t="s">
        <v>401</v>
      </c>
      <c r="AM1004" s="7">
        <v>1001</v>
      </c>
      <c r="AN1004" s="7" t="str">
        <f t="shared" ref="AN1004:AW1013" si="200">IF(AN$3=$D1004,$AM1004,"")</f>
        <v/>
      </c>
      <c r="AO1004" s="7" t="str">
        <f t="shared" si="200"/>
        <v/>
      </c>
      <c r="AP1004" s="7" t="str">
        <f t="shared" si="200"/>
        <v/>
      </c>
      <c r="AQ1004" s="7" t="str">
        <f t="shared" si="200"/>
        <v/>
      </c>
      <c r="AR1004" s="7" t="str">
        <f t="shared" si="200"/>
        <v/>
      </c>
      <c r="AS1004" s="7" t="str">
        <f t="shared" si="200"/>
        <v/>
      </c>
      <c r="AT1004" s="7" t="str">
        <f t="shared" si="200"/>
        <v/>
      </c>
      <c r="AU1004" s="7" t="str">
        <f t="shared" si="200"/>
        <v/>
      </c>
      <c r="AV1004" s="7" t="str">
        <f t="shared" si="200"/>
        <v/>
      </c>
      <c r="AW1004" s="7" t="str">
        <f t="shared" si="200"/>
        <v/>
      </c>
      <c r="AX1004" s="7" t="str">
        <f t="shared" ref="AX1004:BE1013" si="201">IF(AX$3=$D1004,$AM1004,"")</f>
        <v/>
      </c>
      <c r="AY1004" s="7" t="str">
        <f t="shared" si="201"/>
        <v/>
      </c>
      <c r="AZ1004" s="7" t="str">
        <f t="shared" si="201"/>
        <v/>
      </c>
      <c r="BA1004" s="7" t="str">
        <f t="shared" si="201"/>
        <v/>
      </c>
      <c r="BB1004" s="7" t="str">
        <f t="shared" si="201"/>
        <v/>
      </c>
      <c r="BC1004" s="7" t="str">
        <f t="shared" si="201"/>
        <v/>
      </c>
      <c r="BD1004" s="7" t="str">
        <f t="shared" si="201"/>
        <v/>
      </c>
      <c r="BE1004" s="7" t="str">
        <f t="shared" si="201"/>
        <v/>
      </c>
    </row>
    <row r="1005" spans="1:57" x14ac:dyDescent="0.25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>CONCATENATE(A1005,B1005,C1005,D1005,E1005,F1005,G1005,H1005,I1005,J1005,K1005,L1005,M1005,N1005,O1005,P1005,Q1005,R1005,S1005,T1005,U1005,V1005,W1005,X1005,Y1005,Z1005,AA1005,AB1005,AC1005,AD1005,AE1005,AF1005,AG1005,AH1005)</f>
        <v>SIMSIMSIM810485427206136956644777,875ASPROLI - ENTIDADE FECHADA044777,87530877,87544529,87544530,875829571690JXXLXN XMXRXM PXNHXXRX000000AMIL7AMIL S380 QP S/COPART72911628,55729,11ATIVO</v>
      </c>
      <c r="AJ1005">
        <f>IF(AI1005=AI1004,1,0)</f>
        <v>0</v>
      </c>
      <c r="AK1005" s="47" t="s">
        <v>401</v>
      </c>
      <c r="AM1005" s="8">
        <v>1002</v>
      </c>
      <c r="AN1005" s="8" t="str">
        <f t="shared" si="200"/>
        <v/>
      </c>
      <c r="AO1005" s="8" t="str">
        <f t="shared" si="200"/>
        <v/>
      </c>
      <c r="AP1005" s="8" t="str">
        <f t="shared" si="200"/>
        <v/>
      </c>
      <c r="AQ1005" s="8" t="str">
        <f t="shared" si="200"/>
        <v/>
      </c>
      <c r="AR1005" s="8" t="str">
        <f t="shared" si="200"/>
        <v/>
      </c>
      <c r="AS1005" s="8" t="str">
        <f t="shared" si="200"/>
        <v/>
      </c>
      <c r="AT1005" s="8" t="str">
        <f t="shared" si="200"/>
        <v/>
      </c>
      <c r="AU1005" s="8" t="str">
        <f t="shared" si="200"/>
        <v/>
      </c>
      <c r="AV1005" s="8" t="str">
        <f t="shared" si="200"/>
        <v/>
      </c>
      <c r="AW1005" s="8" t="str">
        <f t="shared" si="200"/>
        <v/>
      </c>
      <c r="AX1005" s="8" t="str">
        <f t="shared" si="201"/>
        <v/>
      </c>
      <c r="AY1005" s="8" t="str">
        <f t="shared" si="201"/>
        <v/>
      </c>
      <c r="AZ1005" s="8" t="str">
        <f t="shared" si="201"/>
        <v/>
      </c>
      <c r="BA1005" s="8" t="str">
        <f t="shared" si="201"/>
        <v/>
      </c>
      <c r="BB1005" s="8" t="str">
        <f t="shared" si="201"/>
        <v/>
      </c>
      <c r="BC1005" s="8" t="str">
        <f t="shared" si="201"/>
        <v/>
      </c>
      <c r="BD1005" s="8" t="str">
        <f t="shared" si="201"/>
        <v/>
      </c>
      <c r="BE1005" s="8" t="str">
        <f t="shared" si="201"/>
        <v/>
      </c>
    </row>
    <row r="1006" spans="1:57" x14ac:dyDescent="0.25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>CONCATENATE(A1006,B1006,C1006,D1006,E1006,F1006,G1006,H1006,I1006,J1006,K1006,L1006,M1006,N1006,O1006,P1006,Q1006,R1006,S1006,T1006,U1006,V1006,W1006,X1006,Y1006,Z1006,AA1006,AB1006,AC1006,AD1006,AE1006,AF1006,AG1006,AH1006)</f>
        <v>SIMSIMSIM8100137060644777,875ASPROLI - ENTIDADE FECHADA044777,87533039,87544529,87544530,875829572290PXLXXNX GXRWXX DX XLXVXXRX000000AMIL7AMIL FACIL S60 RJ QC S/COPART31573272,18315,73ATIVO</v>
      </c>
      <c r="AJ1006">
        <f>IF(AI1006=AI1005,1,0)</f>
        <v>0</v>
      </c>
      <c r="AK1006" s="47" t="s">
        <v>401</v>
      </c>
      <c r="AM1006" s="7">
        <v>1003</v>
      </c>
      <c r="AN1006" s="7" t="str">
        <f t="shared" si="200"/>
        <v/>
      </c>
      <c r="AO1006" s="7" t="str">
        <f t="shared" si="200"/>
        <v/>
      </c>
      <c r="AP1006" s="7" t="str">
        <f t="shared" si="200"/>
        <v/>
      </c>
      <c r="AQ1006" s="7" t="str">
        <f t="shared" si="200"/>
        <v/>
      </c>
      <c r="AR1006" s="7" t="str">
        <f t="shared" si="200"/>
        <v/>
      </c>
      <c r="AS1006" s="7" t="str">
        <f t="shared" si="200"/>
        <v/>
      </c>
      <c r="AT1006" s="7" t="str">
        <f t="shared" si="200"/>
        <v/>
      </c>
      <c r="AU1006" s="7" t="str">
        <f t="shared" si="200"/>
        <v/>
      </c>
      <c r="AV1006" s="7" t="str">
        <f t="shared" si="200"/>
        <v/>
      </c>
      <c r="AW1006" s="7" t="str">
        <f t="shared" si="200"/>
        <v/>
      </c>
      <c r="AX1006" s="7" t="str">
        <f t="shared" si="201"/>
        <v/>
      </c>
      <c r="AY1006" s="7" t="str">
        <f t="shared" si="201"/>
        <v/>
      </c>
      <c r="AZ1006" s="7" t="str">
        <f t="shared" si="201"/>
        <v/>
      </c>
      <c r="BA1006" s="7" t="str">
        <f t="shared" si="201"/>
        <v/>
      </c>
      <c r="BB1006" s="7" t="str">
        <f t="shared" si="201"/>
        <v/>
      </c>
      <c r="BC1006" s="7" t="str">
        <f t="shared" si="201"/>
        <v/>
      </c>
      <c r="BD1006" s="7" t="str">
        <f t="shared" si="201"/>
        <v/>
      </c>
      <c r="BE1006" s="7" t="str">
        <f t="shared" si="201"/>
        <v/>
      </c>
    </row>
    <row r="1007" spans="1:57" x14ac:dyDescent="0.25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>CONCATENATE(A1007,B1007,C1007,D1007,E1007,F1007,G1007,H1007,I1007,J1007,K1007,L1007,M1007,N1007,O1007,P1007,Q1007,R1007,S1007,T1007,U1007,V1007,W1007,X1007,Y1007,Z1007,AA1007,AB1007,AC1007,AD1007,AE1007,AF1007,AG1007,AH1007)</f>
        <v>SIMSIMSIM8100137290244777,875ASPROLI - ENTIDADE FECHADA044777,87521208,916666666744529,87544530,875829574620MXRXX MXDXLXNX DX FRXNWX PXX000000AMIL7AMIL FACIL S60 RJ QC S/COPART1185811022,241185,81ATIVO</v>
      </c>
      <c r="AJ1007">
        <f>IF(AI1007=AI1006,1,0)</f>
        <v>0</v>
      </c>
      <c r="AK1007" s="47" t="s">
        <v>401</v>
      </c>
      <c r="AM1007" s="8">
        <v>1004</v>
      </c>
      <c r="AN1007" s="8" t="str">
        <f t="shared" si="200"/>
        <v/>
      </c>
      <c r="AO1007" s="8" t="str">
        <f t="shared" si="200"/>
        <v/>
      </c>
      <c r="AP1007" s="8" t="str">
        <f t="shared" si="200"/>
        <v/>
      </c>
      <c r="AQ1007" s="8" t="str">
        <f t="shared" si="200"/>
        <v/>
      </c>
      <c r="AR1007" s="8" t="str">
        <f t="shared" si="200"/>
        <v/>
      </c>
      <c r="AS1007" s="8" t="str">
        <f t="shared" si="200"/>
        <v/>
      </c>
      <c r="AT1007" s="8" t="str">
        <f t="shared" si="200"/>
        <v/>
      </c>
      <c r="AU1007" s="8" t="str">
        <f t="shared" si="200"/>
        <v/>
      </c>
      <c r="AV1007" s="8" t="str">
        <f t="shared" si="200"/>
        <v/>
      </c>
      <c r="AW1007" s="8" t="str">
        <f t="shared" si="200"/>
        <v/>
      </c>
      <c r="AX1007" s="8" t="str">
        <f t="shared" si="201"/>
        <v/>
      </c>
      <c r="AY1007" s="8" t="str">
        <f t="shared" si="201"/>
        <v/>
      </c>
      <c r="AZ1007" s="8" t="str">
        <f t="shared" si="201"/>
        <v/>
      </c>
      <c r="BA1007" s="8" t="str">
        <f t="shared" si="201"/>
        <v/>
      </c>
      <c r="BB1007" s="8" t="str">
        <f t="shared" si="201"/>
        <v/>
      </c>
      <c r="BC1007" s="8" t="str">
        <f t="shared" si="201"/>
        <v/>
      </c>
      <c r="BD1007" s="8" t="str">
        <f t="shared" si="201"/>
        <v/>
      </c>
      <c r="BE1007" s="8" t="str">
        <f t="shared" si="201"/>
        <v/>
      </c>
    </row>
    <row r="1008" spans="1:57" x14ac:dyDescent="0.25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>CONCATENATE(A1008,B1008,C1008,D1008,E1008,F1008,G1008,H1008,I1008,J1008,K1008,L1008,M1008,N1008,O1008,P1008,Q1008,R1008,S1008,T1008,U1008,V1008,W1008,X1008,Y1008,Z1008,AA1008,AB1008,AC1008,AD1008,AE1008,AF1008,AG1008,AH1008)</f>
        <v>SIMSIMSIM8100137084944777,875ASPROLI - ENTIDADE FECHADA044777,87527773,916666666744529,87544530,875829574930XLXXXNDRX MXNDX RXDRXGUX000000AMIL7AMIL FACIL S60 RJ QC S/COPART48705419,87487,05ATIVO</v>
      </c>
      <c r="AJ1008">
        <f>IF(AI1008=AI1007,1,0)</f>
        <v>0</v>
      </c>
      <c r="AK1008" s="47" t="s">
        <v>401</v>
      </c>
      <c r="AM1008" s="7">
        <v>1005</v>
      </c>
      <c r="AN1008" s="7" t="str">
        <f t="shared" si="200"/>
        <v/>
      </c>
      <c r="AO1008" s="7" t="str">
        <f t="shared" si="200"/>
        <v/>
      </c>
      <c r="AP1008" s="7" t="str">
        <f t="shared" si="200"/>
        <v/>
      </c>
      <c r="AQ1008" s="7" t="str">
        <f t="shared" si="200"/>
        <v/>
      </c>
      <c r="AR1008" s="7" t="str">
        <f t="shared" si="200"/>
        <v/>
      </c>
      <c r="AS1008" s="7" t="str">
        <f t="shared" si="200"/>
        <v/>
      </c>
      <c r="AT1008" s="7" t="str">
        <f t="shared" si="200"/>
        <v/>
      </c>
      <c r="AU1008" s="7" t="str">
        <f t="shared" si="200"/>
        <v/>
      </c>
      <c r="AV1008" s="7" t="str">
        <f t="shared" si="200"/>
        <v/>
      </c>
      <c r="AW1008" s="7" t="str">
        <f t="shared" si="200"/>
        <v/>
      </c>
      <c r="AX1008" s="7" t="str">
        <f t="shared" si="201"/>
        <v/>
      </c>
      <c r="AY1008" s="7" t="str">
        <f t="shared" si="201"/>
        <v/>
      </c>
      <c r="AZ1008" s="7" t="str">
        <f t="shared" si="201"/>
        <v/>
      </c>
      <c r="BA1008" s="7" t="str">
        <f t="shared" si="201"/>
        <v/>
      </c>
      <c r="BB1008" s="7" t="str">
        <f t="shared" si="201"/>
        <v/>
      </c>
      <c r="BC1008" s="7" t="str">
        <f t="shared" si="201"/>
        <v/>
      </c>
      <c r="BD1008" s="7" t="str">
        <f t="shared" si="201"/>
        <v/>
      </c>
      <c r="BE1008" s="7" t="str">
        <f t="shared" si="201"/>
        <v/>
      </c>
    </row>
    <row r="1009" spans="1:57" x14ac:dyDescent="0.25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>CONCATENATE(A1009,B1009,C1009,D1009,E1009,F1009,G1009,H1009,I1009,J1009,K1009,L1009,M1009,N1009,O1009,P1009,Q1009,R1009,S1009,T1009,U1009,V1009,W1009,X1009,Y1009,Z1009,AA1009,AB1009,AC1009,AD1009,AE1009,AF1009,AG1009,AH1009)</f>
        <v>SIMSIMSIM8100137084944777,875ASPROLI - ENTIDADE FECHADA144777,87528287,87544529,87544530,875829574940WLXUDXX RXMX DX XLMXXDX000000AMIL7AMIL FACIL S60 RJ QC S/COPART48705419,87487,05ATIVO</v>
      </c>
      <c r="AJ1009">
        <f>IF(AI1009=AI1008,1,0)</f>
        <v>0</v>
      </c>
      <c r="AK1009" s="47" t="s">
        <v>401</v>
      </c>
      <c r="AM1009" s="8">
        <v>1006</v>
      </c>
      <c r="AN1009" s="8" t="str">
        <f t="shared" si="200"/>
        <v/>
      </c>
      <c r="AO1009" s="8" t="str">
        <f t="shared" si="200"/>
        <v/>
      </c>
      <c r="AP1009" s="8" t="str">
        <f t="shared" si="200"/>
        <v/>
      </c>
      <c r="AQ1009" s="8" t="str">
        <f t="shared" si="200"/>
        <v/>
      </c>
      <c r="AR1009" s="8" t="str">
        <f t="shared" si="200"/>
        <v/>
      </c>
      <c r="AS1009" s="8" t="str">
        <f t="shared" si="200"/>
        <v/>
      </c>
      <c r="AT1009" s="8" t="str">
        <f t="shared" si="200"/>
        <v/>
      </c>
      <c r="AU1009" s="8" t="str">
        <f t="shared" si="200"/>
        <v/>
      </c>
      <c r="AV1009" s="8" t="str">
        <f t="shared" si="200"/>
        <v/>
      </c>
      <c r="AW1009" s="8" t="str">
        <f t="shared" si="200"/>
        <v/>
      </c>
      <c r="AX1009" s="8" t="str">
        <f t="shared" si="201"/>
        <v/>
      </c>
      <c r="AY1009" s="8" t="str">
        <f t="shared" si="201"/>
        <v/>
      </c>
      <c r="AZ1009" s="8" t="str">
        <f t="shared" si="201"/>
        <v/>
      </c>
      <c r="BA1009" s="8" t="str">
        <f t="shared" si="201"/>
        <v/>
      </c>
      <c r="BB1009" s="8" t="str">
        <f t="shared" si="201"/>
        <v/>
      </c>
      <c r="BC1009" s="8" t="str">
        <f t="shared" si="201"/>
        <v/>
      </c>
      <c r="BD1009" s="8" t="str">
        <f t="shared" si="201"/>
        <v/>
      </c>
      <c r="BE1009" s="8" t="str">
        <f t="shared" si="201"/>
        <v/>
      </c>
    </row>
    <row r="1010" spans="1:57" x14ac:dyDescent="0.25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>CONCATENATE(A1010,B1010,C1010,D1010,E1010,F1010,G1010,H1010,I1010,J1010,K1010,L1010,M1010,N1010,O1010,P1010,Q1010,R1010,S1010,T1010,U1010,V1010,W1010,X1010,Y1010,Z1010,AA1010,AB1010,AC1010,AD1010,AE1010,AF1010,AG1010,AH1010)</f>
        <v>SIMSIMSIM810485429202137133744777,875ASPROLI - ENTIDADE FECHADA044777,87533056,87544529,87544530,875829575280XLXNX MXXX NXDXR000000AMIL7AMIL S380 QC S/COPART82159708,3821,59ATIVO</v>
      </c>
      <c r="AJ1010">
        <f>IF(AI1010=AI1009,1,0)</f>
        <v>0</v>
      </c>
      <c r="AK1010" s="47" t="s">
        <v>401</v>
      </c>
      <c r="AM1010" s="7">
        <v>1007</v>
      </c>
      <c r="AN1010" s="7" t="str">
        <f t="shared" si="200"/>
        <v/>
      </c>
      <c r="AO1010" s="7" t="str">
        <f t="shared" si="200"/>
        <v/>
      </c>
      <c r="AP1010" s="7" t="str">
        <f t="shared" si="200"/>
        <v/>
      </c>
      <c r="AQ1010" s="7" t="str">
        <f t="shared" si="200"/>
        <v/>
      </c>
      <c r="AR1010" s="7" t="str">
        <f t="shared" si="200"/>
        <v/>
      </c>
      <c r="AS1010" s="7" t="str">
        <f t="shared" si="200"/>
        <v/>
      </c>
      <c r="AT1010" s="7" t="str">
        <f t="shared" si="200"/>
        <v/>
      </c>
      <c r="AU1010" s="7" t="str">
        <f t="shared" si="200"/>
        <v/>
      </c>
      <c r="AV1010" s="7" t="str">
        <f t="shared" si="200"/>
        <v/>
      </c>
      <c r="AW1010" s="7" t="str">
        <f t="shared" si="200"/>
        <v/>
      </c>
      <c r="AX1010" s="7" t="str">
        <f t="shared" si="201"/>
        <v/>
      </c>
      <c r="AY1010" s="7" t="str">
        <f t="shared" si="201"/>
        <v/>
      </c>
      <c r="AZ1010" s="7" t="str">
        <f t="shared" si="201"/>
        <v/>
      </c>
      <c r="BA1010" s="7" t="str">
        <f t="shared" si="201"/>
        <v/>
      </c>
      <c r="BB1010" s="7" t="str">
        <f t="shared" si="201"/>
        <v/>
      </c>
      <c r="BC1010" s="7" t="str">
        <f t="shared" si="201"/>
        <v/>
      </c>
      <c r="BD1010" s="7" t="str">
        <f t="shared" si="201"/>
        <v/>
      </c>
      <c r="BE1010" s="7" t="str">
        <f t="shared" si="201"/>
        <v/>
      </c>
    </row>
    <row r="1011" spans="1:57" x14ac:dyDescent="0.25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>CONCATENATE(A1011,B1011,C1011,D1011,E1011,F1011,G1011,H1011,I1011,J1011,K1011,L1011,M1011,N1011,O1011,P1011,Q1011,R1011,S1011,T1011,U1011,V1011,W1011,X1011,Y1011,Z1011,AA1011,AB1011,AC1011,AD1011,AE1011,AF1011,AG1011,AH1011)</f>
        <v>SIMSIMSIM810485425200137280044777,875ASPROLI - ENTIDADE FECHADA044777,87534547,87544529,87544530,875829575650KXRXMX XRXF MXHMUD000000AMIL7AMIL S450 QC S/COPART74843645,22748,43ATIVO</v>
      </c>
      <c r="AJ1011">
        <f>IF(AI1011=AI1010,1,0)</f>
        <v>0</v>
      </c>
      <c r="AK1011" s="47" t="s">
        <v>401</v>
      </c>
      <c r="AM1011" s="8">
        <v>1008</v>
      </c>
      <c r="AN1011" s="8" t="str">
        <f t="shared" si="200"/>
        <v/>
      </c>
      <c r="AO1011" s="8" t="str">
        <f t="shared" si="200"/>
        <v/>
      </c>
      <c r="AP1011" s="8" t="str">
        <f t="shared" si="200"/>
        <v/>
      </c>
      <c r="AQ1011" s="8" t="str">
        <f t="shared" si="200"/>
        <v/>
      </c>
      <c r="AR1011" s="8" t="str">
        <f t="shared" si="200"/>
        <v/>
      </c>
      <c r="AS1011" s="8" t="str">
        <f t="shared" si="200"/>
        <v/>
      </c>
      <c r="AT1011" s="8" t="str">
        <f t="shared" si="200"/>
        <v/>
      </c>
      <c r="AU1011" s="8" t="str">
        <f t="shared" si="200"/>
        <v/>
      </c>
      <c r="AV1011" s="8" t="str">
        <f t="shared" si="200"/>
        <v/>
      </c>
      <c r="AW1011" s="8" t="str">
        <f t="shared" si="200"/>
        <v/>
      </c>
      <c r="AX1011" s="8" t="str">
        <f t="shared" si="201"/>
        <v/>
      </c>
      <c r="AY1011" s="8" t="str">
        <f t="shared" si="201"/>
        <v/>
      </c>
      <c r="AZ1011" s="8" t="str">
        <f t="shared" si="201"/>
        <v/>
      </c>
      <c r="BA1011" s="8" t="str">
        <f t="shared" si="201"/>
        <v/>
      </c>
      <c r="BB1011" s="8" t="str">
        <f t="shared" si="201"/>
        <v/>
      </c>
      <c r="BC1011" s="8" t="str">
        <f t="shared" si="201"/>
        <v/>
      </c>
      <c r="BD1011" s="8" t="str">
        <f t="shared" si="201"/>
        <v/>
      </c>
      <c r="BE1011" s="8" t="str">
        <f t="shared" si="201"/>
        <v/>
      </c>
    </row>
    <row r="1012" spans="1:57" x14ac:dyDescent="0.25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>CONCATENATE(A1012,B1012,C1012,D1012,E1012,F1012,G1012,H1012,I1012,J1012,K1012,L1012,M1012,N1012,O1012,P1012,Q1012,R1012,S1012,T1012,U1012,V1012,W1012,X1012,Y1012,Z1012,AA1012,AB1012,AC1012,AD1012,AE1012,AF1012,AG1012,AH1012)</f>
        <v>SIMSIMSIM810485421207137076544777,875ASPROLI - ENTIDADE FECHADA044777,87526497,87544529,87544530,875829575800LXURDX XPXRXWXDX DX XNTX000000AMIL7AMIL S750 R1 QP S/COPART2105221814,912105,22ATIVO</v>
      </c>
      <c r="AJ1012">
        <f>IF(AI1012=AI1011,1,0)</f>
        <v>0</v>
      </c>
      <c r="AK1012" s="47" t="s">
        <v>401</v>
      </c>
      <c r="AM1012" s="7">
        <v>1009</v>
      </c>
      <c r="AN1012" s="7" t="str">
        <f t="shared" si="200"/>
        <v/>
      </c>
      <c r="AO1012" s="7" t="str">
        <f t="shared" si="200"/>
        <v/>
      </c>
      <c r="AP1012" s="7" t="str">
        <f t="shared" si="200"/>
        <v/>
      </c>
      <c r="AQ1012" s="7" t="str">
        <f t="shared" si="200"/>
        <v/>
      </c>
      <c r="AR1012" s="7" t="str">
        <f t="shared" si="200"/>
        <v/>
      </c>
      <c r="AS1012" s="7" t="str">
        <f t="shared" si="200"/>
        <v/>
      </c>
      <c r="AT1012" s="7" t="str">
        <f t="shared" si="200"/>
        <v/>
      </c>
      <c r="AU1012" s="7" t="str">
        <f t="shared" si="200"/>
        <v/>
      </c>
      <c r="AV1012" s="7" t="str">
        <f t="shared" si="200"/>
        <v/>
      </c>
      <c r="AW1012" s="7" t="str">
        <f t="shared" si="200"/>
        <v/>
      </c>
      <c r="AX1012" s="7" t="str">
        <f t="shared" si="201"/>
        <v/>
      </c>
      <c r="AY1012" s="7" t="str">
        <f t="shared" si="201"/>
        <v/>
      </c>
      <c r="AZ1012" s="7" t="str">
        <f t="shared" si="201"/>
        <v/>
      </c>
      <c r="BA1012" s="7" t="str">
        <f t="shared" si="201"/>
        <v/>
      </c>
      <c r="BB1012" s="7" t="str">
        <f t="shared" si="201"/>
        <v/>
      </c>
      <c r="BC1012" s="7" t="str">
        <f t="shared" si="201"/>
        <v/>
      </c>
      <c r="BD1012" s="7" t="str">
        <f t="shared" si="201"/>
        <v/>
      </c>
      <c r="BE1012" s="7" t="str">
        <f t="shared" si="201"/>
        <v/>
      </c>
    </row>
    <row r="1013" spans="1:57" x14ac:dyDescent="0.25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>CONCATENATE(A1013,B1013,C1013,D1013,E1013,F1013,G1013,H1013,I1013,J1013,K1013,L1013,M1013,N1013,O1013,P1013,Q1013,R1013,S1013,T1013,U1013,V1013,W1013,X1013,Y1013,Z1013,AA1013,AB1013,AC1013,AD1013,AE1013,AF1013,AG1013,AH1013)</f>
        <v>SIMSIMSIM810485442200137290444777,875ASPROLI - ENTIDADE FECHADA044777,87529468,87544770,87544770,87544530,875829581040FRXNWXWX NXDJX DX NXWXMXNTX NUNX000000AMIL7AMIL FACIL S60 QC SP S/COPART32095276,68320,95SUSPENSÃO</v>
      </c>
      <c r="AJ1013">
        <f>IF(AI1013=AI1012,1,0)</f>
        <v>0</v>
      </c>
      <c r="AK1013" s="47" t="s">
        <v>401</v>
      </c>
      <c r="AM1013" s="8">
        <v>1010</v>
      </c>
      <c r="AN1013" s="8" t="str">
        <f t="shared" si="200"/>
        <v/>
      </c>
      <c r="AO1013" s="8" t="str">
        <f t="shared" si="200"/>
        <v/>
      </c>
      <c r="AP1013" s="8" t="str">
        <f t="shared" si="200"/>
        <v/>
      </c>
      <c r="AQ1013" s="8" t="str">
        <f t="shared" si="200"/>
        <v/>
      </c>
      <c r="AR1013" s="8" t="str">
        <f t="shared" si="200"/>
        <v/>
      </c>
      <c r="AS1013" s="8" t="str">
        <f t="shared" si="200"/>
        <v/>
      </c>
      <c r="AT1013" s="8" t="str">
        <f t="shared" si="200"/>
        <v/>
      </c>
      <c r="AU1013" s="8" t="str">
        <f t="shared" si="200"/>
        <v/>
      </c>
      <c r="AV1013" s="8" t="str">
        <f t="shared" si="200"/>
        <v/>
      </c>
      <c r="AW1013" s="8" t="str">
        <f t="shared" si="200"/>
        <v/>
      </c>
      <c r="AX1013" s="8" t="str">
        <f t="shared" si="201"/>
        <v/>
      </c>
      <c r="AY1013" s="8" t="str">
        <f t="shared" si="201"/>
        <v/>
      </c>
      <c r="AZ1013" s="8" t="str">
        <f t="shared" si="201"/>
        <v/>
      </c>
      <c r="BA1013" s="8" t="str">
        <f t="shared" si="201"/>
        <v/>
      </c>
      <c r="BB1013" s="8" t="str">
        <f t="shared" si="201"/>
        <v/>
      </c>
      <c r="BC1013" s="8" t="str">
        <f t="shared" si="201"/>
        <v/>
      </c>
      <c r="BD1013" s="8" t="str">
        <f t="shared" si="201"/>
        <v/>
      </c>
      <c r="BE1013" s="8" t="str">
        <f t="shared" si="201"/>
        <v/>
      </c>
    </row>
    <row r="1014" spans="1:57" x14ac:dyDescent="0.25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>CONCATENATE(A1014,B1014,C1014,D1014,E1014,F1014,G1014,H1014,I1014,J1014,K1014,L1014,M1014,N1014,O1014,P1014,Q1014,R1014,S1014,T1014,U1014,V1014,W1014,X1014,Y1014,Z1014,AA1014,AB1014,AC1014,AD1014,AE1014,AF1014,AG1014,AH1014)</f>
        <v>SIMSIMSIM810485442200137290444777,875ASPROLI - ENTIDADE FECHADA344777,87544400,87544770,87544530,875829581050XYLX DX NXWXMXNTX NUNX000000AMIL7AMIL FACIL S60 QC SP S/COPART18023155,38180,23SUSPENSÃO</v>
      </c>
      <c r="AJ1014">
        <f>IF(AI1014=AI1013,1,0)</f>
        <v>0</v>
      </c>
      <c r="AK1014" s="47" t="s">
        <v>401</v>
      </c>
      <c r="AM1014" s="7">
        <v>1011</v>
      </c>
      <c r="AN1014" s="7" t="str">
        <f t="shared" ref="AN1014:AW1023" si="202">IF(AN$3=$D1014,$AM1014,"")</f>
        <v/>
      </c>
      <c r="AO1014" s="7" t="str">
        <f t="shared" si="202"/>
        <v/>
      </c>
      <c r="AP1014" s="7" t="str">
        <f t="shared" si="202"/>
        <v/>
      </c>
      <c r="AQ1014" s="7" t="str">
        <f t="shared" si="202"/>
        <v/>
      </c>
      <c r="AR1014" s="7" t="str">
        <f t="shared" si="202"/>
        <v/>
      </c>
      <c r="AS1014" s="7" t="str">
        <f t="shared" si="202"/>
        <v/>
      </c>
      <c r="AT1014" s="7" t="str">
        <f t="shared" si="202"/>
        <v/>
      </c>
      <c r="AU1014" s="7" t="str">
        <f t="shared" si="202"/>
        <v/>
      </c>
      <c r="AV1014" s="7" t="str">
        <f t="shared" si="202"/>
        <v/>
      </c>
      <c r="AW1014" s="7" t="str">
        <f t="shared" si="202"/>
        <v/>
      </c>
      <c r="AX1014" s="7" t="str">
        <f t="shared" ref="AX1014:BE1023" si="203">IF(AX$3=$D1014,$AM1014,"")</f>
        <v/>
      </c>
      <c r="AY1014" s="7" t="str">
        <f t="shared" si="203"/>
        <v/>
      </c>
      <c r="AZ1014" s="7" t="str">
        <f t="shared" si="203"/>
        <v/>
      </c>
      <c r="BA1014" s="7" t="str">
        <f t="shared" si="203"/>
        <v/>
      </c>
      <c r="BB1014" s="7" t="str">
        <f t="shared" si="203"/>
        <v/>
      </c>
      <c r="BC1014" s="7" t="str">
        <f t="shared" si="203"/>
        <v/>
      </c>
      <c r="BD1014" s="7" t="str">
        <f t="shared" si="203"/>
        <v/>
      </c>
      <c r="BE1014" s="7" t="str">
        <f t="shared" si="203"/>
        <v/>
      </c>
    </row>
    <row r="1015" spans="1:57" x14ac:dyDescent="0.25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>CONCATENATE(A1015,B1015,C1015,D1015,E1015,F1015,G1015,H1015,I1015,J1015,K1015,L1015,M1015,N1015,O1015,P1015,Q1015,R1015,S1015,T1015,U1015,V1015,W1015,X1015,Y1015,Z1015,AA1015,AB1015,AC1015,AD1015,AE1015,AF1015,AG1015,AH1015)</f>
        <v>SIMSIMSIM810485442200137290444777,875ASPROLI - ENTIDADE FECHADA144777,87529859,87544770,87544530,875829581060MXRWX RXBXRTX NUNX000000AMIL7AMIL FACIL S60 QC SP S/COPART32095276,68320,95SUSPENSÃO</v>
      </c>
      <c r="AJ1015">
        <f>IF(AI1015=AI1014,1,0)</f>
        <v>0</v>
      </c>
      <c r="AK1015" s="47" t="s">
        <v>401</v>
      </c>
      <c r="AM1015" s="8">
        <v>1012</v>
      </c>
      <c r="AN1015" s="8" t="str">
        <f t="shared" si="202"/>
        <v/>
      </c>
      <c r="AO1015" s="8" t="str">
        <f t="shared" si="202"/>
        <v/>
      </c>
      <c r="AP1015" s="8" t="str">
        <f t="shared" si="202"/>
        <v/>
      </c>
      <c r="AQ1015" s="8" t="str">
        <f t="shared" si="202"/>
        <v/>
      </c>
      <c r="AR1015" s="8" t="str">
        <f t="shared" si="202"/>
        <v/>
      </c>
      <c r="AS1015" s="8" t="str">
        <f t="shared" si="202"/>
        <v/>
      </c>
      <c r="AT1015" s="8" t="str">
        <f t="shared" si="202"/>
        <v/>
      </c>
      <c r="AU1015" s="8" t="str">
        <f t="shared" si="202"/>
        <v/>
      </c>
      <c r="AV1015" s="8" t="str">
        <f t="shared" si="202"/>
        <v/>
      </c>
      <c r="AW1015" s="8" t="str">
        <f t="shared" si="202"/>
        <v/>
      </c>
      <c r="AX1015" s="8" t="str">
        <f t="shared" si="203"/>
        <v/>
      </c>
      <c r="AY1015" s="8" t="str">
        <f t="shared" si="203"/>
        <v/>
      </c>
      <c r="AZ1015" s="8" t="str">
        <f t="shared" si="203"/>
        <v/>
      </c>
      <c r="BA1015" s="8" t="str">
        <f t="shared" si="203"/>
        <v/>
      </c>
      <c r="BB1015" s="8" t="str">
        <f t="shared" si="203"/>
        <v/>
      </c>
      <c r="BC1015" s="8" t="str">
        <f t="shared" si="203"/>
        <v/>
      </c>
      <c r="BD1015" s="8" t="str">
        <f t="shared" si="203"/>
        <v/>
      </c>
      <c r="BE1015" s="8" t="str">
        <f t="shared" si="203"/>
        <v/>
      </c>
    </row>
    <row r="1016" spans="1:57" x14ac:dyDescent="0.25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>CONCATENATE(A1016,B1016,C1016,D1016,E1016,F1016,G1016,H1016,I1016,J1016,K1016,L1016,M1016,N1016,O1016,P1016,Q1016,R1016,S1016,T1016,U1016,V1016,W1016,X1016,Y1016,Z1016,AA1016,AB1016,AC1016,AD1016,AE1016,AF1016,AG1016,AH1016)</f>
        <v>SIMSIMSIM810485442200137290444777,875ASPROLI - ENTIDADE FECHADA244777,87540853,916666666744770,87544530,875829581070BRXNDX DX NXWXMXNTX NUNX000000AMIL7AMIL FACIL S60 QC SP S/COPART18023155,38180,23SUSPENSÃO</v>
      </c>
      <c r="AJ1016">
        <f>IF(AI1016=AI1015,1,0)</f>
        <v>0</v>
      </c>
      <c r="AK1016" s="47" t="s">
        <v>401</v>
      </c>
      <c r="AM1016" s="7">
        <v>1013</v>
      </c>
      <c r="AN1016" s="7" t="str">
        <f t="shared" si="202"/>
        <v/>
      </c>
      <c r="AO1016" s="7" t="str">
        <f t="shared" si="202"/>
        <v/>
      </c>
      <c r="AP1016" s="7" t="str">
        <f t="shared" si="202"/>
        <v/>
      </c>
      <c r="AQ1016" s="7" t="str">
        <f t="shared" si="202"/>
        <v/>
      </c>
      <c r="AR1016" s="7" t="str">
        <f t="shared" si="202"/>
        <v/>
      </c>
      <c r="AS1016" s="7" t="str">
        <f t="shared" si="202"/>
        <v/>
      </c>
      <c r="AT1016" s="7" t="str">
        <f t="shared" si="202"/>
        <v/>
      </c>
      <c r="AU1016" s="7" t="str">
        <f t="shared" si="202"/>
        <v/>
      </c>
      <c r="AV1016" s="7" t="str">
        <f t="shared" si="202"/>
        <v/>
      </c>
      <c r="AW1016" s="7" t="str">
        <f t="shared" si="202"/>
        <v/>
      </c>
      <c r="AX1016" s="7" t="str">
        <f t="shared" si="203"/>
        <v/>
      </c>
      <c r="AY1016" s="7" t="str">
        <f t="shared" si="203"/>
        <v/>
      </c>
      <c r="AZ1016" s="7" t="str">
        <f t="shared" si="203"/>
        <v/>
      </c>
      <c r="BA1016" s="7" t="str">
        <f t="shared" si="203"/>
        <v/>
      </c>
      <c r="BB1016" s="7" t="str">
        <f t="shared" si="203"/>
        <v/>
      </c>
      <c r="BC1016" s="7" t="str">
        <f t="shared" si="203"/>
        <v/>
      </c>
      <c r="BD1016" s="7" t="str">
        <f t="shared" si="203"/>
        <v/>
      </c>
      <c r="BE1016" s="7" t="str">
        <f t="shared" si="203"/>
        <v/>
      </c>
    </row>
    <row r="1017" spans="1:57" x14ac:dyDescent="0.25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>CONCATENATE(A1017,B1017,C1017,D1017,E1017,F1017,G1017,H1017,I1017,J1017,K1017,L1017,M1017,N1017,O1017,P1017,Q1017,R1017,S1017,T1017,U1017,V1017,W1017,X1017,Y1017,Z1017,AA1017,AB1017,AC1017,AD1017,AE1017,AF1017,AG1017,AH1017)</f>
        <v>SIMSIMSIM810485427206137421144777,875ASPROLI - ENTIDADE FECHADA044745,87544777,87535571,87544745,87544561,875831411670DXBXRX RXGXNX BXRBXZX DX XLVX000000AMIL6AMIL S380 QP S/COPART57867498,86578,67INATIVO</v>
      </c>
      <c r="AJ1017">
        <f>IF(AI1017=AI1016,1,0)</f>
        <v>0</v>
      </c>
      <c r="AK1017" s="47" t="s">
        <v>401</v>
      </c>
      <c r="AM1017" s="8">
        <v>1014</v>
      </c>
      <c r="AN1017" s="8" t="str">
        <f t="shared" si="202"/>
        <v/>
      </c>
      <c r="AO1017" s="8" t="str">
        <f t="shared" si="202"/>
        <v/>
      </c>
      <c r="AP1017" s="8" t="str">
        <f t="shared" si="202"/>
        <v/>
      </c>
      <c r="AQ1017" s="8" t="str">
        <f t="shared" si="202"/>
        <v/>
      </c>
      <c r="AR1017" s="8" t="str">
        <f t="shared" si="202"/>
        <v/>
      </c>
      <c r="AS1017" s="8" t="str">
        <f t="shared" si="202"/>
        <v/>
      </c>
      <c r="AT1017" s="8" t="str">
        <f t="shared" si="202"/>
        <v/>
      </c>
      <c r="AU1017" s="8" t="str">
        <f t="shared" si="202"/>
        <v/>
      </c>
      <c r="AV1017" s="8" t="str">
        <f t="shared" si="202"/>
        <v/>
      </c>
      <c r="AW1017" s="8" t="str">
        <f t="shared" si="202"/>
        <v/>
      </c>
      <c r="AX1017" s="8" t="str">
        <f t="shared" si="203"/>
        <v/>
      </c>
      <c r="AY1017" s="8" t="str">
        <f t="shared" si="203"/>
        <v/>
      </c>
      <c r="AZ1017" s="8" t="str">
        <f t="shared" si="203"/>
        <v/>
      </c>
      <c r="BA1017" s="8" t="str">
        <f t="shared" si="203"/>
        <v/>
      </c>
      <c r="BB1017" s="8" t="str">
        <f t="shared" si="203"/>
        <v/>
      </c>
      <c r="BC1017" s="8" t="str">
        <f t="shared" si="203"/>
        <v/>
      </c>
      <c r="BD1017" s="8" t="str">
        <f t="shared" si="203"/>
        <v/>
      </c>
      <c r="BE1017" s="8" t="str">
        <f t="shared" si="203"/>
        <v/>
      </c>
    </row>
    <row r="1018" spans="1:57" x14ac:dyDescent="0.25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>CONCATENATE(A1018,B1018,C1018,D1018,E1018,F1018,G1018,H1018,I1018,J1018,K1018,L1018,M1018,N1018,O1018,P1018,Q1018,R1018,S1018,T1018,U1018,V1018,W1018,X1018,Y1018,Z1018,AA1018,AB1018,AC1018,AD1018,AE1018,AF1018,AG1018,AH1018)</f>
        <v>SIMSIMSIM8100137366944777,875ASPROLI - ENTIDADE FECHADA044777,87526493,87544559,87544561,875831411680XNDRX HXLXNX FRXNWX PXRXDX000000AMIL6AMIL FACIL S60 RJ QC S/COPART58154501,33581,54ATIVO</v>
      </c>
      <c r="AJ1018">
        <f>IF(AI1018=AI1017,1,0)</f>
        <v>0</v>
      </c>
      <c r="AK1018" s="47" t="s">
        <v>401</v>
      </c>
      <c r="AM1018" s="7">
        <v>1015</v>
      </c>
      <c r="AN1018" s="7" t="str">
        <f t="shared" si="202"/>
        <v/>
      </c>
      <c r="AO1018" s="7" t="str">
        <f t="shared" si="202"/>
        <v/>
      </c>
      <c r="AP1018" s="7" t="str">
        <f t="shared" si="202"/>
        <v/>
      </c>
      <c r="AQ1018" s="7" t="str">
        <f t="shared" si="202"/>
        <v/>
      </c>
      <c r="AR1018" s="7" t="str">
        <f t="shared" si="202"/>
        <v/>
      </c>
      <c r="AS1018" s="7" t="str">
        <f t="shared" si="202"/>
        <v/>
      </c>
      <c r="AT1018" s="7" t="str">
        <f t="shared" si="202"/>
        <v/>
      </c>
      <c r="AU1018" s="7" t="str">
        <f t="shared" si="202"/>
        <v/>
      </c>
      <c r="AV1018" s="7" t="str">
        <f t="shared" si="202"/>
        <v/>
      </c>
      <c r="AW1018" s="7" t="str">
        <f t="shared" si="202"/>
        <v/>
      </c>
      <c r="AX1018" s="7" t="str">
        <f t="shared" si="203"/>
        <v/>
      </c>
      <c r="AY1018" s="7" t="str">
        <f t="shared" si="203"/>
        <v/>
      </c>
      <c r="AZ1018" s="7" t="str">
        <f t="shared" si="203"/>
        <v/>
      </c>
      <c r="BA1018" s="7" t="str">
        <f t="shared" si="203"/>
        <v/>
      </c>
      <c r="BB1018" s="7" t="str">
        <f t="shared" si="203"/>
        <v/>
      </c>
      <c r="BC1018" s="7" t="str">
        <f t="shared" si="203"/>
        <v/>
      </c>
      <c r="BD1018" s="7" t="str">
        <f t="shared" si="203"/>
        <v/>
      </c>
      <c r="BE1018" s="7" t="str">
        <f t="shared" si="203"/>
        <v/>
      </c>
    </row>
    <row r="1019" spans="1:57" x14ac:dyDescent="0.25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>CONCATENATE(A1019,B1019,C1019,D1019,E1019,F1019,G1019,H1019,I1019,J1019,K1019,L1019,M1019,N1019,O1019,P1019,Q1019,R1019,S1019,T1019,U1019,V1019,W1019,X1019,Y1019,Z1019,AA1019,AB1019,AC1019,AD1019,AE1019,AF1019,AG1019,AH1019)</f>
        <v>SIMSIMSIM8100137706744777,875ASPROLI - ENTIDADE FECHADA044777,87532259,87544559,87544561,875831411800VXVXXNX BRXGX DX XLVX000000AMIL6AMIL FACIL S60 RJ QC S/COPART31573272,18315,73ATIVO</v>
      </c>
      <c r="AJ1019">
        <f>IF(AI1019=AI1018,1,0)</f>
        <v>0</v>
      </c>
      <c r="AK1019" s="47" t="s">
        <v>401</v>
      </c>
      <c r="AM1019" s="8">
        <v>1016</v>
      </c>
      <c r="AN1019" s="8" t="str">
        <f t="shared" si="202"/>
        <v/>
      </c>
      <c r="AO1019" s="8" t="str">
        <f t="shared" si="202"/>
        <v/>
      </c>
      <c r="AP1019" s="8" t="str">
        <f t="shared" si="202"/>
        <v/>
      </c>
      <c r="AQ1019" s="8" t="str">
        <f t="shared" si="202"/>
        <v/>
      </c>
      <c r="AR1019" s="8" t="str">
        <f t="shared" si="202"/>
        <v/>
      </c>
      <c r="AS1019" s="8" t="str">
        <f t="shared" si="202"/>
        <v/>
      </c>
      <c r="AT1019" s="8" t="str">
        <f t="shared" si="202"/>
        <v/>
      </c>
      <c r="AU1019" s="8" t="str">
        <f t="shared" si="202"/>
        <v/>
      </c>
      <c r="AV1019" s="8" t="str">
        <f t="shared" si="202"/>
        <v/>
      </c>
      <c r="AW1019" s="8" t="str">
        <f t="shared" si="202"/>
        <v/>
      </c>
      <c r="AX1019" s="8" t="str">
        <f t="shared" si="203"/>
        <v/>
      </c>
      <c r="AY1019" s="8" t="str">
        <f t="shared" si="203"/>
        <v/>
      </c>
      <c r="AZ1019" s="8" t="str">
        <f t="shared" si="203"/>
        <v/>
      </c>
      <c r="BA1019" s="8" t="str">
        <f t="shared" si="203"/>
        <v/>
      </c>
      <c r="BB1019" s="8" t="str">
        <f t="shared" si="203"/>
        <v/>
      </c>
      <c r="BC1019" s="8" t="str">
        <f t="shared" si="203"/>
        <v/>
      </c>
      <c r="BD1019" s="8" t="str">
        <f t="shared" si="203"/>
        <v/>
      </c>
      <c r="BE1019" s="8" t="str">
        <f t="shared" si="203"/>
        <v/>
      </c>
    </row>
    <row r="1020" spans="1:57" x14ac:dyDescent="0.25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>CONCATENATE(A1020,B1020,C1020,D1020,E1020,F1020,G1020,H1020,I1020,J1020,K1020,L1020,M1020,N1020,O1020,P1020,Q1020,R1020,S1020,T1020,U1020,V1020,W1020,X1020,Y1020,Z1020,AA1020,AB1020,AC1020,AD1020,AE1020,AF1020,AG1020,AH1020)</f>
        <v>SIMSIMSIM8100137785844777,875ASPROLI - ENTIDADE FECHADA044777,87535735,87544559,87544561,875831411810WXRXLXNX FXXTX NXVX000000AMIL6AMIL FACIL S60 RJ QC S/COPART31573272,18315,73ATIVO</v>
      </c>
      <c r="AJ1020">
        <f>IF(AI1020=AI1019,1,0)</f>
        <v>0</v>
      </c>
      <c r="AK1020" s="47" t="s">
        <v>401</v>
      </c>
      <c r="AM1020" s="7">
        <v>1017</v>
      </c>
      <c r="AN1020" s="7" t="str">
        <f t="shared" si="202"/>
        <v/>
      </c>
      <c r="AO1020" s="7" t="str">
        <f t="shared" si="202"/>
        <v/>
      </c>
      <c r="AP1020" s="7" t="str">
        <f t="shared" si="202"/>
        <v/>
      </c>
      <c r="AQ1020" s="7" t="str">
        <f t="shared" si="202"/>
        <v/>
      </c>
      <c r="AR1020" s="7" t="str">
        <f t="shared" si="202"/>
        <v/>
      </c>
      <c r="AS1020" s="7" t="str">
        <f t="shared" si="202"/>
        <v/>
      </c>
      <c r="AT1020" s="7" t="str">
        <f t="shared" si="202"/>
        <v/>
      </c>
      <c r="AU1020" s="7" t="str">
        <f t="shared" si="202"/>
        <v/>
      </c>
      <c r="AV1020" s="7" t="str">
        <f t="shared" si="202"/>
        <v/>
      </c>
      <c r="AW1020" s="7" t="str">
        <f t="shared" si="202"/>
        <v/>
      </c>
      <c r="AX1020" s="7" t="str">
        <f t="shared" si="203"/>
        <v/>
      </c>
      <c r="AY1020" s="7" t="str">
        <f t="shared" si="203"/>
        <v/>
      </c>
      <c r="AZ1020" s="7" t="str">
        <f t="shared" si="203"/>
        <v/>
      </c>
      <c r="BA1020" s="7" t="str">
        <f t="shared" si="203"/>
        <v/>
      </c>
      <c r="BB1020" s="7" t="str">
        <f t="shared" si="203"/>
        <v/>
      </c>
      <c r="BC1020" s="7" t="str">
        <f t="shared" si="203"/>
        <v/>
      </c>
      <c r="BD1020" s="7" t="str">
        <f t="shared" si="203"/>
        <v/>
      </c>
      <c r="BE1020" s="7" t="str">
        <f t="shared" si="203"/>
        <v/>
      </c>
    </row>
    <row r="1021" spans="1:57" x14ac:dyDescent="0.25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>CONCATENATE(A1021,B1021,C1021,D1021,E1021,F1021,G1021,H1021,I1021,J1021,K1021,L1021,M1021,N1021,O1021,P1021,Q1021,R1021,S1021,T1021,U1021,V1021,W1021,X1021,Y1021,Z1021,AA1021,AB1021,AC1021,AD1021,AE1021,AF1021,AG1021,AH1021)</f>
        <v>SIMSIMSIM8100137785844777,875ASPROLI - ENTIDADE FECHADA144777,87544487,87544559,87544561,875831411820HXXTXR FXXTX DX WXTX000000AMIL6AMIL FACIL S60 RJ QC S/COPART19806170,75198,06ATIVO</v>
      </c>
      <c r="AJ1021">
        <f>IF(AI1021=AI1020,1,0)</f>
        <v>0</v>
      </c>
      <c r="AK1021" s="47" t="s">
        <v>401</v>
      </c>
      <c r="AM1021" s="8">
        <v>1018</v>
      </c>
      <c r="AN1021" s="8" t="str">
        <f t="shared" si="202"/>
        <v/>
      </c>
      <c r="AO1021" s="8" t="str">
        <f t="shared" si="202"/>
        <v/>
      </c>
      <c r="AP1021" s="8" t="str">
        <f t="shared" si="202"/>
        <v/>
      </c>
      <c r="AQ1021" s="8" t="str">
        <f t="shared" si="202"/>
        <v/>
      </c>
      <c r="AR1021" s="8" t="str">
        <f t="shared" si="202"/>
        <v/>
      </c>
      <c r="AS1021" s="8" t="str">
        <f t="shared" si="202"/>
        <v/>
      </c>
      <c r="AT1021" s="8" t="str">
        <f t="shared" si="202"/>
        <v/>
      </c>
      <c r="AU1021" s="8" t="str">
        <f t="shared" si="202"/>
        <v/>
      </c>
      <c r="AV1021" s="8" t="str">
        <f t="shared" si="202"/>
        <v/>
      </c>
      <c r="AW1021" s="8" t="str">
        <f t="shared" si="202"/>
        <v/>
      </c>
      <c r="AX1021" s="8" t="str">
        <f t="shared" si="203"/>
        <v/>
      </c>
      <c r="AY1021" s="8" t="str">
        <f t="shared" si="203"/>
        <v/>
      </c>
      <c r="AZ1021" s="8" t="str">
        <f t="shared" si="203"/>
        <v/>
      </c>
      <c r="BA1021" s="8" t="str">
        <f t="shared" si="203"/>
        <v/>
      </c>
      <c r="BB1021" s="8" t="str">
        <f t="shared" si="203"/>
        <v/>
      </c>
      <c r="BC1021" s="8" t="str">
        <f t="shared" si="203"/>
        <v/>
      </c>
      <c r="BD1021" s="8" t="str">
        <f t="shared" si="203"/>
        <v/>
      </c>
      <c r="BE1021" s="8" t="str">
        <f t="shared" si="203"/>
        <v/>
      </c>
    </row>
    <row r="1022" spans="1:57" x14ac:dyDescent="0.25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>CONCATENATE(A1022,B1022,C1022,D1022,E1022,F1022,G1022,H1022,I1022,J1022,K1022,L1022,M1022,N1022,O1022,P1022,Q1022,R1022,S1022,T1022,U1022,V1022,W1022,X1022,Y1022,Z1022,AA1022,AB1022,AC1022,AD1022,AE1022,AF1022,AG1022,AH1022)</f>
        <v>SIMSIMSIM810485423203137788344777,875ASPROLI - ENTIDADE FECHADA044777,87535268,87544559,87544561,875831411830JXXX PXDRX BXRRX DX XRXUJX000000AMIL6AMIL S450 QP S/COPART65899568,1658,99ATIVO</v>
      </c>
      <c r="AJ1022">
        <f>IF(AI1022=AI1021,1,0)</f>
        <v>0</v>
      </c>
      <c r="AK1022" s="47" t="s">
        <v>401</v>
      </c>
      <c r="AM1022" s="7">
        <v>1019</v>
      </c>
      <c r="AN1022" s="7" t="str">
        <f t="shared" si="202"/>
        <v/>
      </c>
      <c r="AO1022" s="7" t="str">
        <f t="shared" si="202"/>
        <v/>
      </c>
      <c r="AP1022" s="7" t="str">
        <f t="shared" si="202"/>
        <v/>
      </c>
      <c r="AQ1022" s="7" t="str">
        <f t="shared" si="202"/>
        <v/>
      </c>
      <c r="AR1022" s="7" t="str">
        <f t="shared" si="202"/>
        <v/>
      </c>
      <c r="AS1022" s="7" t="str">
        <f t="shared" si="202"/>
        <v/>
      </c>
      <c r="AT1022" s="7" t="str">
        <f t="shared" si="202"/>
        <v/>
      </c>
      <c r="AU1022" s="7" t="str">
        <f t="shared" si="202"/>
        <v/>
      </c>
      <c r="AV1022" s="7" t="str">
        <f t="shared" si="202"/>
        <v/>
      </c>
      <c r="AW1022" s="7" t="str">
        <f t="shared" si="202"/>
        <v/>
      </c>
      <c r="AX1022" s="7" t="str">
        <f t="shared" si="203"/>
        <v/>
      </c>
      <c r="AY1022" s="7" t="str">
        <f t="shared" si="203"/>
        <v/>
      </c>
      <c r="AZ1022" s="7" t="str">
        <f t="shared" si="203"/>
        <v/>
      </c>
      <c r="BA1022" s="7" t="str">
        <f t="shared" si="203"/>
        <v/>
      </c>
      <c r="BB1022" s="7" t="str">
        <f t="shared" si="203"/>
        <v/>
      </c>
      <c r="BC1022" s="7" t="str">
        <f t="shared" si="203"/>
        <v/>
      </c>
      <c r="BD1022" s="7" t="str">
        <f t="shared" si="203"/>
        <v/>
      </c>
      <c r="BE1022" s="7" t="str">
        <f t="shared" si="203"/>
        <v/>
      </c>
    </row>
    <row r="1023" spans="1:57" x14ac:dyDescent="0.25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>CONCATENATE(A1023,B1023,C1023,D1023,E1023,F1023,G1023,H1023,I1023,J1023,K1023,L1023,M1023,N1023,O1023,P1023,Q1023,R1023,S1023,T1023,U1023,V1023,W1023,X1023,Y1023,Z1023,AA1023,AB1023,AC1023,AD1023,AE1023,AF1023,AG1023,AH1023)</f>
        <v>SIMSIMSIM8100137787544777,875ASPROLI - ENTIDADE FECHADA044777,87529840,87544559,87544561,875831411840JULXX XUGUTX XRRXNTXNX DX WXTX000000AMIL6AMIL FACIL S60 RJ QC S/COPART35269304,04352,69ATIVO</v>
      </c>
      <c r="AJ1023">
        <f>IF(AI1023=AI1022,1,0)</f>
        <v>0</v>
      </c>
      <c r="AK1023" s="47" t="s">
        <v>401</v>
      </c>
      <c r="AM1023" s="8">
        <v>1020</v>
      </c>
      <c r="AN1023" s="8" t="str">
        <f t="shared" si="202"/>
        <v/>
      </c>
      <c r="AO1023" s="8" t="str">
        <f t="shared" si="202"/>
        <v/>
      </c>
      <c r="AP1023" s="8" t="str">
        <f t="shared" si="202"/>
        <v/>
      </c>
      <c r="AQ1023" s="8" t="str">
        <f t="shared" si="202"/>
        <v/>
      </c>
      <c r="AR1023" s="8" t="str">
        <f t="shared" si="202"/>
        <v/>
      </c>
      <c r="AS1023" s="8" t="str">
        <f t="shared" si="202"/>
        <v/>
      </c>
      <c r="AT1023" s="8" t="str">
        <f t="shared" si="202"/>
        <v/>
      </c>
      <c r="AU1023" s="8" t="str">
        <f t="shared" si="202"/>
        <v/>
      </c>
      <c r="AV1023" s="8" t="str">
        <f t="shared" si="202"/>
        <v/>
      </c>
      <c r="AW1023" s="8" t="str">
        <f t="shared" si="202"/>
        <v/>
      </c>
      <c r="AX1023" s="8" t="str">
        <f t="shared" si="203"/>
        <v/>
      </c>
      <c r="AY1023" s="8" t="str">
        <f t="shared" si="203"/>
        <v/>
      </c>
      <c r="AZ1023" s="8" t="str">
        <f t="shared" si="203"/>
        <v/>
      </c>
      <c r="BA1023" s="8" t="str">
        <f t="shared" si="203"/>
        <v/>
      </c>
      <c r="BB1023" s="8" t="str">
        <f t="shared" si="203"/>
        <v/>
      </c>
      <c r="BC1023" s="8" t="str">
        <f t="shared" si="203"/>
        <v/>
      </c>
      <c r="BD1023" s="8" t="str">
        <f t="shared" si="203"/>
        <v/>
      </c>
      <c r="BE1023" s="8" t="str">
        <f t="shared" si="203"/>
        <v/>
      </c>
    </row>
    <row r="1024" spans="1:57" x14ac:dyDescent="0.25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>CONCATENATE(A1024,B1024,C1024,D1024,E1024,F1024,G1024,H1024,I1024,J1024,K1024,L1024,M1024,N1024,O1024,P1024,Q1024,R1024,S1024,T1024,U1024,V1024,W1024,X1024,Y1024,Z1024,AA1024,AB1024,AC1024,AD1024,AE1024,AF1024,AG1024,AH1024)</f>
        <v>SIMSIMSIM8100137790144777,875ASPROLI - ENTIDADE FECHADA044777,87522846,87544770,87544770,87544561,875831411850YLVXX FXRNXNDX DX XNTX BXLX000000AMIL6AMIL FACIL S60 RJ QC S/COPART1185811022,241185,81SUSPENSÃO</v>
      </c>
      <c r="AJ1024">
        <f>IF(AI1024=AI1023,1,0)</f>
        <v>0</v>
      </c>
      <c r="AK1024" s="47" t="s">
        <v>401</v>
      </c>
      <c r="AM1024" s="7">
        <v>1021</v>
      </c>
      <c r="AN1024" s="7" t="str">
        <f t="shared" ref="AN1024:AW1033" si="204">IF(AN$3=$D1024,$AM1024,"")</f>
        <v/>
      </c>
      <c r="AO1024" s="7" t="str">
        <f t="shared" si="204"/>
        <v/>
      </c>
      <c r="AP1024" s="7" t="str">
        <f t="shared" si="204"/>
        <v/>
      </c>
      <c r="AQ1024" s="7" t="str">
        <f t="shared" si="204"/>
        <v/>
      </c>
      <c r="AR1024" s="7" t="str">
        <f t="shared" si="204"/>
        <v/>
      </c>
      <c r="AS1024" s="7" t="str">
        <f t="shared" si="204"/>
        <v/>
      </c>
      <c r="AT1024" s="7" t="str">
        <f t="shared" si="204"/>
        <v/>
      </c>
      <c r="AU1024" s="7" t="str">
        <f t="shared" si="204"/>
        <v/>
      </c>
      <c r="AV1024" s="7" t="str">
        <f t="shared" si="204"/>
        <v/>
      </c>
      <c r="AW1024" s="7" t="str">
        <f t="shared" si="204"/>
        <v/>
      </c>
      <c r="AX1024" s="7" t="str">
        <f t="shared" ref="AX1024:BE1033" si="205">IF(AX$3=$D1024,$AM1024,"")</f>
        <v/>
      </c>
      <c r="AY1024" s="7" t="str">
        <f t="shared" si="205"/>
        <v/>
      </c>
      <c r="AZ1024" s="7" t="str">
        <f t="shared" si="205"/>
        <v/>
      </c>
      <c r="BA1024" s="7" t="str">
        <f t="shared" si="205"/>
        <v/>
      </c>
      <c r="BB1024" s="7" t="str">
        <f t="shared" si="205"/>
        <v/>
      </c>
      <c r="BC1024" s="7" t="str">
        <f t="shared" si="205"/>
        <v/>
      </c>
      <c r="BD1024" s="7" t="str">
        <f t="shared" si="205"/>
        <v/>
      </c>
      <c r="BE1024" s="7" t="str">
        <f t="shared" si="205"/>
        <v/>
      </c>
    </row>
    <row r="1025" spans="1:57" x14ac:dyDescent="0.25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>CONCATENATE(A1025,B1025,C1025,D1025,E1025,F1025,G1025,H1025,I1025,J1025,K1025,L1025,M1025,N1025,O1025,P1025,Q1025,R1025,S1025,T1025,U1025,V1025,W1025,X1025,Y1025,Z1025,AA1025,AB1025,AC1025,AD1025,AE1025,AF1025,AG1025,AH1025)</f>
        <v>SIMSIMSIM8100137798244777,875ASPROLI - ENTIDADE FECHADA044777,87531521,87544557,87544561,875831417870PXTRXWXX DX XNTX XLVX000000AMIL6AMIL FACIL S60 RJ QC S/COPART31573272,18315,73ATIVO</v>
      </c>
      <c r="AJ1025">
        <f>IF(AI1025=AI1024,1,0)</f>
        <v>0</v>
      </c>
      <c r="AK1025" s="47" t="s">
        <v>401</v>
      </c>
      <c r="AM1025" s="8">
        <v>1022</v>
      </c>
      <c r="AN1025" s="8" t="str">
        <f t="shared" si="204"/>
        <v/>
      </c>
      <c r="AO1025" s="8" t="str">
        <f t="shared" si="204"/>
        <v/>
      </c>
      <c r="AP1025" s="8" t="str">
        <f t="shared" si="204"/>
        <v/>
      </c>
      <c r="AQ1025" s="8" t="str">
        <f t="shared" si="204"/>
        <v/>
      </c>
      <c r="AR1025" s="8" t="str">
        <f t="shared" si="204"/>
        <v/>
      </c>
      <c r="AS1025" s="8" t="str">
        <f t="shared" si="204"/>
        <v/>
      </c>
      <c r="AT1025" s="8" t="str">
        <f t="shared" si="204"/>
        <v/>
      </c>
      <c r="AU1025" s="8" t="str">
        <f t="shared" si="204"/>
        <v/>
      </c>
      <c r="AV1025" s="8" t="str">
        <f t="shared" si="204"/>
        <v/>
      </c>
      <c r="AW1025" s="8" t="str">
        <f t="shared" si="204"/>
        <v/>
      </c>
      <c r="AX1025" s="8" t="str">
        <f t="shared" si="205"/>
        <v/>
      </c>
      <c r="AY1025" s="8" t="str">
        <f t="shared" si="205"/>
        <v/>
      </c>
      <c r="AZ1025" s="8" t="str">
        <f t="shared" si="205"/>
        <v/>
      </c>
      <c r="BA1025" s="8" t="str">
        <f t="shared" si="205"/>
        <v/>
      </c>
      <c r="BB1025" s="8" t="str">
        <f t="shared" si="205"/>
        <v/>
      </c>
      <c r="BC1025" s="8" t="str">
        <f t="shared" si="205"/>
        <v/>
      </c>
      <c r="BD1025" s="8" t="str">
        <f t="shared" si="205"/>
        <v/>
      </c>
      <c r="BE1025" s="8" t="str">
        <f t="shared" si="205"/>
        <v/>
      </c>
    </row>
    <row r="1026" spans="1:57" x14ac:dyDescent="0.25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>CONCATENATE(A1026,B1026,C1026,D1026,E1026,F1026,G1026,H1026,I1026,J1026,K1026,L1026,M1026,N1026,O1026,P1026,Q1026,R1026,S1026,T1026,U1026,V1026,W1026,X1026,Y1026,Z1026,AA1026,AB1026,AC1026,AD1026,AE1026,AF1026,AG1026,AH1026)</f>
        <v>SIMNÃONÃO8100137799544777,875ASPROLI - ENTIDADE FECHADA044741,87544777,87532561,87544741,87544711,87544561,875831417880MXRWU VXNXWXU BXNDXM MXWXDX000000AMIL6AMIL FACIL S60 RJ QC S/COPART26333227,01263,33INATIVO</v>
      </c>
      <c r="AJ1026">
        <f>IF(AI1026=AI1025,1,0)</f>
        <v>0</v>
      </c>
      <c r="AK1026" s="47" t="s">
        <v>401</v>
      </c>
      <c r="AM1026" s="7">
        <v>1023</v>
      </c>
      <c r="AN1026" s="7" t="str">
        <f t="shared" si="204"/>
        <v/>
      </c>
      <c r="AO1026" s="7" t="str">
        <f t="shared" si="204"/>
        <v/>
      </c>
      <c r="AP1026" s="7" t="str">
        <f t="shared" si="204"/>
        <v/>
      </c>
      <c r="AQ1026" s="7" t="str">
        <f t="shared" si="204"/>
        <v/>
      </c>
      <c r="AR1026" s="7" t="str">
        <f t="shared" si="204"/>
        <v/>
      </c>
      <c r="AS1026" s="7" t="str">
        <f t="shared" si="204"/>
        <v/>
      </c>
      <c r="AT1026" s="7" t="str">
        <f t="shared" si="204"/>
        <v/>
      </c>
      <c r="AU1026" s="7" t="str">
        <f t="shared" si="204"/>
        <v/>
      </c>
      <c r="AV1026" s="7" t="str">
        <f t="shared" si="204"/>
        <v/>
      </c>
      <c r="AW1026" s="7" t="str">
        <f t="shared" si="204"/>
        <v/>
      </c>
      <c r="AX1026" s="7" t="str">
        <f t="shared" si="205"/>
        <v/>
      </c>
      <c r="AY1026" s="7" t="str">
        <f t="shared" si="205"/>
        <v/>
      </c>
      <c r="AZ1026" s="7" t="str">
        <f t="shared" si="205"/>
        <v/>
      </c>
      <c r="BA1026" s="7" t="str">
        <f t="shared" si="205"/>
        <v/>
      </c>
      <c r="BB1026" s="7" t="str">
        <f t="shared" si="205"/>
        <v/>
      </c>
      <c r="BC1026" s="7" t="str">
        <f t="shared" si="205"/>
        <v/>
      </c>
      <c r="BD1026" s="7" t="str">
        <f t="shared" si="205"/>
        <v/>
      </c>
      <c r="BE1026" s="7" t="str">
        <f t="shared" si="205"/>
        <v/>
      </c>
    </row>
    <row r="1027" spans="1:57" x14ac:dyDescent="0.25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>CONCATENATE(A1027,B1027,C1027,D1027,E1027,F1027,G1027,H1027,I1027,J1027,K1027,L1027,M1027,N1027,O1027,P1027,Q1027,R1027,S1027,T1027,U1027,V1027,W1027,X1027,Y1027,Z1027,AA1027,AB1027,AC1027,AD1027,AE1027,AF1027,AG1027,AH1027)</f>
        <v>SIMSIMSIM810485425200137667244777,875ASPROLI - ENTIDADE FECHADA044777,87524425,916666666744559,87544561,875831474780WXRLX WRXTXNX MXNTXXRX TXTX MXURX000000AMIL6AMIL S450 QC S/COPART1414271219,191414,27ATIVO</v>
      </c>
      <c r="AJ1027">
        <f>IF(AI1027=AI1026,1,0)</f>
        <v>0</v>
      </c>
      <c r="AK1027" s="47" t="s">
        <v>401</v>
      </c>
      <c r="AM1027" s="8">
        <v>1024</v>
      </c>
      <c r="AN1027" s="8" t="str">
        <f t="shared" si="204"/>
        <v/>
      </c>
      <c r="AO1027" s="8" t="str">
        <f t="shared" si="204"/>
        <v/>
      </c>
      <c r="AP1027" s="8" t="str">
        <f t="shared" si="204"/>
        <v/>
      </c>
      <c r="AQ1027" s="8" t="str">
        <f t="shared" si="204"/>
        <v/>
      </c>
      <c r="AR1027" s="8" t="str">
        <f t="shared" si="204"/>
        <v/>
      </c>
      <c r="AS1027" s="8" t="str">
        <f t="shared" si="204"/>
        <v/>
      </c>
      <c r="AT1027" s="8" t="str">
        <f t="shared" si="204"/>
        <v/>
      </c>
      <c r="AU1027" s="8" t="str">
        <f t="shared" si="204"/>
        <v/>
      </c>
      <c r="AV1027" s="8" t="str">
        <f t="shared" si="204"/>
        <v/>
      </c>
      <c r="AW1027" s="8" t="str">
        <f t="shared" si="204"/>
        <v/>
      </c>
      <c r="AX1027" s="8" t="str">
        <f t="shared" si="205"/>
        <v/>
      </c>
      <c r="AY1027" s="8" t="str">
        <f t="shared" si="205"/>
        <v/>
      </c>
      <c r="AZ1027" s="8" t="str">
        <f t="shared" si="205"/>
        <v/>
      </c>
      <c r="BA1027" s="8" t="str">
        <f t="shared" si="205"/>
        <v/>
      </c>
      <c r="BB1027" s="8" t="str">
        <f t="shared" si="205"/>
        <v/>
      </c>
      <c r="BC1027" s="8" t="str">
        <f t="shared" si="205"/>
        <v/>
      </c>
      <c r="BD1027" s="8" t="str">
        <f t="shared" si="205"/>
        <v/>
      </c>
      <c r="BE1027" s="8" t="str">
        <f t="shared" si="205"/>
        <v/>
      </c>
    </row>
    <row r="1028" spans="1:57" x14ac:dyDescent="0.25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>CONCATENATE(A1028,B1028,C1028,D1028,E1028,F1028,G1028,H1028,I1028,J1028,K1028,L1028,M1028,N1028,O1028,P1028,Q1028,R1028,S1028,T1028,U1028,V1028,W1028,X1028,Y1028,Z1028,AA1028,AB1028,AC1028,AD1028,AE1028,AF1028,AG1028,AH1028)</f>
        <v>SIMSIMNÃO1191014000190117013244777,875FNEL144712,87544777,87544548,87544741,87544578,875832606770NXXH XLXVXXRX WXMBXX XNTX X000000AMIL44AMIL 400 QP NACIONAL87928738,6879,28INATIVO</v>
      </c>
      <c r="AJ1028">
        <f>IF(AI1028=AI1027,1,0)</f>
        <v>0</v>
      </c>
      <c r="AK1028" s="47" t="s">
        <v>387</v>
      </c>
      <c r="AM1028" s="7">
        <v>1025</v>
      </c>
      <c r="AN1028" s="7" t="str">
        <f t="shared" si="204"/>
        <v/>
      </c>
      <c r="AO1028" s="7" t="str">
        <f t="shared" si="204"/>
        <v/>
      </c>
      <c r="AP1028" s="7" t="str">
        <f t="shared" si="204"/>
        <v/>
      </c>
      <c r="AQ1028" s="7" t="str">
        <f t="shared" si="204"/>
        <v/>
      </c>
      <c r="AR1028" s="7" t="str">
        <f t="shared" si="204"/>
        <v/>
      </c>
      <c r="AS1028" s="7" t="str">
        <f t="shared" si="204"/>
        <v/>
      </c>
      <c r="AT1028" s="7" t="str">
        <f t="shared" si="204"/>
        <v/>
      </c>
      <c r="AU1028" s="7" t="str">
        <f t="shared" si="204"/>
        <v/>
      </c>
      <c r="AV1028" s="7" t="str">
        <f t="shared" si="204"/>
        <v/>
      </c>
      <c r="AW1028" s="7" t="str">
        <f t="shared" si="204"/>
        <v/>
      </c>
      <c r="AX1028" s="7" t="str">
        <f t="shared" si="205"/>
        <v/>
      </c>
      <c r="AY1028" s="7" t="str">
        <f t="shared" si="205"/>
        <v/>
      </c>
      <c r="AZ1028" s="7" t="str">
        <f t="shared" si="205"/>
        <v/>
      </c>
      <c r="BA1028" s="7" t="str">
        <f t="shared" si="205"/>
        <v/>
      </c>
      <c r="BB1028" s="7" t="str">
        <f t="shared" si="205"/>
        <v/>
      </c>
      <c r="BC1028" s="7" t="str">
        <f t="shared" si="205"/>
        <v/>
      </c>
      <c r="BD1028" s="7" t="str">
        <f t="shared" si="205"/>
        <v/>
      </c>
      <c r="BE1028" s="7" t="str">
        <f t="shared" si="205"/>
        <v/>
      </c>
    </row>
    <row r="1029" spans="1:57" x14ac:dyDescent="0.25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>CONCATENATE(A1029,B1029,C1029,D1029,E1029,F1029,G1029,H1029,I1029,J1029,K1029,L1029,M1029,N1029,O1029,P1029,Q1029,R1029,S1029,T1029,U1029,V1029,W1029,X1029,Y1029,Z1029,AA1029,AB1029,AC1029,AD1029,AE1029,AF1029,AG1029,AH1029)</f>
        <v>SIMSIMSIM810485423203138028444777,875ASPROLI - ENTIDADE FECHADA044777,87525589,916666666744592,87544592,875833234420WXLXX MXRTX PXRXXRX MXRQUX000000AMIL5AMIL S450 QP S/COPART1255891082,661255,89ATIVO</v>
      </c>
      <c r="AJ1029">
        <f>IF(AI1029=AI1028,1,0)</f>
        <v>0</v>
      </c>
      <c r="AK1029" s="47" t="s">
        <v>401</v>
      </c>
      <c r="AM1029" s="8">
        <v>1026</v>
      </c>
      <c r="AN1029" s="8" t="str">
        <f t="shared" si="204"/>
        <v/>
      </c>
      <c r="AO1029" s="8" t="str">
        <f t="shared" si="204"/>
        <v/>
      </c>
      <c r="AP1029" s="8" t="str">
        <f t="shared" si="204"/>
        <v/>
      </c>
      <c r="AQ1029" s="8" t="str">
        <f t="shared" si="204"/>
        <v/>
      </c>
      <c r="AR1029" s="8" t="str">
        <f t="shared" si="204"/>
        <v/>
      </c>
      <c r="AS1029" s="8" t="str">
        <f t="shared" si="204"/>
        <v/>
      </c>
      <c r="AT1029" s="8" t="str">
        <f t="shared" si="204"/>
        <v/>
      </c>
      <c r="AU1029" s="8" t="str">
        <f t="shared" si="204"/>
        <v/>
      </c>
      <c r="AV1029" s="8" t="str">
        <f t="shared" si="204"/>
        <v/>
      </c>
      <c r="AW1029" s="8" t="str">
        <f t="shared" si="204"/>
        <v/>
      </c>
      <c r="AX1029" s="8" t="str">
        <f t="shared" si="205"/>
        <v/>
      </c>
      <c r="AY1029" s="8" t="str">
        <f t="shared" si="205"/>
        <v/>
      </c>
      <c r="AZ1029" s="8" t="str">
        <f t="shared" si="205"/>
        <v/>
      </c>
      <c r="BA1029" s="8" t="str">
        <f t="shared" si="205"/>
        <v/>
      </c>
      <c r="BB1029" s="8" t="str">
        <f t="shared" si="205"/>
        <v/>
      </c>
      <c r="BC1029" s="8" t="str">
        <f t="shared" si="205"/>
        <v/>
      </c>
      <c r="BD1029" s="8" t="str">
        <f t="shared" si="205"/>
        <v/>
      </c>
      <c r="BE1029" s="8" t="str">
        <f t="shared" si="205"/>
        <v/>
      </c>
    </row>
    <row r="1030" spans="1:57" x14ac:dyDescent="0.25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>CONCATENATE(A1030,B1030,C1030,D1030,E1030,F1030,G1030,H1030,I1030,J1030,K1030,L1030,M1030,N1030,O1030,P1030,Q1030,R1030,S1030,T1030,U1030,V1030,W1030,X1030,Y1030,Z1030,AA1030,AB1030,AC1030,AD1030,AE1030,AF1030,AG1030,AH1030)</f>
        <v>NÃONÃONÃO810485420209138028044777,875ASPROLI - ENTIDADE FECHADA044711,87544777,87532693,87544711,87544711,87544592,875833270690WXXXNX RXBXXRX DX XLVX000000AMILAMIL S750 R1 QP C/COPART63163544,53631,63INATIVO</v>
      </c>
      <c r="AJ1030">
        <f>IF(AI1030=AI1029,1,0)</f>
        <v>0</v>
      </c>
      <c r="AK1030" s="47" t="s">
        <v>401</v>
      </c>
      <c r="AM1030" s="7">
        <v>1027</v>
      </c>
      <c r="AN1030" s="7" t="str">
        <f t="shared" si="204"/>
        <v/>
      </c>
      <c r="AO1030" s="7" t="str">
        <f t="shared" si="204"/>
        <v/>
      </c>
      <c r="AP1030" s="7" t="str">
        <f t="shared" si="204"/>
        <v/>
      </c>
      <c r="AQ1030" s="7" t="str">
        <f t="shared" si="204"/>
        <v/>
      </c>
      <c r="AR1030" s="7" t="str">
        <f t="shared" si="204"/>
        <v/>
      </c>
      <c r="AS1030" s="7" t="str">
        <f t="shared" si="204"/>
        <v/>
      </c>
      <c r="AT1030" s="7" t="str">
        <f t="shared" si="204"/>
        <v/>
      </c>
      <c r="AU1030" s="7" t="str">
        <f t="shared" si="204"/>
        <v/>
      </c>
      <c r="AV1030" s="7" t="str">
        <f t="shared" si="204"/>
        <v/>
      </c>
      <c r="AW1030" s="7" t="str">
        <f t="shared" si="204"/>
        <v/>
      </c>
      <c r="AX1030" s="7" t="str">
        <f t="shared" si="205"/>
        <v/>
      </c>
      <c r="AY1030" s="7" t="str">
        <f t="shared" si="205"/>
        <v/>
      </c>
      <c r="AZ1030" s="7" t="str">
        <f t="shared" si="205"/>
        <v/>
      </c>
      <c r="BA1030" s="7" t="str">
        <f t="shared" si="205"/>
        <v/>
      </c>
      <c r="BB1030" s="7" t="str">
        <f t="shared" si="205"/>
        <v/>
      </c>
      <c r="BC1030" s="7" t="str">
        <f t="shared" si="205"/>
        <v/>
      </c>
      <c r="BD1030" s="7" t="str">
        <f t="shared" si="205"/>
        <v/>
      </c>
      <c r="BE1030" s="7" t="str">
        <f t="shared" si="205"/>
        <v/>
      </c>
    </row>
    <row r="1031" spans="1:57" x14ac:dyDescent="0.25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>CONCATENATE(A1031,B1031,C1031,D1031,E1031,F1031,G1031,H1031,I1031,J1031,K1031,L1031,M1031,N1031,O1031,P1031,Q1031,R1031,S1031,T1031,U1031,V1031,W1031,X1031,Y1031,Z1031,AA1031,AB1031,AC1031,AD1031,AE1031,AF1031,AG1031,AH1031)</f>
        <v>NÃONÃONÃO810485420209138028044777,875ASPROLI - ENTIDADE FECHADA244711,87544777,87538679,916666666744711,87544592,875833270700WRXTXXN PXBLX DX XLVX XUZX000000AMILAMIL S750 R1 QP C/COPART36875317,9368,75INATIVO</v>
      </c>
      <c r="AJ1031">
        <f>IF(AI1031=AI1030,1,0)</f>
        <v>0</v>
      </c>
      <c r="AK1031" s="47" t="s">
        <v>401</v>
      </c>
      <c r="AM1031" s="8">
        <v>1028</v>
      </c>
      <c r="AN1031" s="8" t="str">
        <f t="shared" si="204"/>
        <v/>
      </c>
      <c r="AO1031" s="8" t="str">
        <f t="shared" si="204"/>
        <v/>
      </c>
      <c r="AP1031" s="8" t="str">
        <f t="shared" si="204"/>
        <v/>
      </c>
      <c r="AQ1031" s="8" t="str">
        <f t="shared" si="204"/>
        <v/>
      </c>
      <c r="AR1031" s="8" t="str">
        <f t="shared" si="204"/>
        <v/>
      </c>
      <c r="AS1031" s="8" t="str">
        <f t="shared" si="204"/>
        <v/>
      </c>
      <c r="AT1031" s="8" t="str">
        <f t="shared" si="204"/>
        <v/>
      </c>
      <c r="AU1031" s="8" t="str">
        <f t="shared" si="204"/>
        <v/>
      </c>
      <c r="AV1031" s="8" t="str">
        <f t="shared" si="204"/>
        <v/>
      </c>
      <c r="AW1031" s="8" t="str">
        <f t="shared" si="204"/>
        <v/>
      </c>
      <c r="AX1031" s="8" t="str">
        <f t="shared" si="205"/>
        <v/>
      </c>
      <c r="AY1031" s="8" t="str">
        <f t="shared" si="205"/>
        <v/>
      </c>
      <c r="AZ1031" s="8" t="str">
        <f t="shared" si="205"/>
        <v/>
      </c>
      <c r="BA1031" s="8" t="str">
        <f t="shared" si="205"/>
        <v/>
      </c>
      <c r="BB1031" s="8" t="str">
        <f t="shared" si="205"/>
        <v/>
      </c>
      <c r="BC1031" s="8" t="str">
        <f t="shared" si="205"/>
        <v/>
      </c>
      <c r="BD1031" s="8" t="str">
        <f t="shared" si="205"/>
        <v/>
      </c>
      <c r="BE1031" s="8" t="str">
        <f t="shared" si="205"/>
        <v/>
      </c>
    </row>
    <row r="1032" spans="1:57" x14ac:dyDescent="0.25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>CONCATENATE(A1032,B1032,C1032,D1032,E1032,F1032,G1032,H1032,I1032,J1032,K1032,L1032,M1032,N1032,O1032,P1032,Q1032,R1032,S1032,T1032,U1032,V1032,W1032,X1032,Y1032,Z1032,AA1032,AB1032,AC1032,AD1032,AE1032,AF1032,AG1032,AH1032)</f>
        <v>NÃONÃONÃO810485420209138028044777,875ASPROLI - ENTIDADE FECHADA444711,87544777,87543688,87544711,87544592,875833270710HYXGX XNGXLX DX XLVX QUXXRXZ000000AMILAMIL S750 R1 QP C/COPART36875317,9368,75INATIVO</v>
      </c>
      <c r="AJ1032">
        <f>IF(AI1032=AI1031,1,0)</f>
        <v>0</v>
      </c>
      <c r="AK1032" s="47" t="s">
        <v>401</v>
      </c>
      <c r="AM1032" s="7">
        <v>1029</v>
      </c>
      <c r="AN1032" s="7" t="str">
        <f t="shared" si="204"/>
        <v/>
      </c>
      <c r="AO1032" s="7" t="str">
        <f t="shared" si="204"/>
        <v/>
      </c>
      <c r="AP1032" s="7" t="str">
        <f t="shared" si="204"/>
        <v/>
      </c>
      <c r="AQ1032" s="7" t="str">
        <f t="shared" si="204"/>
        <v/>
      </c>
      <c r="AR1032" s="7" t="str">
        <f t="shared" si="204"/>
        <v/>
      </c>
      <c r="AS1032" s="7" t="str">
        <f t="shared" si="204"/>
        <v/>
      </c>
      <c r="AT1032" s="7" t="str">
        <f t="shared" si="204"/>
        <v/>
      </c>
      <c r="AU1032" s="7" t="str">
        <f t="shared" si="204"/>
        <v/>
      </c>
      <c r="AV1032" s="7" t="str">
        <f t="shared" si="204"/>
        <v/>
      </c>
      <c r="AW1032" s="7" t="str">
        <f t="shared" si="204"/>
        <v/>
      </c>
      <c r="AX1032" s="7" t="str">
        <f t="shared" si="205"/>
        <v/>
      </c>
      <c r="AY1032" s="7" t="str">
        <f t="shared" si="205"/>
        <v/>
      </c>
      <c r="AZ1032" s="7" t="str">
        <f t="shared" si="205"/>
        <v/>
      </c>
      <c r="BA1032" s="7" t="str">
        <f t="shared" si="205"/>
        <v/>
      </c>
      <c r="BB1032" s="7" t="str">
        <f t="shared" si="205"/>
        <v/>
      </c>
      <c r="BC1032" s="7" t="str">
        <f t="shared" si="205"/>
        <v/>
      </c>
      <c r="BD1032" s="7" t="str">
        <f t="shared" si="205"/>
        <v/>
      </c>
      <c r="BE1032" s="7" t="str">
        <f t="shared" si="205"/>
        <v/>
      </c>
    </row>
    <row r="1033" spans="1:57" x14ac:dyDescent="0.25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>CONCATENATE(A1033,B1033,C1033,D1033,E1033,F1033,G1033,H1033,I1033,J1033,K1033,L1033,M1033,N1033,O1033,P1033,Q1033,R1033,S1033,T1033,U1033,V1033,W1033,X1033,Y1033,Z1033,AA1033,AB1033,AC1033,AD1033,AE1033,AF1033,AG1033,AH1033)</f>
        <v>NÃONÃONÃO810485420209138028044777,875ASPROLI - ENTIDADE FECHADA544711,87544777,87544204,87544711,87544592,875833270720GXBRXXL XNGXLX DX XLVX QUXXRXZ000000AMILAMIL S750 R1 QP C/COPART36875317,9368,75INATIVO</v>
      </c>
      <c r="AJ1033">
        <f>IF(AI1033=AI1032,1,0)</f>
        <v>0</v>
      </c>
      <c r="AK1033" s="47" t="s">
        <v>401</v>
      </c>
      <c r="AM1033" s="8">
        <v>1030</v>
      </c>
      <c r="AN1033" s="8" t="str">
        <f t="shared" si="204"/>
        <v/>
      </c>
      <c r="AO1033" s="8" t="str">
        <f t="shared" si="204"/>
        <v/>
      </c>
      <c r="AP1033" s="8" t="str">
        <f t="shared" si="204"/>
        <v/>
      </c>
      <c r="AQ1033" s="8" t="str">
        <f t="shared" si="204"/>
        <v/>
      </c>
      <c r="AR1033" s="8" t="str">
        <f t="shared" si="204"/>
        <v/>
      </c>
      <c r="AS1033" s="8" t="str">
        <f t="shared" si="204"/>
        <v/>
      </c>
      <c r="AT1033" s="8" t="str">
        <f t="shared" si="204"/>
        <v/>
      </c>
      <c r="AU1033" s="8" t="str">
        <f t="shared" si="204"/>
        <v/>
      </c>
      <c r="AV1033" s="8" t="str">
        <f t="shared" si="204"/>
        <v/>
      </c>
      <c r="AW1033" s="8" t="str">
        <f t="shared" si="204"/>
        <v/>
      </c>
      <c r="AX1033" s="8" t="str">
        <f t="shared" si="205"/>
        <v/>
      </c>
      <c r="AY1033" s="8" t="str">
        <f t="shared" si="205"/>
        <v/>
      </c>
      <c r="AZ1033" s="8" t="str">
        <f t="shared" si="205"/>
        <v/>
      </c>
      <c r="BA1033" s="8" t="str">
        <f t="shared" si="205"/>
        <v/>
      </c>
      <c r="BB1033" s="8" t="str">
        <f t="shared" si="205"/>
        <v/>
      </c>
      <c r="BC1033" s="8" t="str">
        <f t="shared" si="205"/>
        <v/>
      </c>
      <c r="BD1033" s="8" t="str">
        <f t="shared" si="205"/>
        <v/>
      </c>
      <c r="BE1033" s="8" t="str">
        <f t="shared" si="205"/>
        <v/>
      </c>
    </row>
    <row r="1034" spans="1:57" x14ac:dyDescent="0.25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>CONCATENATE(A1034,B1034,C1034,D1034,E1034,F1034,G1034,H1034,I1034,J1034,K1034,L1034,M1034,N1034,O1034,P1034,Q1034,R1034,S1034,T1034,U1034,V1034,W1034,X1034,Y1034,Z1034,AA1034,AB1034,AC1034,AD1034,AE1034,AF1034,AG1034,AH1034)</f>
        <v>NÃONÃONÃO810485420209138028044777,875ASPROLI - ENTIDADE FECHADA144711,87544777,87539296,87544711,87544592,875833270730WXUXN DX XLVX XUZX000000AMILAMIL S750 R1 QP C/COPART36875317,9368,75INATIVO</v>
      </c>
      <c r="AJ1034">
        <f>IF(AI1034=AI1033,1,0)</f>
        <v>0</v>
      </c>
      <c r="AK1034" s="47" t="s">
        <v>401</v>
      </c>
      <c r="AM1034" s="7">
        <v>1031</v>
      </c>
      <c r="AN1034" s="7" t="str">
        <f t="shared" ref="AN1034:AW1043" si="206">IF(AN$3=$D1034,$AM1034,"")</f>
        <v/>
      </c>
      <c r="AO1034" s="7" t="str">
        <f t="shared" si="206"/>
        <v/>
      </c>
      <c r="AP1034" s="7" t="str">
        <f t="shared" si="206"/>
        <v/>
      </c>
      <c r="AQ1034" s="7" t="str">
        <f t="shared" si="206"/>
        <v/>
      </c>
      <c r="AR1034" s="7" t="str">
        <f t="shared" si="206"/>
        <v/>
      </c>
      <c r="AS1034" s="7" t="str">
        <f t="shared" si="206"/>
        <v/>
      </c>
      <c r="AT1034" s="7" t="str">
        <f t="shared" si="206"/>
        <v/>
      </c>
      <c r="AU1034" s="7" t="str">
        <f t="shared" si="206"/>
        <v/>
      </c>
      <c r="AV1034" s="7" t="str">
        <f t="shared" si="206"/>
        <v/>
      </c>
      <c r="AW1034" s="7" t="str">
        <f t="shared" si="206"/>
        <v/>
      </c>
      <c r="AX1034" s="7" t="str">
        <f t="shared" ref="AX1034:BE1043" si="207">IF(AX$3=$D1034,$AM1034,"")</f>
        <v/>
      </c>
      <c r="AY1034" s="7" t="str">
        <f t="shared" si="207"/>
        <v/>
      </c>
      <c r="AZ1034" s="7" t="str">
        <f t="shared" si="207"/>
        <v/>
      </c>
      <c r="BA1034" s="7" t="str">
        <f t="shared" si="207"/>
        <v/>
      </c>
      <c r="BB1034" s="7" t="str">
        <f t="shared" si="207"/>
        <v/>
      </c>
      <c r="BC1034" s="7" t="str">
        <f t="shared" si="207"/>
        <v/>
      </c>
      <c r="BD1034" s="7" t="str">
        <f t="shared" si="207"/>
        <v/>
      </c>
      <c r="BE1034" s="7" t="str">
        <f t="shared" si="207"/>
        <v/>
      </c>
    </row>
    <row r="1035" spans="1:57" x14ac:dyDescent="0.25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>CONCATENATE(A1035,B1035,C1035,D1035,E1035,F1035,G1035,H1035,I1035,J1035,K1035,L1035,M1035,N1035,O1035,P1035,Q1035,R1035,S1035,T1035,U1035,V1035,W1035,X1035,Y1035,Z1035,AA1035,AB1035,AC1035,AD1035,AE1035,AF1035,AG1035,AH1035)</f>
        <v>NÃONÃONÃO810485420209138028044777,875ASPROLI - ENTIDADE FECHADA344711,87544777,87540732,87544711,87544592,875833270740KXYLXXNX WRXTXNX DX XLVX DX WXRVXLHX000000AMILAMIL S750 R1 QP C/COPART36875317,9368,75INATIVO</v>
      </c>
      <c r="AJ1035">
        <f>IF(AI1035=AI1034,1,0)</f>
        <v>0</v>
      </c>
      <c r="AK1035" s="47" t="s">
        <v>401</v>
      </c>
      <c r="AM1035" s="8">
        <v>1032</v>
      </c>
      <c r="AN1035" s="8" t="str">
        <f t="shared" si="206"/>
        <v/>
      </c>
      <c r="AO1035" s="8" t="str">
        <f t="shared" si="206"/>
        <v/>
      </c>
      <c r="AP1035" s="8" t="str">
        <f t="shared" si="206"/>
        <v/>
      </c>
      <c r="AQ1035" s="8" t="str">
        <f t="shared" si="206"/>
        <v/>
      </c>
      <c r="AR1035" s="8" t="str">
        <f t="shared" si="206"/>
        <v/>
      </c>
      <c r="AS1035" s="8" t="str">
        <f t="shared" si="206"/>
        <v/>
      </c>
      <c r="AT1035" s="8" t="str">
        <f t="shared" si="206"/>
        <v/>
      </c>
      <c r="AU1035" s="8" t="str">
        <f t="shared" si="206"/>
        <v/>
      </c>
      <c r="AV1035" s="8" t="str">
        <f t="shared" si="206"/>
        <v/>
      </c>
      <c r="AW1035" s="8" t="str">
        <f t="shared" si="206"/>
        <v/>
      </c>
      <c r="AX1035" s="8" t="str">
        <f t="shared" si="207"/>
        <v/>
      </c>
      <c r="AY1035" s="8" t="str">
        <f t="shared" si="207"/>
        <v/>
      </c>
      <c r="AZ1035" s="8" t="str">
        <f t="shared" si="207"/>
        <v/>
      </c>
      <c r="BA1035" s="8" t="str">
        <f t="shared" si="207"/>
        <v/>
      </c>
      <c r="BB1035" s="8" t="str">
        <f t="shared" si="207"/>
        <v/>
      </c>
      <c r="BC1035" s="8" t="str">
        <f t="shared" si="207"/>
        <v/>
      </c>
      <c r="BD1035" s="8" t="str">
        <f t="shared" si="207"/>
        <v/>
      </c>
      <c r="BE1035" s="8" t="str">
        <f t="shared" si="207"/>
        <v/>
      </c>
    </row>
    <row r="1036" spans="1:57" x14ac:dyDescent="0.25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>CONCATENATE(A1036,B1036,C1036,D1036,E1036,F1036,G1036,H1036,I1036,J1036,K1036,L1036,M1036,N1036,O1036,P1036,Q1036,R1036,S1036,T1036,U1036,V1036,W1036,X1036,Y1036,Z1036,AA1036,AB1036,AC1036,AD1036,AE1036,AF1036,AG1036,AH1036)</f>
        <v>SIMSIMSIM810485421207138295044777,875ASPROLI - ENTIDADE FECHADA044777,87534819,87544770,87544770,87544592,875833270770MXRXXNX MXNTXXRX RUX000000AMIL5AMIL S750 R2 QP S/COPART74988646,45749,88SUSPENSÃO</v>
      </c>
      <c r="AJ1036">
        <f>IF(AI1036=AI1035,1,0)</f>
        <v>0</v>
      </c>
      <c r="AK1036" s="47" t="s">
        <v>401</v>
      </c>
      <c r="AM1036" s="7">
        <v>1033</v>
      </c>
      <c r="AN1036" s="7" t="str">
        <f t="shared" si="206"/>
        <v/>
      </c>
      <c r="AO1036" s="7" t="str">
        <f t="shared" si="206"/>
        <v/>
      </c>
      <c r="AP1036" s="7" t="str">
        <f t="shared" si="206"/>
        <v/>
      </c>
      <c r="AQ1036" s="7" t="str">
        <f t="shared" si="206"/>
        <v/>
      </c>
      <c r="AR1036" s="7" t="str">
        <f t="shared" si="206"/>
        <v/>
      </c>
      <c r="AS1036" s="7" t="str">
        <f t="shared" si="206"/>
        <v/>
      </c>
      <c r="AT1036" s="7" t="str">
        <f t="shared" si="206"/>
        <v/>
      </c>
      <c r="AU1036" s="7" t="str">
        <f t="shared" si="206"/>
        <v/>
      </c>
      <c r="AV1036" s="7" t="str">
        <f t="shared" si="206"/>
        <v/>
      </c>
      <c r="AW1036" s="7" t="str">
        <f t="shared" si="206"/>
        <v/>
      </c>
      <c r="AX1036" s="7" t="str">
        <f t="shared" si="207"/>
        <v/>
      </c>
      <c r="AY1036" s="7" t="str">
        <f t="shared" si="207"/>
        <v/>
      </c>
      <c r="AZ1036" s="7" t="str">
        <f t="shared" si="207"/>
        <v/>
      </c>
      <c r="BA1036" s="7" t="str">
        <f t="shared" si="207"/>
        <v/>
      </c>
      <c r="BB1036" s="7" t="str">
        <f t="shared" si="207"/>
        <v/>
      </c>
      <c r="BC1036" s="7" t="str">
        <f t="shared" si="207"/>
        <v/>
      </c>
      <c r="BD1036" s="7" t="str">
        <f t="shared" si="207"/>
        <v/>
      </c>
      <c r="BE1036" s="7" t="str">
        <f t="shared" si="207"/>
        <v/>
      </c>
    </row>
    <row r="1037" spans="1:57" x14ac:dyDescent="0.25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>CONCATENATE(A1037,B1037,C1037,D1037,E1037,F1037,G1037,H1037,I1037,J1037,K1037,L1037,M1037,N1037,O1037,P1037,Q1037,R1037,S1037,T1037,U1037,V1037,W1037,X1037,Y1037,Z1037,AA1037,AB1037,AC1037,AD1037,AE1037,AF1037,AG1037,AH1037)</f>
        <v>SIMSIMSIM810485423203138197644777,875ASPROLI - ENTIDADE FECHADA044777,87532018,87544592,87544592,875833270780XNTXNXX VXNDXRLXY FXRRXZ DX XUX000000AMIL5AMIL S450 QP S/COPART83034715,81830,34ATIVO</v>
      </c>
      <c r="AJ1037">
        <f>IF(AI1037=AI1036,1,0)</f>
        <v>0</v>
      </c>
      <c r="AK1037" s="47" t="s">
        <v>401</v>
      </c>
      <c r="AM1037" s="8">
        <v>1034</v>
      </c>
      <c r="AN1037" s="8" t="str">
        <f t="shared" si="206"/>
        <v/>
      </c>
      <c r="AO1037" s="8" t="str">
        <f t="shared" si="206"/>
        <v/>
      </c>
      <c r="AP1037" s="8" t="str">
        <f t="shared" si="206"/>
        <v/>
      </c>
      <c r="AQ1037" s="8" t="str">
        <f t="shared" si="206"/>
        <v/>
      </c>
      <c r="AR1037" s="8" t="str">
        <f t="shared" si="206"/>
        <v/>
      </c>
      <c r="AS1037" s="8" t="str">
        <f t="shared" si="206"/>
        <v/>
      </c>
      <c r="AT1037" s="8" t="str">
        <f t="shared" si="206"/>
        <v/>
      </c>
      <c r="AU1037" s="8" t="str">
        <f t="shared" si="206"/>
        <v/>
      </c>
      <c r="AV1037" s="8" t="str">
        <f t="shared" si="206"/>
        <v/>
      </c>
      <c r="AW1037" s="8" t="str">
        <f t="shared" si="206"/>
        <v/>
      </c>
      <c r="AX1037" s="8" t="str">
        <f t="shared" si="207"/>
        <v/>
      </c>
      <c r="AY1037" s="8" t="str">
        <f t="shared" si="207"/>
        <v/>
      </c>
      <c r="AZ1037" s="8" t="str">
        <f t="shared" si="207"/>
        <v/>
      </c>
      <c r="BA1037" s="8" t="str">
        <f t="shared" si="207"/>
        <v/>
      </c>
      <c r="BB1037" s="8" t="str">
        <f t="shared" si="207"/>
        <v/>
      </c>
      <c r="BC1037" s="8" t="str">
        <f t="shared" si="207"/>
        <v/>
      </c>
      <c r="BD1037" s="8" t="str">
        <f t="shared" si="207"/>
        <v/>
      </c>
      <c r="BE1037" s="8" t="str">
        <f t="shared" si="207"/>
        <v/>
      </c>
    </row>
    <row r="1038" spans="1:57" x14ac:dyDescent="0.25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>CONCATENATE(A1038,B1038,C1038,D1038,E1038,F1038,G1038,H1038,I1038,J1038,K1038,L1038,M1038,N1038,O1038,P1038,Q1038,R1038,S1038,T1038,U1038,V1038,W1038,X1038,Y1038,Z1038,AA1038,AB1038,AC1038,AD1038,AE1038,AF1038,AG1038,AH1038)</f>
        <v>NÃONÃONÃO810485420209138059844777,875ASPROLI - ENTIDADE FECHADA044711,87544777,87532979,87544711,87544711,87544592,875833270790XZXBXLX PXRXXRX LXX000000AMILAMIL S750 R1 QP C/COPART63163544,53631,63INATIVO</v>
      </c>
      <c r="AJ1038">
        <f>IF(AI1038=AI1037,1,0)</f>
        <v>0</v>
      </c>
      <c r="AK1038" s="47" t="s">
        <v>401</v>
      </c>
      <c r="AM1038" s="7">
        <v>1035</v>
      </c>
      <c r="AN1038" s="7" t="str">
        <f t="shared" si="206"/>
        <v/>
      </c>
      <c r="AO1038" s="7" t="str">
        <f t="shared" si="206"/>
        <v/>
      </c>
      <c r="AP1038" s="7" t="str">
        <f t="shared" si="206"/>
        <v/>
      </c>
      <c r="AQ1038" s="7" t="str">
        <f t="shared" si="206"/>
        <v/>
      </c>
      <c r="AR1038" s="7" t="str">
        <f t="shared" si="206"/>
        <v/>
      </c>
      <c r="AS1038" s="7" t="str">
        <f t="shared" si="206"/>
        <v/>
      </c>
      <c r="AT1038" s="7" t="str">
        <f t="shared" si="206"/>
        <v/>
      </c>
      <c r="AU1038" s="7" t="str">
        <f t="shared" si="206"/>
        <v/>
      </c>
      <c r="AV1038" s="7" t="str">
        <f t="shared" si="206"/>
        <v/>
      </c>
      <c r="AW1038" s="7" t="str">
        <f t="shared" si="206"/>
        <v/>
      </c>
      <c r="AX1038" s="7" t="str">
        <f t="shared" si="207"/>
        <v/>
      </c>
      <c r="AY1038" s="7" t="str">
        <f t="shared" si="207"/>
        <v/>
      </c>
      <c r="AZ1038" s="7" t="str">
        <f t="shared" si="207"/>
        <v/>
      </c>
      <c r="BA1038" s="7" t="str">
        <f t="shared" si="207"/>
        <v/>
      </c>
      <c r="BB1038" s="7" t="str">
        <f t="shared" si="207"/>
        <v/>
      </c>
      <c r="BC1038" s="7" t="str">
        <f t="shared" si="207"/>
        <v/>
      </c>
      <c r="BD1038" s="7" t="str">
        <f t="shared" si="207"/>
        <v/>
      </c>
      <c r="BE1038" s="7" t="str">
        <f t="shared" si="207"/>
        <v/>
      </c>
    </row>
    <row r="1039" spans="1:57" x14ac:dyDescent="0.25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>CONCATENATE(A1039,B1039,C1039,D1039,E1039,F1039,G1039,H1039,I1039,J1039,K1039,L1039,M1039,N1039,O1039,P1039,Q1039,R1039,S1039,T1039,U1039,V1039,W1039,X1039,Y1039,Z1039,AA1039,AB1039,AC1039,AD1039,AE1039,AF1039,AG1039,AH1039)</f>
        <v>NÃONÃONÃO810485420209138059844777,875ASPROLI - ENTIDADE FECHADA344711,87544777,87544172,87544711,87544592,875833270800XNTXNXLX MXLLX LXX000000AMILAMIL S750 R1 QP C/COPART36875317,9368,75INATIVO</v>
      </c>
      <c r="AJ1039">
        <f>IF(AI1039=AI1038,1,0)</f>
        <v>0</v>
      </c>
      <c r="AK1039" s="47" t="s">
        <v>401</v>
      </c>
      <c r="AM1039" s="8">
        <v>1036</v>
      </c>
      <c r="AN1039" s="8" t="str">
        <f t="shared" si="206"/>
        <v/>
      </c>
      <c r="AO1039" s="8" t="str">
        <f t="shared" si="206"/>
        <v/>
      </c>
      <c r="AP1039" s="8" t="str">
        <f t="shared" si="206"/>
        <v/>
      </c>
      <c r="AQ1039" s="8" t="str">
        <f t="shared" si="206"/>
        <v/>
      </c>
      <c r="AR1039" s="8" t="str">
        <f t="shared" si="206"/>
        <v/>
      </c>
      <c r="AS1039" s="8" t="str">
        <f t="shared" si="206"/>
        <v/>
      </c>
      <c r="AT1039" s="8" t="str">
        <f t="shared" si="206"/>
        <v/>
      </c>
      <c r="AU1039" s="8" t="str">
        <f t="shared" si="206"/>
        <v/>
      </c>
      <c r="AV1039" s="8" t="str">
        <f t="shared" si="206"/>
        <v/>
      </c>
      <c r="AW1039" s="8" t="str">
        <f t="shared" si="206"/>
        <v/>
      </c>
      <c r="AX1039" s="8" t="str">
        <f t="shared" si="207"/>
        <v/>
      </c>
      <c r="AY1039" s="8" t="str">
        <f t="shared" si="207"/>
        <v/>
      </c>
      <c r="AZ1039" s="8" t="str">
        <f t="shared" si="207"/>
        <v/>
      </c>
      <c r="BA1039" s="8" t="str">
        <f t="shared" si="207"/>
        <v/>
      </c>
      <c r="BB1039" s="8" t="str">
        <f t="shared" si="207"/>
        <v/>
      </c>
      <c r="BC1039" s="8" t="str">
        <f t="shared" si="207"/>
        <v/>
      </c>
      <c r="BD1039" s="8" t="str">
        <f t="shared" si="207"/>
        <v/>
      </c>
      <c r="BE1039" s="8" t="str">
        <f t="shared" si="207"/>
        <v/>
      </c>
    </row>
    <row r="1040" spans="1:57" x14ac:dyDescent="0.25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>CONCATENATE(A1040,B1040,C1040,D1040,E1040,F1040,G1040,H1040,I1040,J1040,K1040,L1040,M1040,N1040,O1040,P1040,Q1040,R1040,S1040,T1040,U1040,V1040,W1040,X1040,Y1040,Z1040,AA1040,AB1040,AC1040,AD1040,AE1040,AF1040,AG1040,AH1040)</f>
        <v>NÃONÃONÃO810485420209138059844777,875ASPROLI - ENTIDADE FECHADA144711,87544777,87539186,87544711,87544592,875833270810WXUX PXRXXRX PRXXXDX000000AMILAMIL S750 R1 QP C/COPART36875317,9368,75INATIVO</v>
      </c>
      <c r="AJ1040">
        <f>IF(AI1040=AI1039,1,0)</f>
        <v>0</v>
      </c>
      <c r="AK1040" s="47" t="s">
        <v>401</v>
      </c>
      <c r="AM1040" s="7">
        <v>1037</v>
      </c>
      <c r="AN1040" s="7" t="str">
        <f t="shared" si="206"/>
        <v/>
      </c>
      <c r="AO1040" s="7" t="str">
        <f t="shared" si="206"/>
        <v/>
      </c>
      <c r="AP1040" s="7" t="str">
        <f t="shared" si="206"/>
        <v/>
      </c>
      <c r="AQ1040" s="7" t="str">
        <f t="shared" si="206"/>
        <v/>
      </c>
      <c r="AR1040" s="7" t="str">
        <f t="shared" si="206"/>
        <v/>
      </c>
      <c r="AS1040" s="7" t="str">
        <f t="shared" si="206"/>
        <v/>
      </c>
      <c r="AT1040" s="7" t="str">
        <f t="shared" si="206"/>
        <v/>
      </c>
      <c r="AU1040" s="7" t="str">
        <f t="shared" si="206"/>
        <v/>
      </c>
      <c r="AV1040" s="7" t="str">
        <f t="shared" si="206"/>
        <v/>
      </c>
      <c r="AW1040" s="7" t="str">
        <f t="shared" si="206"/>
        <v/>
      </c>
      <c r="AX1040" s="7" t="str">
        <f t="shared" si="207"/>
        <v/>
      </c>
      <c r="AY1040" s="7" t="str">
        <f t="shared" si="207"/>
        <v/>
      </c>
      <c r="AZ1040" s="7" t="str">
        <f t="shared" si="207"/>
        <v/>
      </c>
      <c r="BA1040" s="7" t="str">
        <f t="shared" si="207"/>
        <v/>
      </c>
      <c r="BB1040" s="7" t="str">
        <f t="shared" si="207"/>
        <v/>
      </c>
      <c r="BC1040" s="7" t="str">
        <f t="shared" si="207"/>
        <v/>
      </c>
      <c r="BD1040" s="7" t="str">
        <f t="shared" si="207"/>
        <v/>
      </c>
      <c r="BE1040" s="7" t="str">
        <f t="shared" si="207"/>
        <v/>
      </c>
    </row>
    <row r="1041" spans="1:57" x14ac:dyDescent="0.25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>CONCATENATE(A1041,B1041,C1041,D1041,E1041,F1041,G1041,H1041,I1041,J1041,K1041,L1041,M1041,N1041,O1041,P1041,Q1041,R1041,S1041,T1041,U1041,V1041,W1041,X1041,Y1041,Z1041,AA1041,AB1041,AC1041,AD1041,AE1041,AF1041,AG1041,AH1041)</f>
        <v>NÃONÃONÃO810485420209138059844777,875ASPROLI - ENTIDADE FECHADA244711,87544777,87540230,87544711,87544592,875833270820WXUX PXRXXRX PRXXXDX000000AMILAMIL S750 R1 QP C/COPART36875317,9368,75INATIVO</v>
      </c>
      <c r="AJ1041">
        <f>IF(AI1041=AI1040,1,0)</f>
        <v>0</v>
      </c>
      <c r="AK1041" s="47" t="s">
        <v>401</v>
      </c>
      <c r="AM1041" s="8">
        <v>1038</v>
      </c>
      <c r="AN1041" s="8" t="str">
        <f t="shared" si="206"/>
        <v/>
      </c>
      <c r="AO1041" s="8" t="str">
        <f t="shared" si="206"/>
        <v/>
      </c>
      <c r="AP1041" s="8" t="str">
        <f t="shared" si="206"/>
        <v/>
      </c>
      <c r="AQ1041" s="8" t="str">
        <f t="shared" si="206"/>
        <v/>
      </c>
      <c r="AR1041" s="8" t="str">
        <f t="shared" si="206"/>
        <v/>
      </c>
      <c r="AS1041" s="8" t="str">
        <f t="shared" si="206"/>
        <v/>
      </c>
      <c r="AT1041" s="8" t="str">
        <f t="shared" si="206"/>
        <v/>
      </c>
      <c r="AU1041" s="8" t="str">
        <f t="shared" si="206"/>
        <v/>
      </c>
      <c r="AV1041" s="8" t="str">
        <f t="shared" si="206"/>
        <v/>
      </c>
      <c r="AW1041" s="8" t="str">
        <f t="shared" si="206"/>
        <v/>
      </c>
      <c r="AX1041" s="8" t="str">
        <f t="shared" si="207"/>
        <v/>
      </c>
      <c r="AY1041" s="8" t="str">
        <f t="shared" si="207"/>
        <v/>
      </c>
      <c r="AZ1041" s="8" t="str">
        <f t="shared" si="207"/>
        <v/>
      </c>
      <c r="BA1041" s="8" t="str">
        <f t="shared" si="207"/>
        <v/>
      </c>
      <c r="BB1041" s="8" t="str">
        <f t="shared" si="207"/>
        <v/>
      </c>
      <c r="BC1041" s="8" t="str">
        <f t="shared" si="207"/>
        <v/>
      </c>
      <c r="BD1041" s="8" t="str">
        <f t="shared" si="207"/>
        <v/>
      </c>
      <c r="BE1041" s="8" t="str">
        <f t="shared" si="207"/>
        <v/>
      </c>
    </row>
    <row r="1042" spans="1:57" x14ac:dyDescent="0.25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>CONCATENATE(A1042,B1042,C1042,D1042,E1042,F1042,G1042,H1042,I1042,J1042,K1042,L1042,M1042,N1042,O1042,P1042,Q1042,R1042,S1042,T1042,U1042,V1042,W1042,X1042,Y1042,Z1042,AA1042,AB1042,AC1042,AD1042,AE1042,AF1042,AG1042,AH1042)</f>
        <v>NÃONÃONÃO810485433201138375944777,875ASPROLI - ENTIDADE FECHADA044662,87544777,87530774,87544662,87544592,875833270830NXWX DXXXNX WXXMBRX000000AMILAMIL FACIL S80 QC S/COPART4213363,19421,3INATIVO</v>
      </c>
      <c r="AJ1042">
        <f>IF(AI1042=AI1041,1,0)</f>
        <v>0</v>
      </c>
      <c r="AK1042" s="47" t="s">
        <v>401</v>
      </c>
      <c r="AM1042" s="7">
        <v>1039</v>
      </c>
      <c r="AN1042" s="7" t="str">
        <f t="shared" si="206"/>
        <v/>
      </c>
      <c r="AO1042" s="7" t="str">
        <f t="shared" si="206"/>
        <v/>
      </c>
      <c r="AP1042" s="7" t="str">
        <f t="shared" si="206"/>
        <v/>
      </c>
      <c r="AQ1042" s="7" t="str">
        <f t="shared" si="206"/>
        <v/>
      </c>
      <c r="AR1042" s="7" t="str">
        <f t="shared" si="206"/>
        <v/>
      </c>
      <c r="AS1042" s="7" t="str">
        <f t="shared" si="206"/>
        <v/>
      </c>
      <c r="AT1042" s="7" t="str">
        <f t="shared" si="206"/>
        <v/>
      </c>
      <c r="AU1042" s="7" t="str">
        <f t="shared" si="206"/>
        <v/>
      </c>
      <c r="AV1042" s="7" t="str">
        <f t="shared" si="206"/>
        <v/>
      </c>
      <c r="AW1042" s="7" t="str">
        <f t="shared" si="206"/>
        <v/>
      </c>
      <c r="AX1042" s="7" t="str">
        <f t="shared" si="207"/>
        <v/>
      </c>
      <c r="AY1042" s="7" t="str">
        <f t="shared" si="207"/>
        <v/>
      </c>
      <c r="AZ1042" s="7" t="str">
        <f t="shared" si="207"/>
        <v/>
      </c>
      <c r="BA1042" s="7" t="str">
        <f t="shared" si="207"/>
        <v/>
      </c>
      <c r="BB1042" s="7" t="str">
        <f t="shared" si="207"/>
        <v/>
      </c>
      <c r="BC1042" s="7" t="str">
        <f t="shared" si="207"/>
        <v/>
      </c>
      <c r="BD1042" s="7" t="str">
        <f t="shared" si="207"/>
        <v/>
      </c>
      <c r="BE1042" s="7" t="str">
        <f t="shared" si="207"/>
        <v/>
      </c>
    </row>
    <row r="1043" spans="1:57" x14ac:dyDescent="0.25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>CONCATENATE(A1043,B1043,C1043,D1043,E1043,F1043,G1043,H1043,I1043,J1043,K1043,L1043,M1043,N1043,O1043,P1043,Q1043,R1043,S1043,T1043,U1043,V1043,W1043,X1043,Y1043,Z1043,AA1043,AB1043,AC1043,AD1043,AE1043,AF1043,AG1043,AH1043)</f>
        <v>SIMSIMSIM810485442200138187944777,875ASPROLI - ENTIDADE FECHADA044777,87528888,916666666744592,87544592,875833270840HUMBXRTX RXWHXRD UWHXX DX BRXTTX000000AMIL5AMIL FACIL S60 QC SP S/COPART32095276,68320,95ATIVO</v>
      </c>
      <c r="AJ1043">
        <f>IF(AI1043=AI1042,1,0)</f>
        <v>0</v>
      </c>
      <c r="AK1043" s="47" t="s">
        <v>401</v>
      </c>
      <c r="AM1043" s="8">
        <v>1040</v>
      </c>
      <c r="AN1043" s="8" t="str">
        <f t="shared" si="206"/>
        <v/>
      </c>
      <c r="AO1043" s="8" t="str">
        <f t="shared" si="206"/>
        <v/>
      </c>
      <c r="AP1043" s="8" t="str">
        <f t="shared" si="206"/>
        <v/>
      </c>
      <c r="AQ1043" s="8" t="str">
        <f t="shared" si="206"/>
        <v/>
      </c>
      <c r="AR1043" s="8" t="str">
        <f t="shared" si="206"/>
        <v/>
      </c>
      <c r="AS1043" s="8" t="str">
        <f t="shared" si="206"/>
        <v/>
      </c>
      <c r="AT1043" s="8" t="str">
        <f t="shared" si="206"/>
        <v/>
      </c>
      <c r="AU1043" s="8" t="str">
        <f t="shared" si="206"/>
        <v/>
      </c>
      <c r="AV1043" s="8" t="str">
        <f t="shared" si="206"/>
        <v/>
      </c>
      <c r="AW1043" s="8" t="str">
        <f t="shared" si="206"/>
        <v/>
      </c>
      <c r="AX1043" s="8" t="str">
        <f t="shared" si="207"/>
        <v/>
      </c>
      <c r="AY1043" s="8" t="str">
        <f t="shared" si="207"/>
        <v/>
      </c>
      <c r="AZ1043" s="8" t="str">
        <f t="shared" si="207"/>
        <v/>
      </c>
      <c r="BA1043" s="8" t="str">
        <f t="shared" si="207"/>
        <v/>
      </c>
      <c r="BB1043" s="8" t="str">
        <f t="shared" si="207"/>
        <v/>
      </c>
      <c r="BC1043" s="8" t="str">
        <f t="shared" si="207"/>
        <v/>
      </c>
      <c r="BD1043" s="8" t="str">
        <f t="shared" si="207"/>
        <v/>
      </c>
      <c r="BE1043" s="8" t="str">
        <f t="shared" si="207"/>
        <v/>
      </c>
    </row>
    <row r="1044" spans="1:57" x14ac:dyDescent="0.25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>CONCATENATE(A1044,B1044,C1044,D1044,E1044,F1044,G1044,H1044,I1044,J1044,K1044,L1044,M1044,N1044,O1044,P1044,Q1044,R1044,S1044,T1044,U1044,V1044,W1044,X1044,Y1044,Z1044,AA1044,AB1044,AC1044,AD1044,AE1044,AF1044,AG1044,AH1044)</f>
        <v>SIMNÃONÃO8100139220644777,875ASPROLI - ENTIDADE FECHADA044741,87544777,87534839,87544741,87544711,87544620,875834903630NXYXRX JXXWX WXXTXNX000000AMIL4AMIL FACIL S60 RJ QC S/COPART26333227,01263,33INATIVO</v>
      </c>
      <c r="AJ1044">
        <f>IF(AI1044=AI1043,1,0)</f>
        <v>0</v>
      </c>
      <c r="AK1044" s="47" t="s">
        <v>401</v>
      </c>
      <c r="AM1044" s="7">
        <v>1041</v>
      </c>
      <c r="AN1044" s="7" t="str">
        <f t="shared" ref="AN1044:AW1053" si="208">IF(AN$3=$D1044,$AM1044,"")</f>
        <v/>
      </c>
      <c r="AO1044" s="7" t="str">
        <f t="shared" si="208"/>
        <v/>
      </c>
      <c r="AP1044" s="7" t="str">
        <f t="shared" si="208"/>
        <v/>
      </c>
      <c r="AQ1044" s="7" t="str">
        <f t="shared" si="208"/>
        <v/>
      </c>
      <c r="AR1044" s="7" t="str">
        <f t="shared" si="208"/>
        <v/>
      </c>
      <c r="AS1044" s="7" t="str">
        <f t="shared" si="208"/>
        <v/>
      </c>
      <c r="AT1044" s="7" t="str">
        <f t="shared" si="208"/>
        <v/>
      </c>
      <c r="AU1044" s="7" t="str">
        <f t="shared" si="208"/>
        <v/>
      </c>
      <c r="AV1044" s="7" t="str">
        <f t="shared" si="208"/>
        <v/>
      </c>
      <c r="AW1044" s="7" t="str">
        <f t="shared" si="208"/>
        <v/>
      </c>
      <c r="AX1044" s="7" t="str">
        <f t="shared" ref="AX1044:BE1053" si="209">IF(AX$3=$D1044,$AM1044,"")</f>
        <v/>
      </c>
      <c r="AY1044" s="7" t="str">
        <f t="shared" si="209"/>
        <v/>
      </c>
      <c r="AZ1044" s="7" t="str">
        <f t="shared" si="209"/>
        <v/>
      </c>
      <c r="BA1044" s="7" t="str">
        <f t="shared" si="209"/>
        <v/>
      </c>
      <c r="BB1044" s="7" t="str">
        <f t="shared" si="209"/>
        <v/>
      </c>
      <c r="BC1044" s="7" t="str">
        <f t="shared" si="209"/>
        <v/>
      </c>
      <c r="BD1044" s="7" t="str">
        <f t="shared" si="209"/>
        <v/>
      </c>
      <c r="BE1044" s="7" t="str">
        <f t="shared" si="209"/>
        <v/>
      </c>
    </row>
    <row r="1045" spans="1:57" x14ac:dyDescent="0.25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>CONCATENATE(A1045,B1045,C1045,D1045,E1045,F1045,G1045,H1045,I1045,J1045,K1045,L1045,M1045,N1045,O1045,P1045,Q1045,R1045,S1045,T1045,U1045,V1045,W1045,X1045,Y1045,Z1045,AA1045,AB1045,AC1045,AD1045,AE1045,AF1045,AG1045,AH1045)</f>
        <v>SIMSIMSIM8100139221444777,875ASPROLI - ENTIDADE FECHADA044755,87544777,87535784,916666666744755,87544620,875834903640GXBRXXLLX PXRXXRX DX JXU000000AMIL4AMIL FACIL S60 RJ QC S/COPART31573272,18315,73INATIVO</v>
      </c>
      <c r="AJ1045">
        <f>IF(AI1045=AI1044,1,0)</f>
        <v>0</v>
      </c>
      <c r="AK1045" s="47" t="s">
        <v>401</v>
      </c>
      <c r="AM1045" s="8">
        <v>1042</v>
      </c>
      <c r="AN1045" s="8" t="str">
        <f t="shared" si="208"/>
        <v/>
      </c>
      <c r="AO1045" s="8" t="str">
        <f t="shared" si="208"/>
        <v/>
      </c>
      <c r="AP1045" s="8" t="str">
        <f t="shared" si="208"/>
        <v/>
      </c>
      <c r="AQ1045" s="8" t="str">
        <f t="shared" si="208"/>
        <v/>
      </c>
      <c r="AR1045" s="8" t="str">
        <f t="shared" si="208"/>
        <v/>
      </c>
      <c r="AS1045" s="8" t="str">
        <f t="shared" si="208"/>
        <v/>
      </c>
      <c r="AT1045" s="8" t="str">
        <f t="shared" si="208"/>
        <v/>
      </c>
      <c r="AU1045" s="8" t="str">
        <f t="shared" si="208"/>
        <v/>
      </c>
      <c r="AV1045" s="8" t="str">
        <f t="shared" si="208"/>
        <v/>
      </c>
      <c r="AW1045" s="8" t="str">
        <f t="shared" si="208"/>
        <v/>
      </c>
      <c r="AX1045" s="8" t="str">
        <f t="shared" si="209"/>
        <v/>
      </c>
      <c r="AY1045" s="8" t="str">
        <f t="shared" si="209"/>
        <v/>
      </c>
      <c r="AZ1045" s="8" t="str">
        <f t="shared" si="209"/>
        <v/>
      </c>
      <c r="BA1045" s="8" t="str">
        <f t="shared" si="209"/>
        <v/>
      </c>
      <c r="BB1045" s="8" t="str">
        <f t="shared" si="209"/>
        <v/>
      </c>
      <c r="BC1045" s="8" t="str">
        <f t="shared" si="209"/>
        <v/>
      </c>
      <c r="BD1045" s="8" t="str">
        <f t="shared" si="209"/>
        <v/>
      </c>
      <c r="BE1045" s="8" t="str">
        <f t="shared" si="209"/>
        <v/>
      </c>
    </row>
    <row r="1046" spans="1:57" x14ac:dyDescent="0.25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>CONCATENATE(A1046,B1046,C1046,D1046,E1046,F1046,G1046,H1046,I1046,J1046,K1046,L1046,M1046,N1046,O1046,P1046,Q1046,R1046,S1046,T1046,U1046,V1046,W1046,X1046,Y1046,Z1046,AA1046,AB1046,AC1046,AD1046,AE1046,AF1046,AG1046,AH1046)</f>
        <v>SIMSIMSIM8100139221444777,875ASPROLI - ENTIDADE FECHADA144755,87544777,87544565,87544755,87544620,875834903650LXURX XNGXLX PXRXXRX DX JXU000000AMIL4AMIL FACIL S60 RJ QC S/COPART19806170,75198,06INATIVO</v>
      </c>
      <c r="AJ1046">
        <f>IF(AI1046=AI1045,1,0)</f>
        <v>0</v>
      </c>
      <c r="AK1046" s="47" t="s">
        <v>401</v>
      </c>
      <c r="AM1046" s="7">
        <v>1043</v>
      </c>
      <c r="AN1046" s="7" t="str">
        <f t="shared" si="208"/>
        <v/>
      </c>
      <c r="AO1046" s="7" t="str">
        <f t="shared" si="208"/>
        <v/>
      </c>
      <c r="AP1046" s="7" t="str">
        <f t="shared" si="208"/>
        <v/>
      </c>
      <c r="AQ1046" s="7" t="str">
        <f t="shared" si="208"/>
        <v/>
      </c>
      <c r="AR1046" s="7" t="str">
        <f t="shared" si="208"/>
        <v/>
      </c>
      <c r="AS1046" s="7" t="str">
        <f t="shared" si="208"/>
        <v/>
      </c>
      <c r="AT1046" s="7" t="str">
        <f t="shared" si="208"/>
        <v/>
      </c>
      <c r="AU1046" s="7" t="str">
        <f t="shared" si="208"/>
        <v/>
      </c>
      <c r="AV1046" s="7" t="str">
        <f t="shared" si="208"/>
        <v/>
      </c>
      <c r="AW1046" s="7" t="str">
        <f t="shared" si="208"/>
        <v/>
      </c>
      <c r="AX1046" s="7" t="str">
        <f t="shared" si="209"/>
        <v/>
      </c>
      <c r="AY1046" s="7" t="str">
        <f t="shared" si="209"/>
        <v/>
      </c>
      <c r="AZ1046" s="7" t="str">
        <f t="shared" si="209"/>
        <v/>
      </c>
      <c r="BA1046" s="7" t="str">
        <f t="shared" si="209"/>
        <v/>
      </c>
      <c r="BB1046" s="7" t="str">
        <f t="shared" si="209"/>
        <v/>
      </c>
      <c r="BC1046" s="7" t="str">
        <f t="shared" si="209"/>
        <v/>
      </c>
      <c r="BD1046" s="7" t="str">
        <f t="shared" si="209"/>
        <v/>
      </c>
      <c r="BE1046" s="7" t="str">
        <f t="shared" si="209"/>
        <v/>
      </c>
    </row>
    <row r="1047" spans="1:57" x14ac:dyDescent="0.25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>CONCATENATE(A1047,B1047,C1047,D1047,E1047,F1047,G1047,H1047,I1047,J1047,K1047,L1047,M1047,N1047,O1047,P1047,Q1047,R1047,S1047,T1047,U1047,V1047,W1047,X1047,Y1047,Z1047,AA1047,AB1047,AC1047,AD1047,AE1047,AF1047,AG1047,AH1047)</f>
        <v>SIMSIMSIM810485426208139221144777,875ASPROLI - ENTIDADE FECHADA044777,87532159,916666666744621,87544620,875834903660WXNWXXWXX DX MXRXX DX XUX RXDRXGUX000000AMIL4AMIL S380 QP C/COPART81397701,71813,97ATIVO</v>
      </c>
      <c r="AJ1047">
        <f>IF(AI1047=AI1046,1,0)</f>
        <v>0</v>
      </c>
      <c r="AK1047" s="47" t="s">
        <v>401</v>
      </c>
      <c r="AM1047" s="8">
        <v>1044</v>
      </c>
      <c r="AN1047" s="8" t="str">
        <f t="shared" si="208"/>
        <v/>
      </c>
      <c r="AO1047" s="8" t="str">
        <f t="shared" si="208"/>
        <v/>
      </c>
      <c r="AP1047" s="8" t="str">
        <f t="shared" si="208"/>
        <v/>
      </c>
      <c r="AQ1047" s="8" t="str">
        <f t="shared" si="208"/>
        <v/>
      </c>
      <c r="AR1047" s="8" t="str">
        <f t="shared" si="208"/>
        <v/>
      </c>
      <c r="AS1047" s="8" t="str">
        <f t="shared" si="208"/>
        <v/>
      </c>
      <c r="AT1047" s="8" t="str">
        <f t="shared" si="208"/>
        <v/>
      </c>
      <c r="AU1047" s="8" t="str">
        <f t="shared" si="208"/>
        <v/>
      </c>
      <c r="AV1047" s="8" t="str">
        <f t="shared" si="208"/>
        <v/>
      </c>
      <c r="AW1047" s="8" t="str">
        <f t="shared" si="208"/>
        <v/>
      </c>
      <c r="AX1047" s="8" t="str">
        <f t="shared" si="209"/>
        <v/>
      </c>
      <c r="AY1047" s="8" t="str">
        <f t="shared" si="209"/>
        <v/>
      </c>
      <c r="AZ1047" s="8" t="str">
        <f t="shared" si="209"/>
        <v/>
      </c>
      <c r="BA1047" s="8" t="str">
        <f t="shared" si="209"/>
        <v/>
      </c>
      <c r="BB1047" s="8" t="str">
        <f t="shared" si="209"/>
        <v/>
      </c>
      <c r="BC1047" s="8" t="str">
        <f t="shared" si="209"/>
        <v/>
      </c>
      <c r="BD1047" s="8" t="str">
        <f t="shared" si="209"/>
        <v/>
      </c>
      <c r="BE1047" s="8" t="str">
        <f t="shared" si="209"/>
        <v/>
      </c>
    </row>
    <row r="1048" spans="1:57" x14ac:dyDescent="0.25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>CONCATENATE(A1048,B1048,C1048,D1048,E1048,F1048,G1048,H1048,I1048,J1048,K1048,L1048,M1048,N1048,O1048,P1048,Q1048,R1048,S1048,T1048,U1048,V1048,W1048,X1048,Y1048,Z1048,AA1048,AB1048,AC1048,AD1048,AE1048,AF1048,AG1048,AH1048)</f>
        <v>SIMSIMSIM810485423203139799344777,875ASPROLI - ENTIDADE FECHADA044777,87526718,87544651,87544651,875836490890XLXX XNDRX PXLUZX TXXXXXRX000000AMIL3AMIL S450 QP S/COPART1255891082,661255,89ATIVO</v>
      </c>
      <c r="AJ1048">
        <f>IF(AI1048=AI1047,1,0)</f>
        <v>0</v>
      </c>
      <c r="AK1048" s="47" t="s">
        <v>401</v>
      </c>
      <c r="AM1048" s="7">
        <v>1045</v>
      </c>
      <c r="AN1048" s="7" t="str">
        <f t="shared" si="208"/>
        <v/>
      </c>
      <c r="AO1048" s="7" t="str">
        <f t="shared" si="208"/>
        <v/>
      </c>
      <c r="AP1048" s="7" t="str">
        <f t="shared" si="208"/>
        <v/>
      </c>
      <c r="AQ1048" s="7" t="str">
        <f t="shared" si="208"/>
        <v/>
      </c>
      <c r="AR1048" s="7" t="str">
        <f t="shared" si="208"/>
        <v/>
      </c>
      <c r="AS1048" s="7" t="str">
        <f t="shared" si="208"/>
        <v/>
      </c>
      <c r="AT1048" s="7" t="str">
        <f t="shared" si="208"/>
        <v/>
      </c>
      <c r="AU1048" s="7" t="str">
        <f t="shared" si="208"/>
        <v/>
      </c>
      <c r="AV1048" s="7" t="str">
        <f t="shared" si="208"/>
        <v/>
      </c>
      <c r="AW1048" s="7" t="str">
        <f t="shared" si="208"/>
        <v/>
      </c>
      <c r="AX1048" s="7" t="str">
        <f t="shared" si="209"/>
        <v/>
      </c>
      <c r="AY1048" s="7" t="str">
        <f t="shared" si="209"/>
        <v/>
      </c>
      <c r="AZ1048" s="7" t="str">
        <f t="shared" si="209"/>
        <v/>
      </c>
      <c r="BA1048" s="7" t="str">
        <f t="shared" si="209"/>
        <v/>
      </c>
      <c r="BB1048" s="7" t="str">
        <f t="shared" si="209"/>
        <v/>
      </c>
      <c r="BC1048" s="7" t="str">
        <f t="shared" si="209"/>
        <v/>
      </c>
      <c r="BD1048" s="7" t="str">
        <f t="shared" si="209"/>
        <v/>
      </c>
      <c r="BE1048" s="7" t="str">
        <f t="shared" si="209"/>
        <v/>
      </c>
    </row>
    <row r="1049" spans="1:57" x14ac:dyDescent="0.25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>CONCATENATE(A1049,B1049,C1049,D1049,E1049,F1049,G1049,H1049,I1049,J1049,K1049,L1049,M1049,N1049,O1049,P1049,Q1049,R1049,S1049,T1049,U1049,V1049,W1049,X1049,Y1049,Z1049,AA1049,AB1049,AC1049,AD1049,AE1049,AF1049,AG1049,AH1049)</f>
        <v>SIMSIMSIM8100139799444777,875ASPROLI - ENTIDADE FECHADA044777,87533859,87544651,87544651,875836490900PXTRXWXX MXRXX WURTY DX XLXVXXRX000000AMIL3AMIL FACIL S60 RJ QC S/COPART31573272,18315,73ATIVO</v>
      </c>
      <c r="AJ1049">
        <f>IF(AI1049=AI1048,1,0)</f>
        <v>0</v>
      </c>
      <c r="AK1049" s="47" t="s">
        <v>401</v>
      </c>
      <c r="AM1049" s="8">
        <v>1046</v>
      </c>
      <c r="AN1049" s="8" t="str">
        <f t="shared" si="208"/>
        <v/>
      </c>
      <c r="AO1049" s="8" t="str">
        <f t="shared" si="208"/>
        <v/>
      </c>
      <c r="AP1049" s="8" t="str">
        <f t="shared" si="208"/>
        <v/>
      </c>
      <c r="AQ1049" s="8" t="str">
        <f t="shared" si="208"/>
        <v/>
      </c>
      <c r="AR1049" s="8" t="str">
        <f t="shared" si="208"/>
        <v/>
      </c>
      <c r="AS1049" s="8" t="str">
        <f t="shared" si="208"/>
        <v/>
      </c>
      <c r="AT1049" s="8" t="str">
        <f t="shared" si="208"/>
        <v/>
      </c>
      <c r="AU1049" s="8" t="str">
        <f t="shared" si="208"/>
        <v/>
      </c>
      <c r="AV1049" s="8" t="str">
        <f t="shared" si="208"/>
        <v/>
      </c>
      <c r="AW1049" s="8" t="str">
        <f t="shared" si="208"/>
        <v/>
      </c>
      <c r="AX1049" s="8" t="str">
        <f t="shared" si="209"/>
        <v/>
      </c>
      <c r="AY1049" s="8" t="str">
        <f t="shared" si="209"/>
        <v/>
      </c>
      <c r="AZ1049" s="8" t="str">
        <f t="shared" si="209"/>
        <v/>
      </c>
      <c r="BA1049" s="8" t="str">
        <f t="shared" si="209"/>
        <v/>
      </c>
      <c r="BB1049" s="8" t="str">
        <f t="shared" si="209"/>
        <v/>
      </c>
      <c r="BC1049" s="8" t="str">
        <f t="shared" si="209"/>
        <v/>
      </c>
      <c r="BD1049" s="8" t="str">
        <f t="shared" si="209"/>
        <v/>
      </c>
      <c r="BE1049" s="8" t="str">
        <f t="shared" si="209"/>
        <v/>
      </c>
    </row>
    <row r="1050" spans="1:57" x14ac:dyDescent="0.25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>CONCATENATE(A1050,B1050,C1050,D1050,E1050,F1050,G1050,H1050,I1050,J1050,K1050,L1050,M1050,N1050,O1050,P1050,Q1050,R1050,S1050,T1050,U1050,V1050,W1050,X1050,Y1050,Z1050,AA1050,AB1050,AC1050,AD1050,AE1050,AF1050,AG1050,AH1050)</f>
        <v>SIMSIMSIM810485425200140065044777,875ASPROLI - ENTIDADE FECHADA044777,87531931,87544679,87544681,875837920660DXNXXLLX XLVX MXRTXN DX FRXXTX000000AMIL2AMIL S450 QC S/COPART74804644,87748,04ATIVO</v>
      </c>
      <c r="AJ1050">
        <f>IF(AI1050=AI1049,1,0)</f>
        <v>0</v>
      </c>
      <c r="AK1050" s="47" t="s">
        <v>401</v>
      </c>
      <c r="AM1050" s="7">
        <v>1047</v>
      </c>
      <c r="AN1050" s="7" t="str">
        <f t="shared" si="208"/>
        <v/>
      </c>
      <c r="AO1050" s="7" t="str">
        <f t="shared" si="208"/>
        <v/>
      </c>
      <c r="AP1050" s="7" t="str">
        <f t="shared" si="208"/>
        <v/>
      </c>
      <c r="AQ1050" s="7" t="str">
        <f t="shared" si="208"/>
        <v/>
      </c>
      <c r="AR1050" s="7" t="str">
        <f t="shared" si="208"/>
        <v/>
      </c>
      <c r="AS1050" s="7" t="str">
        <f t="shared" si="208"/>
        <v/>
      </c>
      <c r="AT1050" s="7" t="str">
        <f t="shared" si="208"/>
        <v/>
      </c>
      <c r="AU1050" s="7" t="str">
        <f t="shared" si="208"/>
        <v/>
      </c>
      <c r="AV1050" s="7" t="str">
        <f t="shared" si="208"/>
        <v/>
      </c>
      <c r="AW1050" s="7" t="str">
        <f t="shared" si="208"/>
        <v/>
      </c>
      <c r="AX1050" s="7" t="str">
        <f t="shared" si="209"/>
        <v/>
      </c>
      <c r="AY1050" s="7" t="str">
        <f t="shared" si="209"/>
        <v/>
      </c>
      <c r="AZ1050" s="7" t="str">
        <f t="shared" si="209"/>
        <v/>
      </c>
      <c r="BA1050" s="7" t="str">
        <f t="shared" si="209"/>
        <v/>
      </c>
      <c r="BB1050" s="7" t="str">
        <f t="shared" si="209"/>
        <v/>
      </c>
      <c r="BC1050" s="7" t="str">
        <f t="shared" si="209"/>
        <v/>
      </c>
      <c r="BD1050" s="7" t="str">
        <f t="shared" si="209"/>
        <v/>
      </c>
      <c r="BE1050" s="7" t="str">
        <f t="shared" si="209"/>
        <v/>
      </c>
    </row>
    <row r="1051" spans="1:57" x14ac:dyDescent="0.25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>CONCATENATE(A1051,B1051,C1051,D1051,E1051,F1051,G1051,H1051,I1051,J1051,K1051,L1051,M1051,N1051,O1051,P1051,Q1051,R1051,S1051,T1051,U1051,V1051,W1051,X1051,Y1051,Z1051,AA1051,AB1051,AC1051,AD1051,AE1051,AF1051,AG1051,AH1051)</f>
        <v>SIMSIMSIM810485421207140365444777,875ASPROLI - ENTIDADE FECHADA044770,87544777,87531525,87544770,87544681,875837920670WXRLX NUNX DX XLXVXXRX NXWXLXXT000000AMIL2AMIL S750 R1 QP S/COPART93556806,51935,56INATIVO</v>
      </c>
      <c r="AJ1051">
        <f>IF(AI1051=AI1050,1,0)</f>
        <v>0</v>
      </c>
      <c r="AK1051" s="47" t="s">
        <v>401</v>
      </c>
      <c r="AM1051" s="8">
        <v>1048</v>
      </c>
      <c r="AN1051" s="8" t="str">
        <f t="shared" si="208"/>
        <v/>
      </c>
      <c r="AO1051" s="8" t="str">
        <f t="shared" si="208"/>
        <v/>
      </c>
      <c r="AP1051" s="8" t="str">
        <f t="shared" si="208"/>
        <v/>
      </c>
      <c r="AQ1051" s="8" t="str">
        <f t="shared" si="208"/>
        <v/>
      </c>
      <c r="AR1051" s="8" t="str">
        <f t="shared" si="208"/>
        <v/>
      </c>
      <c r="AS1051" s="8" t="str">
        <f t="shared" si="208"/>
        <v/>
      </c>
      <c r="AT1051" s="8" t="str">
        <f t="shared" si="208"/>
        <v/>
      </c>
      <c r="AU1051" s="8" t="str">
        <f t="shared" si="208"/>
        <v/>
      </c>
      <c r="AV1051" s="8" t="str">
        <f t="shared" si="208"/>
        <v/>
      </c>
      <c r="AW1051" s="8" t="str">
        <f t="shared" si="208"/>
        <v/>
      </c>
      <c r="AX1051" s="8" t="str">
        <f t="shared" si="209"/>
        <v/>
      </c>
      <c r="AY1051" s="8" t="str">
        <f t="shared" si="209"/>
        <v/>
      </c>
      <c r="AZ1051" s="8" t="str">
        <f t="shared" si="209"/>
        <v/>
      </c>
      <c r="BA1051" s="8" t="str">
        <f t="shared" si="209"/>
        <v/>
      </c>
      <c r="BB1051" s="8" t="str">
        <f t="shared" si="209"/>
        <v/>
      </c>
      <c r="BC1051" s="8" t="str">
        <f t="shared" si="209"/>
        <v/>
      </c>
      <c r="BD1051" s="8" t="str">
        <f t="shared" si="209"/>
        <v/>
      </c>
      <c r="BE1051" s="8" t="str">
        <f t="shared" si="209"/>
        <v/>
      </c>
    </row>
    <row r="1052" spans="1:57" x14ac:dyDescent="0.25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>CONCATENATE(A1052,B1052,C1052,D1052,E1052,F1052,G1052,H1052,I1052,J1052,K1052,L1052,M1052,N1052,O1052,P1052,Q1052,R1052,S1052,T1052,U1052,V1052,W1052,X1052,Y1052,Z1052,AA1052,AB1052,AC1052,AD1052,AE1052,AF1052,AG1052,AH1052)</f>
        <v>SIMSIMSIM810485421207140730544777,875ASPROLI - ENTIDADE FECHADA044777,87531930,87544710,87544712,875839625670WXLDXMXR TXVXRX MXWHXDX NXTX000000AMIL1AMIL S750 R1 QP S/COPART93556806,51935,56ATIVO</v>
      </c>
      <c r="AJ1052">
        <f>IF(AI1052=AI1051,1,0)</f>
        <v>0</v>
      </c>
      <c r="AK1052" s="47" t="s">
        <v>401</v>
      </c>
      <c r="AM1052" s="7">
        <v>1049</v>
      </c>
      <c r="AN1052" s="7" t="str">
        <f t="shared" si="208"/>
        <v/>
      </c>
      <c r="AO1052" s="7" t="str">
        <f t="shared" si="208"/>
        <v/>
      </c>
      <c r="AP1052" s="7" t="str">
        <f t="shared" si="208"/>
        <v/>
      </c>
      <c r="AQ1052" s="7" t="str">
        <f t="shared" si="208"/>
        <v/>
      </c>
      <c r="AR1052" s="7" t="str">
        <f t="shared" si="208"/>
        <v/>
      </c>
      <c r="AS1052" s="7" t="str">
        <f t="shared" si="208"/>
        <v/>
      </c>
      <c r="AT1052" s="7" t="str">
        <f t="shared" si="208"/>
        <v/>
      </c>
      <c r="AU1052" s="7" t="str">
        <f t="shared" si="208"/>
        <v/>
      </c>
      <c r="AV1052" s="7" t="str">
        <f t="shared" si="208"/>
        <v/>
      </c>
      <c r="AW1052" s="7" t="str">
        <f t="shared" si="208"/>
        <v/>
      </c>
      <c r="AX1052" s="7" t="str">
        <f t="shared" si="209"/>
        <v/>
      </c>
      <c r="AY1052" s="7" t="str">
        <f t="shared" si="209"/>
        <v/>
      </c>
      <c r="AZ1052" s="7" t="str">
        <f t="shared" si="209"/>
        <v/>
      </c>
      <c r="BA1052" s="7" t="str">
        <f t="shared" si="209"/>
        <v/>
      </c>
      <c r="BB1052" s="7" t="str">
        <f t="shared" si="209"/>
        <v/>
      </c>
      <c r="BC1052" s="7" t="str">
        <f t="shared" si="209"/>
        <v/>
      </c>
      <c r="BD1052" s="7" t="str">
        <f t="shared" si="209"/>
        <v/>
      </c>
      <c r="BE1052" s="7" t="str">
        <f t="shared" si="209"/>
        <v/>
      </c>
    </row>
    <row r="1053" spans="1:57" x14ac:dyDescent="0.25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>CONCATENATE(A1053,B1053,C1053,D1053,E1053,F1053,G1053,H1053,I1053,J1053,K1053,L1053,M1053,N1053,O1053,P1053,Q1053,R1053,S1053,T1053,U1053,V1053,W1053,X1053,Y1053,Z1053,AA1053,AB1053,AC1053,AD1053,AE1053,AF1053,AG1053,AH1053)</f>
        <v>SIMSIMSIM8100140595144777,875ASPROLI - ENTIDADE FECHADA044777,87527934,87544710,87544712,875839670450XLXXNDRX DX XLVX RXDRXGUX000000AMIL1AMIL FACIL S60 RJ QC S/COPART48705419,87487,05ATIVO</v>
      </c>
      <c r="AJ1053">
        <f>IF(AI1053=AI1052,1,0)</f>
        <v>0</v>
      </c>
      <c r="AK1053" s="47" t="s">
        <v>401</v>
      </c>
      <c r="AM1053" s="8">
        <v>1050</v>
      </c>
      <c r="AN1053" s="8" t="str">
        <f t="shared" si="208"/>
        <v/>
      </c>
      <c r="AO1053" s="8" t="str">
        <f t="shared" si="208"/>
        <v/>
      </c>
      <c r="AP1053" s="8" t="str">
        <f t="shared" si="208"/>
        <v/>
      </c>
      <c r="AQ1053" s="8" t="str">
        <f t="shared" si="208"/>
        <v/>
      </c>
      <c r="AR1053" s="8" t="str">
        <f t="shared" si="208"/>
        <v/>
      </c>
      <c r="AS1053" s="8" t="str">
        <f t="shared" si="208"/>
        <v/>
      </c>
      <c r="AT1053" s="8" t="str">
        <f t="shared" si="208"/>
        <v/>
      </c>
      <c r="AU1053" s="8" t="str">
        <f t="shared" si="208"/>
        <v/>
      </c>
      <c r="AV1053" s="8" t="str">
        <f t="shared" si="208"/>
        <v/>
      </c>
      <c r="AW1053" s="8" t="str">
        <f t="shared" si="208"/>
        <v/>
      </c>
      <c r="AX1053" s="8" t="str">
        <f t="shared" si="209"/>
        <v/>
      </c>
      <c r="AY1053" s="8" t="str">
        <f t="shared" si="209"/>
        <v/>
      </c>
      <c r="AZ1053" s="8" t="str">
        <f t="shared" si="209"/>
        <v/>
      </c>
      <c r="BA1053" s="8" t="str">
        <f t="shared" si="209"/>
        <v/>
      </c>
      <c r="BB1053" s="8" t="str">
        <f t="shared" si="209"/>
        <v/>
      </c>
      <c r="BC1053" s="8" t="str">
        <f t="shared" si="209"/>
        <v/>
      </c>
      <c r="BD1053" s="8" t="str">
        <f t="shared" si="209"/>
        <v/>
      </c>
      <c r="BE1053" s="8" t="str">
        <f t="shared" si="209"/>
        <v/>
      </c>
    </row>
    <row r="1054" spans="1:57" x14ac:dyDescent="0.25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>CONCATENATE(A1054,B1054,C1054,D1054,E1054,F1054,G1054,H1054,I1054,J1054,K1054,L1054,M1054,N1054,O1054,P1054,Q1054,R1054,S1054,T1054,U1054,V1054,W1054,X1054,Y1054,Z1054,AA1054,AB1054,AC1054,AD1054,AE1054,AF1054,AG1054,AH1054)</f>
        <v>SIMSIMSIM8100140595144777,875ASPROLI - ENTIDADE FECHADA344777,87541959,916666666744710,87544712,875839670460DXVX DX XLVX RXDRXGUX000000AMIL1AMIL FACIL S60 RJ QC S/COPART19806170,75198,06ATIVO</v>
      </c>
      <c r="AJ1054">
        <f>IF(AI1054=AI1053,1,0)</f>
        <v>0</v>
      </c>
      <c r="AK1054" s="47" t="s">
        <v>401</v>
      </c>
      <c r="AM1054" s="7">
        <v>1051</v>
      </c>
      <c r="AN1054" s="7" t="str">
        <f t="shared" ref="AN1054:AW1063" si="210">IF(AN$3=$D1054,$AM1054,"")</f>
        <v/>
      </c>
      <c r="AO1054" s="7" t="str">
        <f t="shared" si="210"/>
        <v/>
      </c>
      <c r="AP1054" s="7" t="str">
        <f t="shared" si="210"/>
        <v/>
      </c>
      <c r="AQ1054" s="7" t="str">
        <f t="shared" si="210"/>
        <v/>
      </c>
      <c r="AR1054" s="7" t="str">
        <f t="shared" si="210"/>
        <v/>
      </c>
      <c r="AS1054" s="7" t="str">
        <f t="shared" si="210"/>
        <v/>
      </c>
      <c r="AT1054" s="7" t="str">
        <f t="shared" si="210"/>
        <v/>
      </c>
      <c r="AU1054" s="7" t="str">
        <f t="shared" si="210"/>
        <v/>
      </c>
      <c r="AV1054" s="7" t="str">
        <f t="shared" si="210"/>
        <v/>
      </c>
      <c r="AW1054" s="7" t="str">
        <f t="shared" si="210"/>
        <v/>
      </c>
      <c r="AX1054" s="7" t="str">
        <f t="shared" ref="AX1054:BE1063" si="211">IF(AX$3=$D1054,$AM1054,"")</f>
        <v/>
      </c>
      <c r="AY1054" s="7" t="str">
        <f t="shared" si="211"/>
        <v/>
      </c>
      <c r="AZ1054" s="7" t="str">
        <f t="shared" si="211"/>
        <v/>
      </c>
      <c r="BA1054" s="7" t="str">
        <f t="shared" si="211"/>
        <v/>
      </c>
      <c r="BB1054" s="7" t="str">
        <f t="shared" si="211"/>
        <v/>
      </c>
      <c r="BC1054" s="7" t="str">
        <f t="shared" si="211"/>
        <v/>
      </c>
      <c r="BD1054" s="7" t="str">
        <f t="shared" si="211"/>
        <v/>
      </c>
      <c r="BE1054" s="7" t="str">
        <f t="shared" si="211"/>
        <v/>
      </c>
    </row>
    <row r="1055" spans="1:57" x14ac:dyDescent="0.25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>CONCATENATE(A1055,B1055,C1055,D1055,E1055,F1055,G1055,H1055,I1055,J1055,K1055,L1055,M1055,N1055,O1055,P1055,Q1055,R1055,S1055,T1055,U1055,V1055,W1055,X1055,Y1055,Z1055,AA1055,AB1055,AC1055,AD1055,AE1055,AF1055,AG1055,AH1055)</f>
        <v>SIMSIMSIM8100140595144777,875ASPROLI - ENTIDADE FECHADA144777,87527095,87544710,87544712,875839670470WXRLX FXNXWX RXDRXGUX000000AMIL1AMIL FACIL S60 RJ QC S/COPART48705419,87487,05ATIVO</v>
      </c>
      <c r="AJ1055">
        <f>IF(AI1055=AI1054,1,0)</f>
        <v>0</v>
      </c>
      <c r="AK1055" s="47" t="s">
        <v>401</v>
      </c>
      <c r="AM1055" s="8">
        <v>1052</v>
      </c>
      <c r="AN1055" s="8" t="str">
        <f t="shared" si="210"/>
        <v/>
      </c>
      <c r="AO1055" s="8" t="str">
        <f t="shared" si="210"/>
        <v/>
      </c>
      <c r="AP1055" s="8" t="str">
        <f t="shared" si="210"/>
        <v/>
      </c>
      <c r="AQ1055" s="8" t="str">
        <f t="shared" si="210"/>
        <v/>
      </c>
      <c r="AR1055" s="8" t="str">
        <f t="shared" si="210"/>
        <v/>
      </c>
      <c r="AS1055" s="8" t="str">
        <f t="shared" si="210"/>
        <v/>
      </c>
      <c r="AT1055" s="8" t="str">
        <f t="shared" si="210"/>
        <v/>
      </c>
      <c r="AU1055" s="8" t="str">
        <f t="shared" si="210"/>
        <v/>
      </c>
      <c r="AV1055" s="8" t="str">
        <f t="shared" si="210"/>
        <v/>
      </c>
      <c r="AW1055" s="8" t="str">
        <f t="shared" si="210"/>
        <v/>
      </c>
      <c r="AX1055" s="8" t="str">
        <f t="shared" si="211"/>
        <v/>
      </c>
      <c r="AY1055" s="8" t="str">
        <f t="shared" si="211"/>
        <v/>
      </c>
      <c r="AZ1055" s="8" t="str">
        <f t="shared" si="211"/>
        <v/>
      </c>
      <c r="BA1055" s="8" t="str">
        <f t="shared" si="211"/>
        <v/>
      </c>
      <c r="BB1055" s="8" t="str">
        <f t="shared" si="211"/>
        <v/>
      </c>
      <c r="BC1055" s="8" t="str">
        <f t="shared" si="211"/>
        <v/>
      </c>
      <c r="BD1055" s="8" t="str">
        <f t="shared" si="211"/>
        <v/>
      </c>
      <c r="BE1055" s="8" t="str">
        <f t="shared" si="211"/>
        <v/>
      </c>
    </row>
    <row r="1056" spans="1:57" x14ac:dyDescent="0.25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>CONCATENATE(A1056,B1056,C1056,D1056,E1056,F1056,G1056,H1056,I1056,J1056,K1056,L1056,M1056,N1056,O1056,P1056,Q1056,R1056,S1056,T1056,U1056,V1056,W1056,X1056,Y1056,Z1056,AA1056,AB1056,AC1056,AD1056,AE1056,AF1056,AG1056,AH1056)</f>
        <v>SIMSIMSIM8100140595144777,875ASPROLI - ENTIDADE FECHADA244777,87538678,916666666744710,87544712,875839670480PXDRX DX XLVX RXDRXGUX000000AMIL1AMIL FACIL S60 RJ QC S/COPART19806170,75198,06ATIVO</v>
      </c>
      <c r="AJ1056">
        <f>IF(AI1056=AI1055,1,0)</f>
        <v>0</v>
      </c>
      <c r="AK1056" s="47" t="s">
        <v>401</v>
      </c>
      <c r="AM1056" s="7">
        <v>1053</v>
      </c>
      <c r="AN1056" s="7" t="str">
        <f t="shared" si="210"/>
        <v/>
      </c>
      <c r="AO1056" s="7" t="str">
        <f t="shared" si="210"/>
        <v/>
      </c>
      <c r="AP1056" s="7" t="str">
        <f t="shared" si="210"/>
        <v/>
      </c>
      <c r="AQ1056" s="7" t="str">
        <f t="shared" si="210"/>
        <v/>
      </c>
      <c r="AR1056" s="7" t="str">
        <f t="shared" si="210"/>
        <v/>
      </c>
      <c r="AS1056" s="7" t="str">
        <f t="shared" si="210"/>
        <v/>
      </c>
      <c r="AT1056" s="7" t="str">
        <f t="shared" si="210"/>
        <v/>
      </c>
      <c r="AU1056" s="7" t="str">
        <f t="shared" si="210"/>
        <v/>
      </c>
      <c r="AV1056" s="7" t="str">
        <f t="shared" si="210"/>
        <v/>
      </c>
      <c r="AW1056" s="7" t="str">
        <f t="shared" si="210"/>
        <v/>
      </c>
      <c r="AX1056" s="7" t="str">
        <f t="shared" si="211"/>
        <v/>
      </c>
      <c r="AY1056" s="7" t="str">
        <f t="shared" si="211"/>
        <v/>
      </c>
      <c r="AZ1056" s="7" t="str">
        <f t="shared" si="211"/>
        <v/>
      </c>
      <c r="BA1056" s="7" t="str">
        <f t="shared" si="211"/>
        <v/>
      </c>
      <c r="BB1056" s="7" t="str">
        <f t="shared" si="211"/>
        <v/>
      </c>
      <c r="BC1056" s="7" t="str">
        <f t="shared" si="211"/>
        <v/>
      </c>
      <c r="BD1056" s="7" t="str">
        <f t="shared" si="211"/>
        <v/>
      </c>
      <c r="BE1056" s="7" t="str">
        <f t="shared" si="211"/>
        <v/>
      </c>
    </row>
    <row r="1057" spans="1:57" x14ac:dyDescent="0.25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>CONCATENATE(A1057,B1057,C1057,D1057,E1057,F1057,G1057,H1057,I1057,J1057,K1057,L1057,M1057,N1057,O1057,P1057,Q1057,R1057,S1057,T1057,U1057,V1057,W1057,X1057,Y1057,Z1057,AA1057,AB1057,AC1057,AD1057,AE1057,AF1057,AG1057,AH1057)</f>
        <v>SIMSIMSIM9384940001112661364516194544777,875GP1 - ASESF - ASSOCIACAO DOS ESTUDANTES DE FORTALE044777,87533252,916666666741410,87541425,875913204960GXBRXXLX TRXNDXDX WXRRXX LXPX000000AMIL109GP1 - BLUE 300 RM FO QP PJCA20701842,322070ATIVO</v>
      </c>
      <c r="AJ1057">
        <f>IF(AI1057=AI1056,1,0)</f>
        <v>0</v>
      </c>
      <c r="AK1057" s="47" t="s">
        <v>409</v>
      </c>
      <c r="AM1057" s="8">
        <v>1054</v>
      </c>
      <c r="AN1057" s="8" t="str">
        <f t="shared" si="210"/>
        <v/>
      </c>
      <c r="AO1057" s="8" t="str">
        <f t="shared" si="210"/>
        <v/>
      </c>
      <c r="AP1057" s="8" t="str">
        <f t="shared" si="210"/>
        <v/>
      </c>
      <c r="AQ1057" s="8" t="str">
        <f t="shared" si="210"/>
        <v/>
      </c>
      <c r="AR1057" s="8" t="str">
        <f t="shared" si="210"/>
        <v/>
      </c>
      <c r="AS1057" s="8" t="str">
        <f t="shared" si="210"/>
        <v/>
      </c>
      <c r="AT1057" s="8" t="str">
        <f t="shared" si="210"/>
        <v/>
      </c>
      <c r="AU1057" s="8" t="str">
        <f t="shared" si="210"/>
        <v/>
      </c>
      <c r="AV1057" s="8" t="str">
        <f t="shared" si="210"/>
        <v/>
      </c>
      <c r="AW1057" s="8" t="str">
        <f t="shared" si="210"/>
        <v/>
      </c>
      <c r="AX1057" s="8" t="str">
        <f t="shared" si="211"/>
        <v/>
      </c>
      <c r="AY1057" s="8" t="str">
        <f t="shared" si="211"/>
        <v/>
      </c>
      <c r="AZ1057" s="8" t="str">
        <f t="shared" si="211"/>
        <v/>
      </c>
      <c r="BA1057" s="8" t="str">
        <f t="shared" si="211"/>
        <v/>
      </c>
      <c r="BB1057" s="8" t="str">
        <f t="shared" si="211"/>
        <v/>
      </c>
      <c r="BC1057" s="8" t="str">
        <f t="shared" si="211"/>
        <v/>
      </c>
      <c r="BD1057" s="8" t="str">
        <f t="shared" si="211"/>
        <v/>
      </c>
      <c r="BE1057" s="8" t="str">
        <f t="shared" si="211"/>
        <v/>
      </c>
    </row>
    <row r="1058" spans="1:57" x14ac:dyDescent="0.25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>CONCATENATE(A1058,B1058,C1058,D1058,E1058,F1058,G1058,H1058,I1058,J1058,K1058,L1058,M1058,N1058,O1058,P1058,Q1058,R1058,S1058,T1058,U1058,V1058,W1058,X1058,Y1058,Z1058,AA1058,AB1058,AC1058,AD1058,AE1058,AF1058,AG1058,AH1058)</f>
        <v>SIMSIMSIM9384940001112661362316196244777,875GP1 - ASESF - ASSOCIACAO DOS ESTUDANTES DE FORTALE044768,87544777,87528222,87544768,87541425,875913205340LUWXLXX XNTX NXBRX000000AMIL109GP1 - BLUE 200 RM FO QC PJCA2352592093,812352,59INATIVO</v>
      </c>
      <c r="AJ1058">
        <f>IF(AI1058=AI1057,1,0)</f>
        <v>0</v>
      </c>
      <c r="AK1058" s="47" t="s">
        <v>409</v>
      </c>
      <c r="AM1058" s="7">
        <v>1055</v>
      </c>
      <c r="AN1058" s="7" t="str">
        <f t="shared" si="210"/>
        <v/>
      </c>
      <c r="AO1058" s="7" t="str">
        <f t="shared" si="210"/>
        <v/>
      </c>
      <c r="AP1058" s="7" t="str">
        <f t="shared" si="210"/>
        <v/>
      </c>
      <c r="AQ1058" s="7" t="str">
        <f t="shared" si="210"/>
        <v/>
      </c>
      <c r="AR1058" s="7" t="str">
        <f t="shared" si="210"/>
        <v/>
      </c>
      <c r="AS1058" s="7" t="str">
        <f t="shared" si="210"/>
        <v/>
      </c>
      <c r="AT1058" s="7" t="str">
        <f t="shared" si="210"/>
        <v/>
      </c>
      <c r="AU1058" s="7" t="str">
        <f t="shared" si="210"/>
        <v/>
      </c>
      <c r="AV1058" s="7" t="str">
        <f t="shared" si="210"/>
        <v/>
      </c>
      <c r="AW1058" s="7" t="str">
        <f t="shared" si="210"/>
        <v/>
      </c>
      <c r="AX1058" s="7" t="str">
        <f t="shared" si="211"/>
        <v/>
      </c>
      <c r="AY1058" s="7" t="str">
        <f t="shared" si="211"/>
        <v/>
      </c>
      <c r="AZ1058" s="7" t="str">
        <f t="shared" si="211"/>
        <v/>
      </c>
      <c r="BA1058" s="7" t="str">
        <f t="shared" si="211"/>
        <v/>
      </c>
      <c r="BB1058" s="7" t="str">
        <f t="shared" si="211"/>
        <v/>
      </c>
      <c r="BC1058" s="7" t="str">
        <f t="shared" si="211"/>
        <v/>
      </c>
      <c r="BD1058" s="7" t="str">
        <f t="shared" si="211"/>
        <v/>
      </c>
      <c r="BE1058" s="7" t="str">
        <f t="shared" si="211"/>
        <v/>
      </c>
    </row>
    <row r="1059" spans="1:57" x14ac:dyDescent="0.25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>CONCATENATE(A1059,B1059,C1059,D1059,E1059,F1059,G1059,H1059,I1059,J1059,K1059,L1059,M1059,N1059,O1059,P1059,Q1059,R1059,S1059,T1059,U1059,V1059,W1059,X1059,Y1059,Z1059,AA1059,AB1059,AC1059,AD1059,AE1059,AF1059,AG1059,AH1059)</f>
        <v>SIMSIMSIM9272230001132660965616191444777,875GP1 - UEP - UNIAO DOS ESTUDANTES POTIGUAR - RN044777,87525847,87541386,87541394,8752904311740GXLVXNXXDX MXURXWXX DXX DX PXNTX000000AMIL110GP1 - BLUE 300 RN S/OBS QC PJCA3180692830,783180,69ATIVO</v>
      </c>
      <c r="AJ1059">
        <f>IF(AI1059=AI1058,1,0)</f>
        <v>0</v>
      </c>
      <c r="AK1059" s="47" t="s">
        <v>405</v>
      </c>
      <c r="AM1059" s="8">
        <v>1056</v>
      </c>
      <c r="AN1059" s="8" t="str">
        <f t="shared" si="210"/>
        <v/>
      </c>
      <c r="AO1059" s="8" t="str">
        <f t="shared" si="210"/>
        <v/>
      </c>
      <c r="AP1059" s="8" t="str">
        <f t="shared" si="210"/>
        <v/>
      </c>
      <c r="AQ1059" s="8" t="str">
        <f t="shared" si="210"/>
        <v/>
      </c>
      <c r="AR1059" s="8" t="str">
        <f t="shared" si="210"/>
        <v/>
      </c>
      <c r="AS1059" s="8" t="str">
        <f t="shared" si="210"/>
        <v/>
      </c>
      <c r="AT1059" s="8" t="str">
        <f t="shared" si="210"/>
        <v/>
      </c>
      <c r="AU1059" s="8" t="str">
        <f t="shared" si="210"/>
        <v/>
      </c>
      <c r="AV1059" s="8" t="str">
        <f t="shared" si="210"/>
        <v/>
      </c>
      <c r="AW1059" s="8" t="str">
        <f t="shared" si="210"/>
        <v/>
      </c>
      <c r="AX1059" s="8" t="str">
        <f t="shared" si="211"/>
        <v/>
      </c>
      <c r="AY1059" s="8" t="str">
        <f t="shared" si="211"/>
        <v/>
      </c>
      <c r="AZ1059" s="8" t="str">
        <f t="shared" si="211"/>
        <v/>
      </c>
      <c r="BA1059" s="8" t="str">
        <f t="shared" si="211"/>
        <v/>
      </c>
      <c r="BB1059" s="8" t="str">
        <f t="shared" si="211"/>
        <v/>
      </c>
      <c r="BC1059" s="8" t="str">
        <f t="shared" si="211"/>
        <v/>
      </c>
      <c r="BD1059" s="8" t="str">
        <f t="shared" si="211"/>
        <v/>
      </c>
      <c r="BE1059" s="8" t="str">
        <f t="shared" si="211"/>
        <v/>
      </c>
    </row>
    <row r="1060" spans="1:57" x14ac:dyDescent="0.25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>CONCATENATE(A1060,B1060,C1060,D1060,E1060,F1060,G1060,H1060,I1060,J1060,K1060,L1060,M1060,N1060,O1060,P1060,Q1060,R1060,S1060,T1060,U1060,V1060,W1060,X1060,Y1060,Z1060,AA1060,AB1060,AC1060,AD1060,AE1060,AF1060,AG1060,AH1060)</f>
        <v>SIMSIMSIM9276160001162664900716267144777,875GP2 - FACERN - FEDERACAO DAS ASSOCIACOES COMERCIAI044777,87531144,87541623,916666666741639,91666666672907867620XMXLXX WRXTXNX JXWXNTX XLVX DX XLXVXXRX000000AMIL102GP2 - BLUE PLUS 300 QC2443852201,692443,85ATIVO</v>
      </c>
      <c r="AJ1060">
        <f>IF(AI1060=AI1059,1,0)</f>
        <v>0</v>
      </c>
      <c r="AK1060" s="47" t="s">
        <v>414</v>
      </c>
      <c r="AM1060" s="7">
        <v>1057</v>
      </c>
      <c r="AN1060" s="7" t="str">
        <f t="shared" si="210"/>
        <v/>
      </c>
      <c r="AO1060" s="7" t="str">
        <f t="shared" si="210"/>
        <v/>
      </c>
      <c r="AP1060" s="7" t="str">
        <f t="shared" si="210"/>
        <v/>
      </c>
      <c r="AQ1060" s="7" t="str">
        <f t="shared" si="210"/>
        <v/>
      </c>
      <c r="AR1060" s="7" t="str">
        <f t="shared" si="210"/>
        <v/>
      </c>
      <c r="AS1060" s="7" t="str">
        <f t="shared" si="210"/>
        <v/>
      </c>
      <c r="AT1060" s="7" t="str">
        <f t="shared" si="210"/>
        <v/>
      </c>
      <c r="AU1060" s="7" t="str">
        <f t="shared" si="210"/>
        <v/>
      </c>
      <c r="AV1060" s="7" t="str">
        <f t="shared" si="210"/>
        <v/>
      </c>
      <c r="AW1060" s="7" t="str">
        <f t="shared" si="210"/>
        <v/>
      </c>
      <c r="AX1060" s="7" t="str">
        <f t="shared" si="211"/>
        <v/>
      </c>
      <c r="AY1060" s="7" t="str">
        <f t="shared" si="211"/>
        <v/>
      </c>
      <c r="AZ1060" s="7" t="str">
        <f t="shared" si="211"/>
        <v/>
      </c>
      <c r="BA1060" s="7" t="str">
        <f t="shared" si="211"/>
        <v/>
      </c>
      <c r="BB1060" s="7" t="str">
        <f t="shared" si="211"/>
        <v/>
      </c>
      <c r="BC1060" s="7" t="str">
        <f t="shared" si="211"/>
        <v/>
      </c>
      <c r="BD1060" s="7" t="str">
        <f t="shared" si="211"/>
        <v/>
      </c>
      <c r="BE1060" s="7" t="str">
        <f t="shared" si="211"/>
        <v/>
      </c>
    </row>
    <row r="1061" spans="1:57" x14ac:dyDescent="0.25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>CONCATENATE(A1061,B1061,C1061,D1061,E1061,F1061,G1061,H1061,I1061,J1061,K1061,L1061,M1061,N1061,O1061,P1061,Q1061,R1061,S1061,T1061,U1061,V1061,W1061,X1061,Y1061,Z1061,AA1061,AB1061,AC1061,AD1061,AE1061,AF1061,AG1061,AH1061)</f>
        <v>SIMSIMSIM9276140001192665044816268244777,875GP2 - FETRACOM - TRABALHADORES DO COMERCIO DE BENS044760,87544777,87521403,87544760,87543643,87541639,91666666672907913160MXRXX XNTXNX GXMX DX XLVX000000AMIL102GP2 - BLUE PLUS 400 QC4954528968,974954,52INATIVO</v>
      </c>
      <c r="AJ1061">
        <f>IF(AI1061=AI1060,1,0)</f>
        <v>0</v>
      </c>
      <c r="AK1061" s="47" t="s">
        <v>417</v>
      </c>
      <c r="AM1061" s="8">
        <v>1058</v>
      </c>
      <c r="AN1061" s="8" t="str">
        <f t="shared" si="210"/>
        <v/>
      </c>
      <c r="AO1061" s="8" t="str">
        <f t="shared" si="210"/>
        <v/>
      </c>
      <c r="AP1061" s="8" t="str">
        <f t="shared" si="210"/>
        <v/>
      </c>
      <c r="AQ1061" s="8" t="str">
        <f t="shared" si="210"/>
        <v/>
      </c>
      <c r="AR1061" s="8" t="str">
        <f t="shared" si="210"/>
        <v/>
      </c>
      <c r="AS1061" s="8" t="str">
        <f t="shared" si="210"/>
        <v/>
      </c>
      <c r="AT1061" s="8" t="str">
        <f t="shared" si="210"/>
        <v/>
      </c>
      <c r="AU1061" s="8" t="str">
        <f t="shared" si="210"/>
        <v/>
      </c>
      <c r="AV1061" s="8" t="str">
        <f t="shared" si="210"/>
        <v/>
      </c>
      <c r="AW1061" s="8" t="str">
        <f t="shared" si="210"/>
        <v/>
      </c>
      <c r="AX1061" s="8" t="str">
        <f t="shared" si="211"/>
        <v/>
      </c>
      <c r="AY1061" s="8" t="str">
        <f t="shared" si="211"/>
        <v/>
      </c>
      <c r="AZ1061" s="8" t="str">
        <f t="shared" si="211"/>
        <v/>
      </c>
      <c r="BA1061" s="8" t="str">
        <f t="shared" si="211"/>
        <v/>
      </c>
      <c r="BB1061" s="8" t="str">
        <f t="shared" si="211"/>
        <v/>
      </c>
      <c r="BC1061" s="8" t="str">
        <f t="shared" si="211"/>
        <v/>
      </c>
      <c r="BD1061" s="8" t="str">
        <f t="shared" si="211"/>
        <v/>
      </c>
      <c r="BE1061" s="8" t="str">
        <f t="shared" si="211"/>
        <v/>
      </c>
    </row>
    <row r="1062" spans="1:57" x14ac:dyDescent="0.25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>CONCATENATE(A1062,B1062,C1062,D1062,E1062,F1062,G1062,H1062,I1062,J1062,K1062,L1062,M1062,N1062,O1062,P1062,Q1062,R1062,S1062,T1062,U1062,V1062,W1062,X1062,Y1062,Z1062,AA1062,AB1062,AC1062,AD1062,AE1062,AF1062,AG1062,AH1062)</f>
        <v>SIMSIMNÃO9276140001192665051616278344777,875GP2 - FETRACOM - TRABALHADORES DO COMERCIO DE BENS044777,87535052,916666666744720,87544704,87541670,91666666672908089870GXBRXXL LUWX XRXUJX GXNXNX000000AMIL101GP2 - BLUE PLUS 400 QP254782295,322547,8ATIVO</v>
      </c>
      <c r="AJ1062">
        <f>IF(AI1062=AI1061,1,0)</f>
        <v>0</v>
      </c>
      <c r="AK1062" s="47" t="s">
        <v>417</v>
      </c>
      <c r="AM1062" s="7">
        <v>1059</v>
      </c>
      <c r="AN1062" s="7" t="str">
        <f t="shared" si="210"/>
        <v/>
      </c>
      <c r="AO1062" s="7" t="str">
        <f t="shared" si="210"/>
        <v/>
      </c>
      <c r="AP1062" s="7" t="str">
        <f t="shared" si="210"/>
        <v/>
      </c>
      <c r="AQ1062" s="7" t="str">
        <f t="shared" si="210"/>
        <v/>
      </c>
      <c r="AR1062" s="7" t="str">
        <f t="shared" si="210"/>
        <v/>
      </c>
      <c r="AS1062" s="7" t="str">
        <f t="shared" si="210"/>
        <v/>
      </c>
      <c r="AT1062" s="7" t="str">
        <f t="shared" si="210"/>
        <v/>
      </c>
      <c r="AU1062" s="7" t="str">
        <f t="shared" si="210"/>
        <v/>
      </c>
      <c r="AV1062" s="7" t="str">
        <f t="shared" si="210"/>
        <v/>
      </c>
      <c r="AW1062" s="7" t="str">
        <f t="shared" si="210"/>
        <v/>
      </c>
      <c r="AX1062" s="7" t="str">
        <f t="shared" si="211"/>
        <v/>
      </c>
      <c r="AY1062" s="7" t="str">
        <f t="shared" si="211"/>
        <v/>
      </c>
      <c r="AZ1062" s="7" t="str">
        <f t="shared" si="211"/>
        <v/>
      </c>
      <c r="BA1062" s="7" t="str">
        <f t="shared" si="211"/>
        <v/>
      </c>
      <c r="BB1062" s="7" t="str">
        <f t="shared" si="211"/>
        <v/>
      </c>
      <c r="BC1062" s="7" t="str">
        <f t="shared" si="211"/>
        <v/>
      </c>
      <c r="BD1062" s="7" t="str">
        <f t="shared" si="211"/>
        <v/>
      </c>
      <c r="BE1062" s="7" t="str">
        <f t="shared" si="211"/>
        <v/>
      </c>
    </row>
    <row r="1063" spans="1:57" x14ac:dyDescent="0.25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>CONCATENATE(A1063,B1063,C1063,D1063,E1063,F1063,G1063,H1063,I1063,J1063,K1063,L1063,M1063,N1063,O1063,P1063,Q1063,R1063,S1063,T1063,U1063,V1063,W1063,X1063,Y1063,Z1063,AA1063,AB1063,AC1063,AD1063,AE1063,AF1063,AG1063,AH1063)</f>
        <v>SIMSIMSIM01722665051616277144777,875GP2 - FETRACOM - TAXA DIFERENCIADA044777,87521009,87544062,87541670,91666666672908123800WXXXNX RXXLXX DX XRXUJX000000AMIL101GP2 - BLUE PLUS 400 QP2103779609,992103,77ATIVO</v>
      </c>
      <c r="AJ1063">
        <f>IF(AI1063=AI1062,1,0)</f>
        <v>0</v>
      </c>
      <c r="AK1063" s="47" t="s">
        <v>420</v>
      </c>
      <c r="AM1063" s="8">
        <v>1060</v>
      </c>
      <c r="AN1063" s="8" t="str">
        <f t="shared" si="210"/>
        <v/>
      </c>
      <c r="AO1063" s="8" t="str">
        <f t="shared" si="210"/>
        <v/>
      </c>
      <c r="AP1063" s="8" t="str">
        <f t="shared" si="210"/>
        <v/>
      </c>
      <c r="AQ1063" s="8" t="str">
        <f t="shared" si="210"/>
        <v/>
      </c>
      <c r="AR1063" s="8" t="str">
        <f t="shared" si="210"/>
        <v/>
      </c>
      <c r="AS1063" s="8" t="str">
        <f t="shared" si="210"/>
        <v/>
      </c>
      <c r="AT1063" s="8" t="str">
        <f t="shared" si="210"/>
        <v/>
      </c>
      <c r="AU1063" s="8" t="str">
        <f t="shared" si="210"/>
        <v/>
      </c>
      <c r="AV1063" s="8" t="str">
        <f t="shared" si="210"/>
        <v/>
      </c>
      <c r="AW1063" s="8" t="str">
        <f t="shared" si="210"/>
        <v/>
      </c>
      <c r="AX1063" s="8" t="str">
        <f t="shared" si="211"/>
        <v/>
      </c>
      <c r="AY1063" s="8" t="str">
        <f t="shared" si="211"/>
        <v/>
      </c>
      <c r="AZ1063" s="8" t="str">
        <f t="shared" si="211"/>
        <v/>
      </c>
      <c r="BA1063" s="8" t="str">
        <f t="shared" si="211"/>
        <v/>
      </c>
      <c r="BB1063" s="8" t="str">
        <f t="shared" si="211"/>
        <v/>
      </c>
      <c r="BC1063" s="8" t="str">
        <f t="shared" si="211"/>
        <v/>
      </c>
      <c r="BD1063" s="8" t="str">
        <f t="shared" si="211"/>
        <v/>
      </c>
      <c r="BE1063" s="8" t="str">
        <f t="shared" si="211"/>
        <v/>
      </c>
    </row>
    <row r="1064" spans="1:57" x14ac:dyDescent="0.25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>CONCATENATE(A1064,B1064,C1064,D1064,E1064,F1064,G1064,H1064,I1064,J1064,K1064,L1064,M1064,N1064,O1064,P1064,Q1064,R1064,S1064,T1064,U1064,V1064,W1064,X1064,Y1064,Z1064,AA1064,AB1064,AC1064,AD1064,AE1064,AF1064,AG1064,AH1064)</f>
        <v>SIMSIMSIM9276160001162665051616296944777,875GP2 - FACERN - FEDERACAO DAS ASSOCIACOES COMERCIAI044777,87520691,87544062,87541698,8752908511300JXNXX MXRXNHX DX XLVX000000AMIL100GP2 - BLUE PLUS 400 QP2273259609,992273,25ATIVO</v>
      </c>
      <c r="AJ1064">
        <f>IF(AI1064=AI1063,1,0)</f>
        <v>0</v>
      </c>
      <c r="AK1064" s="47" t="s">
        <v>414</v>
      </c>
      <c r="AM1064" s="7">
        <v>1061</v>
      </c>
      <c r="AN1064" s="7" t="str">
        <f t="shared" ref="AN1064:AW1073" si="212">IF(AN$3=$D1064,$AM1064,"")</f>
        <v/>
      </c>
      <c r="AO1064" s="7" t="str">
        <f t="shared" si="212"/>
        <v/>
      </c>
      <c r="AP1064" s="7" t="str">
        <f t="shared" si="212"/>
        <v/>
      </c>
      <c r="AQ1064" s="7" t="str">
        <f t="shared" si="212"/>
        <v/>
      </c>
      <c r="AR1064" s="7" t="str">
        <f t="shared" si="212"/>
        <v/>
      </c>
      <c r="AS1064" s="7" t="str">
        <f t="shared" si="212"/>
        <v/>
      </c>
      <c r="AT1064" s="7" t="str">
        <f t="shared" si="212"/>
        <v/>
      </c>
      <c r="AU1064" s="7" t="str">
        <f t="shared" si="212"/>
        <v/>
      </c>
      <c r="AV1064" s="7" t="str">
        <f t="shared" si="212"/>
        <v/>
      </c>
      <c r="AW1064" s="7" t="str">
        <f t="shared" si="212"/>
        <v/>
      </c>
      <c r="AX1064" s="7" t="str">
        <f t="shared" ref="AX1064:BE1073" si="213">IF(AX$3=$D1064,$AM1064,"")</f>
        <v/>
      </c>
      <c r="AY1064" s="7" t="str">
        <f t="shared" si="213"/>
        <v/>
      </c>
      <c r="AZ1064" s="7" t="str">
        <f t="shared" si="213"/>
        <v/>
      </c>
      <c r="BA1064" s="7" t="str">
        <f t="shared" si="213"/>
        <v/>
      </c>
      <c r="BB1064" s="7" t="str">
        <f t="shared" si="213"/>
        <v/>
      </c>
      <c r="BC1064" s="7" t="str">
        <f t="shared" si="213"/>
        <v/>
      </c>
      <c r="BD1064" s="7" t="str">
        <f t="shared" si="213"/>
        <v/>
      </c>
      <c r="BE1064" s="7" t="str">
        <f t="shared" si="213"/>
        <v/>
      </c>
    </row>
    <row r="1065" spans="1:57" x14ac:dyDescent="0.25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>CONCATENATE(A1065,B1065,C1065,D1065,E1065,F1065,G1065,H1065,I1065,J1065,K1065,L1065,M1065,N1065,O1065,P1065,Q1065,R1065,S1065,T1065,U1065,V1065,W1065,X1065,Y1065,Z1065,AA1065,AB1065,AC1065,AD1065,AE1065,AF1065,AG1065,AH1065)</f>
        <v>SIMSIMSIM9276160001162665051616302044777,875GP2 - FACERN - FEDERACAO DAS ASSOCIACOES COMERCIAI044777,87525737,87541714,87541729,8752908703300WHRXTXXNX MXRXX MXNDXNWX DX XLVX TXTX XXVXXR000000AMIL99GP2 - BLUE PLUS 400 QP5019754522,245019,75ATIVO</v>
      </c>
      <c r="AJ1065">
        <f>IF(AI1065=AI1064,1,0)</f>
        <v>0</v>
      </c>
      <c r="AK1065" s="47" t="s">
        <v>414</v>
      </c>
      <c r="AM1065" s="8">
        <v>1062</v>
      </c>
      <c r="AN1065" s="8" t="str">
        <f t="shared" si="212"/>
        <v/>
      </c>
      <c r="AO1065" s="8" t="str">
        <f t="shared" si="212"/>
        <v/>
      </c>
      <c r="AP1065" s="8" t="str">
        <f t="shared" si="212"/>
        <v/>
      </c>
      <c r="AQ1065" s="8" t="str">
        <f t="shared" si="212"/>
        <v/>
      </c>
      <c r="AR1065" s="8" t="str">
        <f t="shared" si="212"/>
        <v/>
      </c>
      <c r="AS1065" s="8" t="str">
        <f t="shared" si="212"/>
        <v/>
      </c>
      <c r="AT1065" s="8" t="str">
        <f t="shared" si="212"/>
        <v/>
      </c>
      <c r="AU1065" s="8" t="str">
        <f t="shared" si="212"/>
        <v/>
      </c>
      <c r="AV1065" s="8" t="str">
        <f t="shared" si="212"/>
        <v/>
      </c>
      <c r="AW1065" s="8" t="str">
        <f t="shared" si="212"/>
        <v/>
      </c>
      <c r="AX1065" s="8" t="str">
        <f t="shared" si="213"/>
        <v/>
      </c>
      <c r="AY1065" s="8" t="str">
        <f t="shared" si="213"/>
        <v/>
      </c>
      <c r="AZ1065" s="8" t="str">
        <f t="shared" si="213"/>
        <v/>
      </c>
      <c r="BA1065" s="8" t="str">
        <f t="shared" si="213"/>
        <v/>
      </c>
      <c r="BB1065" s="8" t="str">
        <f t="shared" si="213"/>
        <v/>
      </c>
      <c r="BC1065" s="8" t="str">
        <f t="shared" si="213"/>
        <v/>
      </c>
      <c r="BD1065" s="8" t="str">
        <f t="shared" si="213"/>
        <v/>
      </c>
      <c r="BE1065" s="8" t="str">
        <f t="shared" si="213"/>
        <v/>
      </c>
    </row>
    <row r="1066" spans="1:57" x14ac:dyDescent="0.25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>CONCATENATE(A1066,B1066,C1066,D1066,E1066,F1066,G1066,H1066,I1066,J1066,K1066,L1066,M1066,N1066,O1066,P1066,Q1066,R1066,S1066,T1066,U1066,V1066,W1066,X1066,Y1066,Z1066,AA1066,AB1066,AC1066,AD1066,AE1066,AF1066,AG1066,AH1066)</f>
        <v>SIMSIMSIM9276140001192664912816326144777,875GP2 - FETRACOM - TRABALHADORES DO COMERCIO DE BENS044761,87544777,87532330,87544761,87541790,8752909218480JXWKXLXNX DX XLVX VXNWXLXU000000AMIL97GP2 - BLUE PLUS 300 QP2406732168,182406,73INATIVO</v>
      </c>
      <c r="AJ1066">
        <f>IF(AI1066=AI1065,1,0)</f>
        <v>0</v>
      </c>
      <c r="AK1066" s="47" t="s">
        <v>417</v>
      </c>
      <c r="AM1066" s="7">
        <v>1063</v>
      </c>
      <c r="AN1066" s="7" t="str">
        <f t="shared" si="212"/>
        <v/>
      </c>
      <c r="AO1066" s="7" t="str">
        <f t="shared" si="212"/>
        <v/>
      </c>
      <c r="AP1066" s="7" t="str">
        <f t="shared" si="212"/>
        <v/>
      </c>
      <c r="AQ1066" s="7" t="str">
        <f t="shared" si="212"/>
        <v/>
      </c>
      <c r="AR1066" s="7" t="str">
        <f t="shared" si="212"/>
        <v/>
      </c>
      <c r="AS1066" s="7" t="str">
        <f t="shared" si="212"/>
        <v/>
      </c>
      <c r="AT1066" s="7" t="str">
        <f t="shared" si="212"/>
        <v/>
      </c>
      <c r="AU1066" s="7" t="str">
        <f t="shared" si="212"/>
        <v/>
      </c>
      <c r="AV1066" s="7" t="str">
        <f t="shared" si="212"/>
        <v/>
      </c>
      <c r="AW1066" s="7" t="str">
        <f t="shared" si="212"/>
        <v/>
      </c>
      <c r="AX1066" s="7" t="str">
        <f t="shared" si="213"/>
        <v/>
      </c>
      <c r="AY1066" s="7" t="str">
        <f t="shared" si="213"/>
        <v/>
      </c>
      <c r="AZ1066" s="7" t="str">
        <f t="shared" si="213"/>
        <v/>
      </c>
      <c r="BA1066" s="7" t="str">
        <f t="shared" si="213"/>
        <v/>
      </c>
      <c r="BB1066" s="7" t="str">
        <f t="shared" si="213"/>
        <v/>
      </c>
      <c r="BC1066" s="7" t="str">
        <f t="shared" si="213"/>
        <v/>
      </c>
      <c r="BD1066" s="7" t="str">
        <f t="shared" si="213"/>
        <v/>
      </c>
      <c r="BE1066" s="7" t="str">
        <f t="shared" si="213"/>
        <v/>
      </c>
    </row>
    <row r="1067" spans="1:57" x14ac:dyDescent="0.25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>CONCATENATE(A1067,B1067,C1067,D1067,E1067,F1067,G1067,H1067,I1067,J1067,K1067,L1067,M1067,N1067,O1067,P1067,Q1067,R1067,S1067,T1067,U1067,V1067,W1067,X1067,Y1067,Z1067,AA1067,AB1067,AC1067,AD1067,AE1067,AF1067,AG1067,AH1067)</f>
        <v>SIMSIMSIM3363620001302664900716373544777,875GP3 - FETASP/PB - FEDERACAO DOS TRABALHA EM SERV P044752,87544777,87529653,87544752,87543675,87541943,91666666672910502470XNTXNXX DX HXLXNDX X NXTX000000AMIL92GP3 - BLUE PLUS 300 QC2712732400,642712,73INATIVO</v>
      </c>
      <c r="AJ1067">
        <f>IF(AI1067=AI1066,1,0)</f>
        <v>0</v>
      </c>
      <c r="AK1067" s="47" t="s">
        <v>431</v>
      </c>
      <c r="AM1067" s="8">
        <v>1064</v>
      </c>
      <c r="AN1067" s="8" t="str">
        <f t="shared" si="212"/>
        <v/>
      </c>
      <c r="AO1067" s="8" t="str">
        <f t="shared" si="212"/>
        <v/>
      </c>
      <c r="AP1067" s="8" t="str">
        <f t="shared" si="212"/>
        <v/>
      </c>
      <c r="AQ1067" s="8" t="str">
        <f t="shared" si="212"/>
        <v/>
      </c>
      <c r="AR1067" s="8" t="str">
        <f t="shared" si="212"/>
        <v/>
      </c>
      <c r="AS1067" s="8" t="str">
        <f t="shared" si="212"/>
        <v/>
      </c>
      <c r="AT1067" s="8" t="str">
        <f t="shared" si="212"/>
        <v/>
      </c>
      <c r="AU1067" s="8" t="str">
        <f t="shared" si="212"/>
        <v/>
      </c>
      <c r="AV1067" s="8" t="str">
        <f t="shared" si="212"/>
        <v/>
      </c>
      <c r="AW1067" s="8" t="str">
        <f t="shared" si="212"/>
        <v/>
      </c>
      <c r="AX1067" s="8" t="str">
        <f t="shared" si="213"/>
        <v/>
      </c>
      <c r="AY1067" s="8" t="str">
        <f t="shared" si="213"/>
        <v/>
      </c>
      <c r="AZ1067" s="8" t="str">
        <f t="shared" si="213"/>
        <v/>
      </c>
      <c r="BA1067" s="8" t="str">
        <f t="shared" si="213"/>
        <v/>
      </c>
      <c r="BB1067" s="8" t="str">
        <f t="shared" si="213"/>
        <v/>
      </c>
      <c r="BC1067" s="8" t="str">
        <f t="shared" si="213"/>
        <v/>
      </c>
      <c r="BD1067" s="8" t="str">
        <f t="shared" si="213"/>
        <v/>
      </c>
      <c r="BE1067" s="8" t="str">
        <f t="shared" si="213"/>
        <v/>
      </c>
    </row>
    <row r="1068" spans="1:57" x14ac:dyDescent="0.25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>CONCATENATE(A1068,B1068,C1068,D1068,E1068,F1068,G1068,H1068,I1068,J1068,K1068,L1068,M1068,N1068,O1068,P1068,Q1068,R1068,S1068,T1068,U1068,V1068,W1068,X1068,Y1068,Z1068,AA1068,AB1068,AC1068,AD1068,AE1068,AF1068,AG1068,AH1068)</f>
        <v>SIMSIMSIM3180480001422664900717254444777,875GP3 - UNEN/RN - UNIAO ESTUDANTIL DO NORTE E NORDES044777,87536329,87543675,87543675,87541943,91666666672910523041XLXNNY XLXWX XXVXXR DX PXXVX000000AMIL92GP3 - BLUE PLUS 300 QC2086191846,22086,19ATIVO</v>
      </c>
      <c r="AJ1068">
        <f>IF(AI1068=AI1067,1,0)</f>
        <v>0</v>
      </c>
      <c r="AK1068" s="47" t="s">
        <v>454</v>
      </c>
      <c r="AM1068" s="7">
        <v>1065</v>
      </c>
      <c r="AN1068" s="7" t="str">
        <f t="shared" si="212"/>
        <v/>
      </c>
      <c r="AO1068" s="7" t="str">
        <f t="shared" si="212"/>
        <v/>
      </c>
      <c r="AP1068" s="7" t="str">
        <f t="shared" si="212"/>
        <v/>
      </c>
      <c r="AQ1068" s="7" t="str">
        <f t="shared" si="212"/>
        <v/>
      </c>
      <c r="AR1068" s="7" t="str">
        <f t="shared" si="212"/>
        <v/>
      </c>
      <c r="AS1068" s="7" t="str">
        <f t="shared" si="212"/>
        <v/>
      </c>
      <c r="AT1068" s="7" t="str">
        <f t="shared" si="212"/>
        <v/>
      </c>
      <c r="AU1068" s="7" t="str">
        <f t="shared" si="212"/>
        <v/>
      </c>
      <c r="AV1068" s="7" t="str">
        <f t="shared" si="212"/>
        <v/>
      </c>
      <c r="AW1068" s="7" t="str">
        <f t="shared" si="212"/>
        <v/>
      </c>
      <c r="AX1068" s="7" t="str">
        <f t="shared" si="213"/>
        <v/>
      </c>
      <c r="AY1068" s="7" t="str">
        <f t="shared" si="213"/>
        <v/>
      </c>
      <c r="AZ1068" s="7" t="str">
        <f t="shared" si="213"/>
        <v/>
      </c>
      <c r="BA1068" s="7" t="str">
        <f t="shared" si="213"/>
        <v/>
      </c>
      <c r="BB1068" s="7" t="str">
        <f t="shared" si="213"/>
        <v/>
      </c>
      <c r="BC1068" s="7">
        <f t="shared" si="213"/>
        <v>1065</v>
      </c>
      <c r="BD1068" s="7" t="str">
        <f t="shared" si="213"/>
        <v/>
      </c>
      <c r="BE1068" s="7" t="str">
        <f t="shared" si="213"/>
        <v/>
      </c>
    </row>
    <row r="1069" spans="1:57" x14ac:dyDescent="0.25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>CONCATENATE(A1069,B1069,C1069,D1069,E1069,F1069,G1069,H1069,I1069,J1069,K1069,L1069,M1069,N1069,O1069,P1069,Q1069,R1069,S1069,T1069,U1069,V1069,W1069,X1069,Y1069,Z1069,AA1069,AB1069,AC1069,AD1069,AE1069,AF1069,AG1069,AH1069)</f>
        <v>SIMSIMSIM3105720001272664900716389944777,875GP3 - FACERN - FEDERACAO DAS ASSOCIACOES COMERCIAI044770,87544777,87532945,87544770,87542004,91666666672910933701NXTXLXX MXRXX MXDXXRX000000AMIL90GP3 - BLUE PLUS 300 QC2242061984,112242,06INATIVO</v>
      </c>
      <c r="AJ1069">
        <f>IF(AI1069=AI1068,1,0)</f>
        <v>0</v>
      </c>
      <c r="AK1069" s="47" t="s">
        <v>434</v>
      </c>
      <c r="AM1069" s="8">
        <v>1066</v>
      </c>
      <c r="AN1069" s="8" t="str">
        <f t="shared" si="212"/>
        <v/>
      </c>
      <c r="AO1069" s="8" t="str">
        <f t="shared" si="212"/>
        <v/>
      </c>
      <c r="AP1069" s="8" t="str">
        <f t="shared" si="212"/>
        <v/>
      </c>
      <c r="AQ1069" s="8" t="str">
        <f t="shared" si="212"/>
        <v/>
      </c>
      <c r="AR1069" s="8" t="str">
        <f t="shared" si="212"/>
        <v/>
      </c>
      <c r="AS1069" s="8" t="str">
        <f t="shared" si="212"/>
        <v/>
      </c>
      <c r="AT1069" s="8" t="str">
        <f t="shared" si="212"/>
        <v/>
      </c>
      <c r="AU1069" s="8" t="str">
        <f t="shared" si="212"/>
        <v/>
      </c>
      <c r="AV1069" s="8" t="str">
        <f t="shared" si="212"/>
        <v/>
      </c>
      <c r="AW1069" s="8" t="str">
        <f t="shared" si="212"/>
        <v/>
      </c>
      <c r="AX1069" s="8">
        <f t="shared" si="213"/>
        <v>1066</v>
      </c>
      <c r="AY1069" s="8" t="str">
        <f t="shared" si="213"/>
        <v/>
      </c>
      <c r="AZ1069" s="8" t="str">
        <f t="shared" si="213"/>
        <v/>
      </c>
      <c r="BA1069" s="8" t="str">
        <f t="shared" si="213"/>
        <v/>
      </c>
      <c r="BB1069" s="8" t="str">
        <f t="shared" si="213"/>
        <v/>
      </c>
      <c r="BC1069" s="8" t="str">
        <f t="shared" si="213"/>
        <v/>
      </c>
      <c r="BD1069" s="8" t="str">
        <f t="shared" si="213"/>
        <v/>
      </c>
      <c r="BE1069" s="8" t="str">
        <f t="shared" si="213"/>
        <v/>
      </c>
    </row>
    <row r="1070" spans="1:57" x14ac:dyDescent="0.25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>CONCATENATE(A1070,B1070,C1070,D1070,E1070,F1070,G1070,H1070,I1070,J1070,K1070,L1070,M1070,N1070,O1070,P1070,Q1070,R1070,S1070,T1070,U1070,V1070,W1070,X1070,Y1070,Z1070,AA1070,AB1070,AC1070,AD1070,AE1070,AF1070,AG1070,AH1070)</f>
        <v>SIMSIMSIM3105720001272665066716413844777,875GP3 - FACERN - FEDERACAO DAS ASSOCIACOES COMERCIAI044777,87530793,87542058,87542063,8752911395071291139515XNX WXRXLXNX BRXGXNWX3981352235,22352239,813981AMIL88GP3 - BLUE PLUS 500 QP328832910,023288,3ATIVO</v>
      </c>
      <c r="AJ1070">
        <f>IF(AI1070=AI1069,1,0)</f>
        <v>0</v>
      </c>
      <c r="AK1070" s="47" t="s">
        <v>434</v>
      </c>
      <c r="AM1070" s="7">
        <v>1067</v>
      </c>
      <c r="AN1070" s="7" t="str">
        <f t="shared" si="212"/>
        <v/>
      </c>
      <c r="AO1070" s="7" t="str">
        <f t="shared" si="212"/>
        <v/>
      </c>
      <c r="AP1070" s="7" t="str">
        <f t="shared" si="212"/>
        <v/>
      </c>
      <c r="AQ1070" s="7" t="str">
        <f t="shared" si="212"/>
        <v/>
      </c>
      <c r="AR1070" s="7" t="str">
        <f t="shared" si="212"/>
        <v/>
      </c>
      <c r="AS1070" s="7" t="str">
        <f t="shared" si="212"/>
        <v/>
      </c>
      <c r="AT1070" s="7" t="str">
        <f t="shared" si="212"/>
        <v/>
      </c>
      <c r="AU1070" s="7" t="str">
        <f t="shared" si="212"/>
        <v/>
      </c>
      <c r="AV1070" s="7" t="str">
        <f t="shared" si="212"/>
        <v/>
      </c>
      <c r="AW1070" s="7" t="str">
        <f t="shared" si="212"/>
        <v/>
      </c>
      <c r="AX1070" s="7">
        <f t="shared" si="213"/>
        <v>1067</v>
      </c>
      <c r="AY1070" s="7" t="str">
        <f t="shared" si="213"/>
        <v/>
      </c>
      <c r="AZ1070" s="7" t="str">
        <f t="shared" si="213"/>
        <v/>
      </c>
      <c r="BA1070" s="7" t="str">
        <f t="shared" si="213"/>
        <v/>
      </c>
      <c r="BB1070" s="7" t="str">
        <f t="shared" si="213"/>
        <v/>
      </c>
      <c r="BC1070" s="7" t="str">
        <f t="shared" si="213"/>
        <v/>
      </c>
      <c r="BD1070" s="7" t="str">
        <f t="shared" si="213"/>
        <v/>
      </c>
      <c r="BE1070" s="7" t="str">
        <f t="shared" si="213"/>
        <v/>
      </c>
    </row>
    <row r="1071" spans="1:57" x14ac:dyDescent="0.25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>CONCATENATE(A1071,B1071,C1071,D1071,E1071,F1071,G1071,H1071,I1071,J1071,K1071,L1071,M1071,N1071,O1071,P1071,Q1071,R1071,S1071,T1071,U1071,V1071,W1071,X1071,Y1071,Z1071,AA1071,AB1071,AC1071,AD1071,AE1071,AF1071,AG1071,AH1071)</f>
        <v>SIMSIMSIM3180480001422665066717279344777,875GP3 - UNEN/RN - UNIAO ESTUDANTIL DO NORTE E NORDES044777,87541513,87544164,87543920,87542124,8752911916301FXBXXNX FXNTX GXMX000000AMIL86GP3 - BLUE PLUS 500 QP2139791893,572139,79ATIVO</v>
      </c>
      <c r="AJ1071">
        <f>IF(AI1071=AI1070,1,0)</f>
        <v>0</v>
      </c>
      <c r="AK1071" s="47" t="s">
        <v>454</v>
      </c>
      <c r="AM1071" s="8">
        <v>1068</v>
      </c>
      <c r="AN1071" s="8" t="str">
        <f t="shared" si="212"/>
        <v/>
      </c>
      <c r="AO1071" s="8" t="str">
        <f t="shared" si="212"/>
        <v/>
      </c>
      <c r="AP1071" s="8" t="str">
        <f t="shared" si="212"/>
        <v/>
      </c>
      <c r="AQ1071" s="8" t="str">
        <f t="shared" si="212"/>
        <v/>
      </c>
      <c r="AR1071" s="8" t="str">
        <f t="shared" si="212"/>
        <v/>
      </c>
      <c r="AS1071" s="8" t="str">
        <f t="shared" si="212"/>
        <v/>
      </c>
      <c r="AT1071" s="8" t="str">
        <f t="shared" si="212"/>
        <v/>
      </c>
      <c r="AU1071" s="8" t="str">
        <f t="shared" si="212"/>
        <v/>
      </c>
      <c r="AV1071" s="8" t="str">
        <f t="shared" si="212"/>
        <v/>
      </c>
      <c r="AW1071" s="8" t="str">
        <f t="shared" si="212"/>
        <v/>
      </c>
      <c r="AX1071" s="8" t="str">
        <f t="shared" si="213"/>
        <v/>
      </c>
      <c r="AY1071" s="8" t="str">
        <f t="shared" si="213"/>
        <v/>
      </c>
      <c r="AZ1071" s="8" t="str">
        <f t="shared" si="213"/>
        <v/>
      </c>
      <c r="BA1071" s="8" t="str">
        <f t="shared" si="213"/>
        <v/>
      </c>
      <c r="BB1071" s="8" t="str">
        <f t="shared" si="213"/>
        <v/>
      </c>
      <c r="BC1071" s="8">
        <f t="shared" si="213"/>
        <v>1068</v>
      </c>
      <c r="BD1071" s="8" t="str">
        <f t="shared" si="213"/>
        <v/>
      </c>
      <c r="BE1071" s="8" t="str">
        <f t="shared" si="213"/>
        <v/>
      </c>
    </row>
    <row r="1072" spans="1:57" x14ac:dyDescent="0.25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>CONCATENATE(A1072,B1072,C1072,D1072,E1072,F1072,G1072,H1072,I1072,J1072,K1072,L1072,M1072,N1072,O1072,P1072,Q1072,R1072,S1072,T1072,U1072,V1072,W1072,X1072,Y1072,Z1072,AA1072,AB1072,AC1072,AD1072,AE1072,AF1072,AG1072,AH1072)</f>
        <v>SIMSIMSIM3105720001272664900716489644777,875GP3 - FACERN - FEDERACAO DAS ASSOCIACOES COMERCIAI044759,87544777,87526165,87544759,87544704,87542155,8752912140611291214070UXLY FXRNXNDX DX LXMX3981352235,22352239,813981AMIL85GP3 - BLUE PLUS 300 QC4052463586,34052,46INATIVO</v>
      </c>
      <c r="AJ1072">
        <f>IF(AI1072=AI1071,1,0)</f>
        <v>0</v>
      </c>
      <c r="AK1072" s="47" t="s">
        <v>434</v>
      </c>
      <c r="AM1072" s="7">
        <v>1069</v>
      </c>
      <c r="AN1072" s="7" t="str">
        <f t="shared" si="212"/>
        <v/>
      </c>
      <c r="AO1072" s="7" t="str">
        <f t="shared" si="212"/>
        <v/>
      </c>
      <c r="AP1072" s="7" t="str">
        <f t="shared" si="212"/>
        <v/>
      </c>
      <c r="AQ1072" s="7" t="str">
        <f t="shared" si="212"/>
        <v/>
      </c>
      <c r="AR1072" s="7" t="str">
        <f t="shared" si="212"/>
        <v/>
      </c>
      <c r="AS1072" s="7" t="str">
        <f t="shared" si="212"/>
        <v/>
      </c>
      <c r="AT1072" s="7" t="str">
        <f t="shared" si="212"/>
        <v/>
      </c>
      <c r="AU1072" s="7" t="str">
        <f t="shared" si="212"/>
        <v/>
      </c>
      <c r="AV1072" s="7" t="str">
        <f t="shared" si="212"/>
        <v/>
      </c>
      <c r="AW1072" s="7" t="str">
        <f t="shared" si="212"/>
        <v/>
      </c>
      <c r="AX1072" s="7">
        <f t="shared" si="213"/>
        <v>1069</v>
      </c>
      <c r="AY1072" s="7" t="str">
        <f t="shared" si="213"/>
        <v/>
      </c>
      <c r="AZ1072" s="7" t="str">
        <f t="shared" si="213"/>
        <v/>
      </c>
      <c r="BA1072" s="7" t="str">
        <f t="shared" si="213"/>
        <v/>
      </c>
      <c r="BB1072" s="7" t="str">
        <f t="shared" si="213"/>
        <v/>
      </c>
      <c r="BC1072" s="7" t="str">
        <f t="shared" si="213"/>
        <v/>
      </c>
      <c r="BD1072" s="7" t="str">
        <f t="shared" si="213"/>
        <v/>
      </c>
      <c r="BE1072" s="7" t="str">
        <f t="shared" si="213"/>
        <v/>
      </c>
    </row>
    <row r="1073" spans="1:57" x14ac:dyDescent="0.25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>CONCATENATE(A1073,B1073,C1073,D1073,E1073,F1073,G1073,H1073,I1073,J1073,K1073,L1073,M1073,N1073,O1073,P1073,Q1073,R1073,S1073,T1073,U1073,V1073,W1073,X1073,Y1073,Z1073,AA1073,AB1073,AC1073,AD1073,AE1073,AF1073,AG1073,AH1073)</f>
        <v>SIMSIMSIM3105720001272664900716511344777,875GP3 - FACERN - FEDERACAO DAS ASSOCIACOES COMERCIAI044777,87530934,87544713,87544711,87542185,8752912386881JXXB XLVX DX XUX000000AMIL84GP3 - BLUE PLUS 300 QC2466152182,442466,15ATIVO</v>
      </c>
      <c r="AJ1073">
        <f>IF(AI1073=AI1072,1,0)</f>
        <v>0</v>
      </c>
      <c r="AK1073" s="47" t="s">
        <v>434</v>
      </c>
      <c r="AM1073" s="8">
        <v>1070</v>
      </c>
      <c r="AN1073" s="8" t="str">
        <f t="shared" si="212"/>
        <v/>
      </c>
      <c r="AO1073" s="8" t="str">
        <f t="shared" si="212"/>
        <v/>
      </c>
      <c r="AP1073" s="8" t="str">
        <f t="shared" si="212"/>
        <v/>
      </c>
      <c r="AQ1073" s="8" t="str">
        <f t="shared" si="212"/>
        <v/>
      </c>
      <c r="AR1073" s="8" t="str">
        <f t="shared" si="212"/>
        <v/>
      </c>
      <c r="AS1073" s="8" t="str">
        <f t="shared" si="212"/>
        <v/>
      </c>
      <c r="AT1073" s="8" t="str">
        <f t="shared" si="212"/>
        <v/>
      </c>
      <c r="AU1073" s="8" t="str">
        <f t="shared" si="212"/>
        <v/>
      </c>
      <c r="AV1073" s="8" t="str">
        <f t="shared" si="212"/>
        <v/>
      </c>
      <c r="AW1073" s="8" t="str">
        <f t="shared" si="212"/>
        <v/>
      </c>
      <c r="AX1073" s="8">
        <f t="shared" si="213"/>
        <v>1070</v>
      </c>
      <c r="AY1073" s="8" t="str">
        <f t="shared" si="213"/>
        <v/>
      </c>
      <c r="AZ1073" s="8" t="str">
        <f t="shared" si="213"/>
        <v/>
      </c>
      <c r="BA1073" s="8" t="str">
        <f t="shared" si="213"/>
        <v/>
      </c>
      <c r="BB1073" s="8" t="str">
        <f t="shared" si="213"/>
        <v/>
      </c>
      <c r="BC1073" s="8" t="str">
        <f t="shared" si="213"/>
        <v/>
      </c>
      <c r="BD1073" s="8" t="str">
        <f t="shared" si="213"/>
        <v/>
      </c>
      <c r="BE1073" s="8" t="str">
        <f t="shared" si="213"/>
        <v/>
      </c>
    </row>
    <row r="1074" spans="1:57" x14ac:dyDescent="0.25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>CONCATENATE(A1074,B1074,C1074,D1074,E1074,F1074,G1074,H1074,I1074,J1074,K1074,L1074,M1074,N1074,O1074,P1074,Q1074,R1074,S1074,T1074,U1074,V1074,W1074,X1074,Y1074,Z1074,AA1074,AB1074,AC1074,AD1074,AE1074,AF1074,AG1074,AH1074)</f>
        <v>SIMSIMSIM3105720001272665051616546744777,875GP3 - FACERN - FEDERACAO DAS ASSOCIACOES COMERCIAI044777,87528696,87542207,87542216,8752912631941GLXUWX XUGUTX XLVX XNTX000000AMIL83GP3 - BLUE PLUS 400 QP2656363898,292656,36ATIVO</v>
      </c>
      <c r="AJ1074">
        <f>IF(AI1074=AI1073,1,0)</f>
        <v>0</v>
      </c>
      <c r="AK1074" s="47" t="s">
        <v>434</v>
      </c>
      <c r="AM1074" s="7">
        <v>1071</v>
      </c>
      <c r="AN1074" s="7" t="str">
        <f t="shared" ref="AN1074:AW1083" si="214">IF(AN$3=$D1074,$AM1074,"")</f>
        <v/>
      </c>
      <c r="AO1074" s="7" t="str">
        <f t="shared" si="214"/>
        <v/>
      </c>
      <c r="AP1074" s="7" t="str">
        <f t="shared" si="214"/>
        <v/>
      </c>
      <c r="AQ1074" s="7" t="str">
        <f t="shared" si="214"/>
        <v/>
      </c>
      <c r="AR1074" s="7" t="str">
        <f t="shared" si="214"/>
        <v/>
      </c>
      <c r="AS1074" s="7" t="str">
        <f t="shared" si="214"/>
        <v/>
      </c>
      <c r="AT1074" s="7" t="str">
        <f t="shared" si="214"/>
        <v/>
      </c>
      <c r="AU1074" s="7" t="str">
        <f t="shared" si="214"/>
        <v/>
      </c>
      <c r="AV1074" s="7" t="str">
        <f t="shared" si="214"/>
        <v/>
      </c>
      <c r="AW1074" s="7" t="str">
        <f t="shared" si="214"/>
        <v/>
      </c>
      <c r="AX1074" s="7">
        <f t="shared" ref="AX1074:BE1083" si="215">IF(AX$3=$D1074,$AM1074,"")</f>
        <v>1071</v>
      </c>
      <c r="AY1074" s="7" t="str">
        <f t="shared" si="215"/>
        <v/>
      </c>
      <c r="AZ1074" s="7" t="str">
        <f t="shared" si="215"/>
        <v/>
      </c>
      <c r="BA1074" s="7" t="str">
        <f t="shared" si="215"/>
        <v/>
      </c>
      <c r="BB1074" s="7" t="str">
        <f t="shared" si="215"/>
        <v/>
      </c>
      <c r="BC1074" s="7" t="str">
        <f t="shared" si="215"/>
        <v/>
      </c>
      <c r="BD1074" s="7" t="str">
        <f t="shared" si="215"/>
        <v/>
      </c>
      <c r="BE1074" s="7" t="str">
        <f t="shared" si="215"/>
        <v/>
      </c>
    </row>
    <row r="1075" spans="1:57" x14ac:dyDescent="0.25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>CONCATENATE(A1075,B1075,C1075,D1075,E1075,F1075,G1075,H1075,I1075,J1075,K1075,L1075,M1075,N1075,O1075,P1075,Q1075,R1075,S1075,T1075,U1075,V1075,W1075,X1075,Y1075,Z1075,AA1075,AB1075,AC1075,AD1075,AE1075,AF1075,AG1075,AH1075)</f>
        <v>SIMSIMSIM3105720001272665077516588844777,875GP3 - FACERN - FEDERACAO DAS ASSOCIACOES COMERCIAI044777,87526881,87543692,87543675,87542247,8752912857831XNXRLXNDX GXMX DX XLXVXXRX000000AMIL82GP3 - BLUE PLUS 600 QP5873215197,565873,21ATIVO</v>
      </c>
      <c r="AJ1075">
        <f>IF(AI1075=AI1074,1,0)</f>
        <v>0</v>
      </c>
      <c r="AK1075" s="47" t="s">
        <v>434</v>
      </c>
      <c r="AM1075" s="8">
        <v>1072</v>
      </c>
      <c r="AN1075" s="8" t="str">
        <f t="shared" si="214"/>
        <v/>
      </c>
      <c r="AO1075" s="8" t="str">
        <f t="shared" si="214"/>
        <v/>
      </c>
      <c r="AP1075" s="8" t="str">
        <f t="shared" si="214"/>
        <v/>
      </c>
      <c r="AQ1075" s="8" t="str">
        <f t="shared" si="214"/>
        <v/>
      </c>
      <c r="AR1075" s="8" t="str">
        <f t="shared" si="214"/>
        <v/>
      </c>
      <c r="AS1075" s="8" t="str">
        <f t="shared" si="214"/>
        <v/>
      </c>
      <c r="AT1075" s="8" t="str">
        <f t="shared" si="214"/>
        <v/>
      </c>
      <c r="AU1075" s="8" t="str">
        <f t="shared" si="214"/>
        <v/>
      </c>
      <c r="AV1075" s="8" t="str">
        <f t="shared" si="214"/>
        <v/>
      </c>
      <c r="AW1075" s="8" t="str">
        <f t="shared" si="214"/>
        <v/>
      </c>
      <c r="AX1075" s="8">
        <f t="shared" si="215"/>
        <v>1072</v>
      </c>
      <c r="AY1075" s="8" t="str">
        <f t="shared" si="215"/>
        <v/>
      </c>
      <c r="AZ1075" s="8" t="str">
        <f t="shared" si="215"/>
        <v/>
      </c>
      <c r="BA1075" s="8" t="str">
        <f t="shared" si="215"/>
        <v/>
      </c>
      <c r="BB1075" s="8" t="str">
        <f t="shared" si="215"/>
        <v/>
      </c>
      <c r="BC1075" s="8" t="str">
        <f t="shared" si="215"/>
        <v/>
      </c>
      <c r="BD1075" s="8" t="str">
        <f t="shared" si="215"/>
        <v/>
      </c>
      <c r="BE1075" s="8" t="str">
        <f t="shared" si="215"/>
        <v/>
      </c>
    </row>
    <row r="1076" spans="1:57" x14ac:dyDescent="0.25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>CONCATENATE(A1076,B1076,C1076,D1076,E1076,F1076,G1076,H1076,I1076,J1076,K1076,L1076,M1076,N1076,O1076,P1076,Q1076,R1076,S1076,T1076,U1076,V1076,W1076,X1076,Y1076,Z1076,AA1076,AB1076,AC1076,AD1076,AE1076,AF1076,AG1076,AH1076)</f>
        <v>SIMSIMSIM1086970001442744995316619244777,875GP4 - FACERN - FEDERACAO DAS ASSOCIACOES COMERCIAI044777,87528745,87542267,87542277,8752913051483MXRWXLLX WXNTXFXNTX000000AMIL81GP4 - AMIL 700 NACIONAL R PJCA QP4398833892,764398,83ATIVO</v>
      </c>
      <c r="AJ1076">
        <f>IF(AI1076=AI1075,1,0)</f>
        <v>0</v>
      </c>
      <c r="AK1076" s="47" t="s">
        <v>445</v>
      </c>
      <c r="AM1076" s="7">
        <v>1073</v>
      </c>
      <c r="AN1076" s="7">
        <f t="shared" si="214"/>
        <v>1073</v>
      </c>
      <c r="AO1076" s="7">
        <f t="shared" si="214"/>
        <v>1073</v>
      </c>
      <c r="AP1076" s="7" t="str">
        <f t="shared" si="214"/>
        <v/>
      </c>
      <c r="AQ1076" s="7" t="str">
        <f t="shared" si="214"/>
        <v/>
      </c>
      <c r="AR1076" s="7" t="str">
        <f t="shared" si="214"/>
        <v/>
      </c>
      <c r="AS1076" s="7" t="str">
        <f t="shared" si="214"/>
        <v/>
      </c>
      <c r="AT1076" s="7" t="str">
        <f t="shared" si="214"/>
        <v/>
      </c>
      <c r="AU1076" s="7" t="str">
        <f t="shared" si="214"/>
        <v/>
      </c>
      <c r="AV1076" s="7" t="str">
        <f t="shared" si="214"/>
        <v/>
      </c>
      <c r="AW1076" s="7" t="str">
        <f t="shared" si="214"/>
        <v/>
      </c>
      <c r="AX1076" s="7" t="str">
        <f t="shared" si="215"/>
        <v/>
      </c>
      <c r="AY1076" s="7" t="str">
        <f t="shared" si="215"/>
        <v/>
      </c>
      <c r="AZ1076" s="7" t="str">
        <f t="shared" si="215"/>
        <v/>
      </c>
      <c r="BA1076" s="7" t="str">
        <f t="shared" si="215"/>
        <v/>
      </c>
      <c r="BB1076" s="7" t="str">
        <f t="shared" si="215"/>
        <v/>
      </c>
      <c r="BC1076" s="7" t="str">
        <f t="shared" si="215"/>
        <v/>
      </c>
      <c r="BD1076" s="7">
        <f t="shared" si="215"/>
        <v>1073</v>
      </c>
      <c r="BE1076" s="7" t="str">
        <f t="shared" si="215"/>
        <v/>
      </c>
    </row>
    <row r="1077" spans="1:57" x14ac:dyDescent="0.25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>CONCATENATE(A1077,B1077,C1077,D1077,E1077,F1077,G1077,H1077,I1077,J1077,K1077,L1077,M1077,N1077,O1077,P1077,Q1077,R1077,S1077,T1077,U1077,V1077,W1077,X1077,Y1077,Z1077,AA1077,AB1077,AC1077,AD1077,AE1077,AF1077,AG1077,AH1077)</f>
        <v>SIMSIMSIM1492744731916806644777,875GP4 - SINSP - SERVIDORES PUBLICOS DA ADMINISTRACAO044777,87523904,87543592,87543584,87542429,8752914177281MXRWXX XLXNX XNTX XLMXXDX000000AMIL76GP4 - AMIL 400 NACIONAL R PJCA QP5505014871,665505,01ATIVO</v>
      </c>
      <c r="AJ1077">
        <f>IF(AI1077=AI1076,1,0)</f>
        <v>0</v>
      </c>
      <c r="AK1077" s="47" t="s">
        <v>448</v>
      </c>
      <c r="AM1077" s="8">
        <v>1074</v>
      </c>
      <c r="AN1077" s="8" t="str">
        <f t="shared" si="214"/>
        <v/>
      </c>
      <c r="AO1077" s="8" t="str">
        <f t="shared" si="214"/>
        <v/>
      </c>
      <c r="AP1077" s="8" t="str">
        <f t="shared" si="214"/>
        <v/>
      </c>
      <c r="AQ1077" s="8" t="str">
        <f t="shared" si="214"/>
        <v/>
      </c>
      <c r="AR1077" s="8" t="str">
        <f t="shared" si="214"/>
        <v/>
      </c>
      <c r="AS1077" s="8" t="str">
        <f t="shared" si="214"/>
        <v/>
      </c>
      <c r="AT1077" s="8" t="str">
        <f t="shared" si="214"/>
        <v/>
      </c>
      <c r="AU1077" s="8" t="str">
        <f t="shared" si="214"/>
        <v/>
      </c>
      <c r="AV1077" s="8" t="str">
        <f t="shared" si="214"/>
        <v/>
      </c>
      <c r="AW1077" s="8" t="str">
        <f t="shared" si="214"/>
        <v/>
      </c>
      <c r="AX1077" s="8" t="str">
        <f t="shared" si="215"/>
        <v/>
      </c>
      <c r="AY1077" s="8" t="str">
        <f t="shared" si="215"/>
        <v/>
      </c>
      <c r="AZ1077" s="8" t="str">
        <f t="shared" si="215"/>
        <v/>
      </c>
      <c r="BA1077" s="8" t="str">
        <f t="shared" si="215"/>
        <v/>
      </c>
      <c r="BB1077" s="8" t="str">
        <f t="shared" si="215"/>
        <v/>
      </c>
      <c r="BC1077" s="8" t="str">
        <f t="shared" si="215"/>
        <v/>
      </c>
      <c r="BD1077" s="8" t="str">
        <f t="shared" si="215"/>
        <v/>
      </c>
      <c r="BE1077" s="8" t="str">
        <f t="shared" si="215"/>
        <v/>
      </c>
    </row>
    <row r="1078" spans="1:57" x14ac:dyDescent="0.25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>CONCATENATE(A1078,B1078,C1078,D1078,E1078,F1078,G1078,H1078,I1078,J1078,K1078,L1078,M1078,N1078,O1078,P1078,Q1078,R1078,S1078,T1078,U1078,V1078,W1078,X1078,Y1078,Z1078,AA1078,AB1078,AC1078,AD1078,AE1078,AF1078,AG1078,AH1078)</f>
        <v>SIMSIMSIM1086970001442744731916848144777,875GP4 - FACERN - FEDERACAO DAS ASSOCIACOES COMERCIAI044767,87544777,87529477,87544767,87542460,8752914412033JXXWX XRXWX DX XNDRXDX DX XLVX000000AMIL75GP4 - AMIL 400 NACIONAL R PJCA QP3202922834,423202,92INATIVO</v>
      </c>
      <c r="AJ1078">
        <f>IF(AI1078=AI1077,1,0)</f>
        <v>0</v>
      </c>
      <c r="AK1078" s="47" t="s">
        <v>445</v>
      </c>
      <c r="AM1078" s="7">
        <v>1075</v>
      </c>
      <c r="AN1078" s="7">
        <f t="shared" si="214"/>
        <v>1075</v>
      </c>
      <c r="AO1078" s="7">
        <f t="shared" si="214"/>
        <v>1075</v>
      </c>
      <c r="AP1078" s="7" t="str">
        <f t="shared" si="214"/>
        <v/>
      </c>
      <c r="AQ1078" s="7" t="str">
        <f t="shared" si="214"/>
        <v/>
      </c>
      <c r="AR1078" s="7" t="str">
        <f t="shared" si="214"/>
        <v/>
      </c>
      <c r="AS1078" s="7" t="str">
        <f t="shared" si="214"/>
        <v/>
      </c>
      <c r="AT1078" s="7" t="str">
        <f t="shared" si="214"/>
        <v/>
      </c>
      <c r="AU1078" s="7" t="str">
        <f t="shared" si="214"/>
        <v/>
      </c>
      <c r="AV1078" s="7" t="str">
        <f t="shared" si="214"/>
        <v/>
      </c>
      <c r="AW1078" s="7" t="str">
        <f t="shared" si="214"/>
        <v/>
      </c>
      <c r="AX1078" s="7" t="str">
        <f t="shared" si="215"/>
        <v/>
      </c>
      <c r="AY1078" s="7" t="str">
        <f t="shared" si="215"/>
        <v/>
      </c>
      <c r="AZ1078" s="7" t="str">
        <f t="shared" si="215"/>
        <v/>
      </c>
      <c r="BA1078" s="7" t="str">
        <f t="shared" si="215"/>
        <v/>
      </c>
      <c r="BB1078" s="7" t="str">
        <f t="shared" si="215"/>
        <v/>
      </c>
      <c r="BC1078" s="7" t="str">
        <f t="shared" si="215"/>
        <v/>
      </c>
      <c r="BD1078" s="7">
        <f t="shared" si="215"/>
        <v>1075</v>
      </c>
      <c r="BE1078" s="7" t="str">
        <f t="shared" si="215"/>
        <v/>
      </c>
    </row>
    <row r="1079" spans="1:57" x14ac:dyDescent="0.25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>CONCATENATE(A1079,B1079,C1079,D1079,E1079,F1079,G1079,H1079,I1079,J1079,K1079,L1079,M1079,N1079,O1079,P1079,Q1079,R1079,S1079,T1079,U1079,V1079,W1079,X1079,Y1079,Z1079,AA1079,AB1079,AC1079,AD1079,AE1079,AF1079,AG1079,AH1079)</f>
        <v>SIMSIMSIM1086970001442744731916900044777,875GP4 - FACERN - FEDERACAO DAS ASSOCIACOES COMERCIAI044777,87518991,916666666742828,87542490,8752914692723MXRXX BXNXGNX XLXVXXRX DX NXWXMXNTX JUWX000000AMIL74GP4 - AMIL 400 NACIONAL R PJCA QP9633788525,439633,78ATIVO</v>
      </c>
      <c r="AJ1079">
        <f>IF(AI1079=AI1078,1,0)</f>
        <v>0</v>
      </c>
      <c r="AK1079" s="47" t="s">
        <v>445</v>
      </c>
      <c r="AM1079" s="8">
        <v>1076</v>
      </c>
      <c r="AN1079" s="8">
        <f t="shared" si="214"/>
        <v>1076</v>
      </c>
      <c r="AO1079" s="8">
        <f t="shared" si="214"/>
        <v>1076</v>
      </c>
      <c r="AP1079" s="8" t="str">
        <f t="shared" si="214"/>
        <v/>
      </c>
      <c r="AQ1079" s="8" t="str">
        <f t="shared" si="214"/>
        <v/>
      </c>
      <c r="AR1079" s="8" t="str">
        <f t="shared" si="214"/>
        <v/>
      </c>
      <c r="AS1079" s="8" t="str">
        <f t="shared" si="214"/>
        <v/>
      </c>
      <c r="AT1079" s="8" t="str">
        <f t="shared" si="214"/>
        <v/>
      </c>
      <c r="AU1079" s="8" t="str">
        <f t="shared" si="214"/>
        <v/>
      </c>
      <c r="AV1079" s="8" t="str">
        <f t="shared" si="214"/>
        <v/>
      </c>
      <c r="AW1079" s="8" t="str">
        <f t="shared" si="214"/>
        <v/>
      </c>
      <c r="AX1079" s="8" t="str">
        <f t="shared" si="215"/>
        <v/>
      </c>
      <c r="AY1079" s="8" t="str">
        <f t="shared" si="215"/>
        <v/>
      </c>
      <c r="AZ1079" s="8" t="str">
        <f t="shared" si="215"/>
        <v/>
      </c>
      <c r="BA1079" s="8" t="str">
        <f t="shared" si="215"/>
        <v/>
      </c>
      <c r="BB1079" s="8" t="str">
        <f t="shared" si="215"/>
        <v/>
      </c>
      <c r="BC1079" s="8" t="str">
        <f t="shared" si="215"/>
        <v/>
      </c>
      <c r="BD1079" s="8">
        <f t="shared" si="215"/>
        <v>1076</v>
      </c>
      <c r="BE1079" s="8" t="str">
        <f t="shared" si="215"/>
        <v/>
      </c>
    </row>
    <row r="1080" spans="1:57" x14ac:dyDescent="0.25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>CONCATENATE(A1080,B1080,C1080,D1080,E1080,F1080,G1080,H1080,I1080,J1080,K1080,L1080,M1080,N1080,O1080,P1080,Q1080,R1080,S1080,T1080,U1080,V1080,W1080,X1080,Y1080,Z1080,AA1080,AB1080,AC1080,AD1080,AE1080,AF1080,AG1080,AH1080)</f>
        <v>SIMSIMSIM1512744726917400044777,875GP4 - UNEN/RN - UNIAO ESTUDANTIL DO NORTE E NORDES044777,87541557,87542864,87542490,8752914693101THXR NXWXMXNTX TXRWK000000AMIL74GP4 - AMIL 500 NACIONAL R PJCA QP2059281822,382059,28ATIVO</v>
      </c>
      <c r="AJ1080">
        <f>IF(AI1080=AI1079,1,0)</f>
        <v>0</v>
      </c>
      <c r="AK1080" s="47" t="s">
        <v>465</v>
      </c>
      <c r="AM1080" s="7">
        <v>1077</v>
      </c>
      <c r="AN1080" s="7" t="str">
        <f t="shared" si="214"/>
        <v/>
      </c>
      <c r="AO1080" s="7" t="str">
        <f t="shared" si="214"/>
        <v/>
      </c>
      <c r="AP1080" s="7" t="str">
        <f t="shared" si="214"/>
        <v/>
      </c>
      <c r="AQ1080" s="7" t="str">
        <f t="shared" si="214"/>
        <v/>
      </c>
      <c r="AR1080" s="7" t="str">
        <f t="shared" si="214"/>
        <v/>
      </c>
      <c r="AS1080" s="7" t="str">
        <f t="shared" si="214"/>
        <v/>
      </c>
      <c r="AT1080" s="7" t="str">
        <f t="shared" si="214"/>
        <v/>
      </c>
      <c r="AU1080" s="7" t="str">
        <f t="shared" si="214"/>
        <v/>
      </c>
      <c r="AV1080" s="7" t="str">
        <f t="shared" si="214"/>
        <v/>
      </c>
      <c r="AW1080" s="7" t="str">
        <f t="shared" si="214"/>
        <v/>
      </c>
      <c r="AX1080" s="7" t="str">
        <f t="shared" si="215"/>
        <v/>
      </c>
      <c r="AY1080" s="7" t="str">
        <f t="shared" si="215"/>
        <v/>
      </c>
      <c r="AZ1080" s="7" t="str">
        <f t="shared" si="215"/>
        <v/>
      </c>
      <c r="BA1080" s="7" t="str">
        <f t="shared" si="215"/>
        <v/>
      </c>
      <c r="BB1080" s="7" t="str">
        <f t="shared" si="215"/>
        <v/>
      </c>
      <c r="BC1080" s="7" t="str">
        <f t="shared" si="215"/>
        <v/>
      </c>
      <c r="BD1080" s="7" t="str">
        <f t="shared" si="215"/>
        <v/>
      </c>
      <c r="BE1080" s="7" t="str">
        <f t="shared" si="215"/>
        <v/>
      </c>
    </row>
    <row r="1081" spans="1:57" x14ac:dyDescent="0.25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>CONCATENATE(A1081,B1081,C1081,D1081,E1081,F1081,G1081,H1081,I1081,J1081,K1081,L1081,M1081,N1081,O1081,P1081,Q1081,R1081,S1081,T1081,U1081,V1081,W1081,X1081,Y1081,Z1081,AA1081,AB1081,AC1081,AD1081,AE1081,AF1081,AG1081,AH1081)</f>
        <v>SIMSIMSIM3200870001292664900716337444777,875GP3 - FECEMA/MA - FEDERACAO DOS EMPREGADOS NO COME044777,87521935,916666666744718,87544711,87541820,8758518319580851831958XDNX MXRXX PXZ WXTXLX BRXNWX3981352235,22352239,813981AMIL96GP3 - BLUE PLUS 300 QC1854788282,451854,78ATIVO</v>
      </c>
      <c r="AJ1081">
        <f>IF(AI1081=AI1080,1,0)</f>
        <v>0</v>
      </c>
      <c r="AK1081" s="47" t="s">
        <v>428</v>
      </c>
      <c r="AM1081" s="8">
        <v>1078</v>
      </c>
      <c r="AN1081" s="8" t="str">
        <f t="shared" si="214"/>
        <v/>
      </c>
      <c r="AO1081" s="8" t="str">
        <f t="shared" si="214"/>
        <v/>
      </c>
      <c r="AP1081" s="8" t="str">
        <f t="shared" si="214"/>
        <v/>
      </c>
      <c r="AQ1081" s="8" t="str">
        <f t="shared" si="214"/>
        <v/>
      </c>
      <c r="AR1081" s="8" t="str">
        <f t="shared" si="214"/>
        <v/>
      </c>
      <c r="AS1081" s="8" t="str">
        <f t="shared" si="214"/>
        <v/>
      </c>
      <c r="AT1081" s="8" t="str">
        <f t="shared" si="214"/>
        <v/>
      </c>
      <c r="AU1081" s="8" t="str">
        <f t="shared" si="214"/>
        <v/>
      </c>
      <c r="AV1081" s="8" t="str">
        <f t="shared" si="214"/>
        <v/>
      </c>
      <c r="AW1081" s="8" t="str">
        <f t="shared" si="214"/>
        <v/>
      </c>
      <c r="AX1081" s="8" t="str">
        <f t="shared" si="215"/>
        <v/>
      </c>
      <c r="AY1081" s="8" t="str">
        <f t="shared" si="215"/>
        <v/>
      </c>
      <c r="AZ1081" s="8" t="str">
        <f t="shared" si="215"/>
        <v/>
      </c>
      <c r="BA1081" s="8">
        <f t="shared" si="215"/>
        <v>1078</v>
      </c>
      <c r="BB1081" s="8" t="str">
        <f t="shared" si="215"/>
        <v/>
      </c>
      <c r="BC1081" s="8" t="str">
        <f t="shared" si="215"/>
        <v/>
      </c>
      <c r="BD1081" s="8" t="str">
        <f t="shared" si="215"/>
        <v/>
      </c>
      <c r="BE1081" s="8" t="str">
        <f t="shared" si="215"/>
        <v/>
      </c>
    </row>
    <row r="1082" spans="1:57" x14ac:dyDescent="0.25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>CONCATENATE(A1082,B1082,C1082,D1082,E1082,F1082,G1082,H1082,I1082,J1082,K1082,L1082,M1082,N1082,O1082,P1082,Q1082,R1082,S1082,T1082,U1082,V1082,W1082,X1082,Y1082,Z1082,AA1082,AB1082,AC1082,AD1082,AE1082,AF1082,AG1082,AH1082)</f>
        <v>SIMSIMSIM3110840001402664912817258944777,875GP3 - UNEN/MA - UNIAO ESTUDANTIL DO NORTE E NORDES244777,87541887,87541962,916666666741973,91666666678521995461MXRWX VXNXWXU RUBXM XGUXXR000000AMIL91GP3 - BLUE PLUS 300 QP1693481498,641693,48ATIVO</v>
      </c>
      <c r="AJ1082">
        <f>IF(AI1082=AI1081,1,0)</f>
        <v>0</v>
      </c>
      <c r="AK1082" s="47" t="s">
        <v>459</v>
      </c>
      <c r="AM1082" s="7">
        <v>1079</v>
      </c>
      <c r="AN1082" s="7" t="str">
        <f t="shared" si="214"/>
        <v/>
      </c>
      <c r="AO1082" s="7" t="str">
        <f t="shared" si="214"/>
        <v/>
      </c>
      <c r="AP1082" s="7" t="str">
        <f t="shared" si="214"/>
        <v/>
      </c>
      <c r="AQ1082" s="7" t="str">
        <f t="shared" si="214"/>
        <v/>
      </c>
      <c r="AR1082" s="7" t="str">
        <f t="shared" si="214"/>
        <v/>
      </c>
      <c r="AS1082" s="7" t="str">
        <f t="shared" si="214"/>
        <v/>
      </c>
      <c r="AT1082" s="7" t="str">
        <f t="shared" si="214"/>
        <v/>
      </c>
      <c r="AU1082" s="7" t="str">
        <f t="shared" si="214"/>
        <v/>
      </c>
      <c r="AV1082" s="7" t="str">
        <f t="shared" si="214"/>
        <v/>
      </c>
      <c r="AW1082" s="7" t="str">
        <f t="shared" si="214"/>
        <v/>
      </c>
      <c r="AX1082" s="7" t="str">
        <f t="shared" si="215"/>
        <v/>
      </c>
      <c r="AY1082" s="7" t="str">
        <f t="shared" si="215"/>
        <v/>
      </c>
      <c r="AZ1082" s="7" t="str">
        <f t="shared" si="215"/>
        <v/>
      </c>
      <c r="BA1082" s="7" t="str">
        <f t="shared" si="215"/>
        <v/>
      </c>
      <c r="BB1082" s="7" t="str">
        <f t="shared" si="215"/>
        <v/>
      </c>
      <c r="BC1082" s="7" t="str">
        <f t="shared" si="215"/>
        <v/>
      </c>
      <c r="BD1082" s="7" t="str">
        <f t="shared" si="215"/>
        <v/>
      </c>
      <c r="BE1082" s="7">
        <f t="shared" si="215"/>
        <v>1079</v>
      </c>
    </row>
    <row r="1083" spans="1:57" x14ac:dyDescent="0.25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>CONCATENATE(A1083,B1083,C1083,D1083,E1083,F1083,G1083,H1083,I1083,J1083,K1083,L1083,M1083,N1083,O1083,P1083,Q1083,R1083,S1083,T1083,U1083,V1083,W1083,X1083,Y1083,Z1083,AA1083,AB1083,AC1083,AD1083,AE1083,AF1083,AG1083,AH1083)</f>
        <v>SIMSIMSIM3110840001402664912817266444777,875GP3 - UNEN/MA - UNIAO ESTUDANTIL DO NORTE E NORDES044777,87540237,87543676,87543675,87542035,91666666678523085071RXHXN MXRWXLX LUZ XRXUJX BXRBXX000000AMIL89GP3 - BLUE PLUS 300 QP1693481498,641693,48ATIVO</v>
      </c>
      <c r="AJ1083">
        <f>IF(AI1083=AI1082,1,0)</f>
        <v>0</v>
      </c>
      <c r="AK1083" s="47" t="s">
        <v>459</v>
      </c>
      <c r="AM1083" s="8">
        <v>1080</v>
      </c>
      <c r="AN1083" s="8" t="str">
        <f t="shared" si="214"/>
        <v/>
      </c>
      <c r="AO1083" s="8" t="str">
        <f t="shared" si="214"/>
        <v/>
      </c>
      <c r="AP1083" s="8" t="str">
        <f t="shared" si="214"/>
        <v/>
      </c>
      <c r="AQ1083" s="8" t="str">
        <f t="shared" si="214"/>
        <v/>
      </c>
      <c r="AR1083" s="8" t="str">
        <f t="shared" si="214"/>
        <v/>
      </c>
      <c r="AS1083" s="8" t="str">
        <f t="shared" si="214"/>
        <v/>
      </c>
      <c r="AT1083" s="8" t="str">
        <f t="shared" si="214"/>
        <v/>
      </c>
      <c r="AU1083" s="8" t="str">
        <f t="shared" si="214"/>
        <v/>
      </c>
      <c r="AV1083" s="8" t="str">
        <f t="shared" si="214"/>
        <v/>
      </c>
      <c r="AW1083" s="8" t="str">
        <f t="shared" si="214"/>
        <v/>
      </c>
      <c r="AX1083" s="8" t="str">
        <f t="shared" si="215"/>
        <v/>
      </c>
      <c r="AY1083" s="8" t="str">
        <f t="shared" si="215"/>
        <v/>
      </c>
      <c r="AZ1083" s="8" t="str">
        <f t="shared" si="215"/>
        <v/>
      </c>
      <c r="BA1083" s="8" t="str">
        <f t="shared" si="215"/>
        <v/>
      </c>
      <c r="BB1083" s="8" t="str">
        <f t="shared" si="215"/>
        <v/>
      </c>
      <c r="BC1083" s="8" t="str">
        <f t="shared" si="215"/>
        <v/>
      </c>
      <c r="BD1083" s="8" t="str">
        <f t="shared" si="215"/>
        <v/>
      </c>
      <c r="BE1083" s="8">
        <f t="shared" si="215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U1217"/>
  <sheetViews>
    <sheetView topLeftCell="A55" zoomScaleNormal="100" workbookViewId="0">
      <selection activeCell="H71" sqref="H71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10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47" x14ac:dyDescent="0.2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WXLDX1775,36SIMSIMSIM1422665051617242944777,875GP3 - UNEN/RN - UNIAO ESTUDANTIL DO NORTE E NORDES044777,87540582,916666666743950,87543950,87541820,875000000AMIL96GP3 - BLUE PLUS 400 QP2006082006,08ATIVO</v>
      </c>
      <c r="AU2">
        <f t="shared" ref="AU2:AU65" si="1">IF(AT2=AT1,1,0)</f>
        <v>0</v>
      </c>
    </row>
    <row r="3" spans="1:47" x14ac:dyDescent="0.2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3">
        <f t="shared" si="1"/>
        <v>0</v>
      </c>
    </row>
    <row r="4" spans="1:47" x14ac:dyDescent="0.2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4">
        <f t="shared" si="1"/>
        <v>1</v>
      </c>
    </row>
    <row r="5" spans="1:47" x14ac:dyDescent="0.2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5">
        <f t="shared" si="1"/>
        <v>1</v>
      </c>
    </row>
    <row r="6" spans="1:47" x14ac:dyDescent="0.2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</v>
      </c>
      <c r="AU6">
        <f t="shared" si="1"/>
        <v>0</v>
      </c>
    </row>
    <row r="7" spans="1:47" x14ac:dyDescent="0.2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7">
        <f t="shared" si="1"/>
        <v>0</v>
      </c>
    </row>
    <row r="8" spans="1:47" x14ac:dyDescent="0.2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8">
        <f t="shared" si="1"/>
        <v>1</v>
      </c>
    </row>
    <row r="9" spans="1:47" x14ac:dyDescent="0.2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9">
        <f t="shared" si="1"/>
        <v>1</v>
      </c>
    </row>
    <row r="10" spans="1:47" x14ac:dyDescent="0.2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</v>
      </c>
      <c r="AU10">
        <f t="shared" si="1"/>
        <v>0</v>
      </c>
    </row>
    <row r="11" spans="1:47" x14ac:dyDescent="0.2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</v>
      </c>
      <c r="AU11">
        <f t="shared" si="1"/>
        <v>0</v>
      </c>
    </row>
    <row r="12" spans="1:47" x14ac:dyDescent="0.2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</v>
      </c>
      <c r="AU12">
        <f t="shared" si="1"/>
        <v>0</v>
      </c>
    </row>
    <row r="13" spans="1:47" x14ac:dyDescent="0.2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3">
        <f t="shared" si="1"/>
        <v>0</v>
      </c>
    </row>
    <row r="14" spans="1:47" x14ac:dyDescent="0.2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4">
        <f t="shared" si="1"/>
        <v>1</v>
      </c>
    </row>
    <row r="15" spans="1:47" x14ac:dyDescent="0.2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5">
        <f t="shared" si="1"/>
        <v>1</v>
      </c>
    </row>
    <row r="16" spans="1:47" x14ac:dyDescent="0.2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</v>
      </c>
      <c r="AU16">
        <f t="shared" si="1"/>
        <v>0</v>
      </c>
    </row>
    <row r="17" spans="1:47" x14ac:dyDescent="0.2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</v>
      </c>
      <c r="AU17">
        <f t="shared" si="1"/>
        <v>0</v>
      </c>
    </row>
    <row r="18" spans="1:47" x14ac:dyDescent="0.2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</v>
      </c>
      <c r="AU18">
        <f t="shared" si="1"/>
        <v>0</v>
      </c>
    </row>
    <row r="19" spans="1:47" x14ac:dyDescent="0.2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</v>
      </c>
      <c r="AU19">
        <f t="shared" si="1"/>
        <v>0</v>
      </c>
    </row>
    <row r="20" spans="1:47" x14ac:dyDescent="0.2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JUNXXR1297,66SIMSIMSIM190116010244777,875FNEL044777,87537264,916666666743636,87543615,87543312,875000000AMIL47AMIL 400 QC NACIONAL1544771544,77ATIVO</v>
      </c>
      <c r="AU20">
        <f t="shared" si="1"/>
        <v>0</v>
      </c>
    </row>
    <row r="21" spans="1:47" x14ac:dyDescent="0.2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XUNDXR1103,02SIMSIMSIM190116017844777,875FNEL044777,87536322,87543310,87543312,875000000AMIL47AMIL 400 QC NACIONAL COPART1313121313,12ATIVO</v>
      </c>
      <c r="AU21">
        <f t="shared" si="1"/>
        <v>0</v>
      </c>
    </row>
    <row r="22" spans="1:47" x14ac:dyDescent="0.2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FXLHX1038,11SIMSIMSIM190116042344777,875FNEL044777,87540836,916666666743310,87543312,875000000AMIL47AMIL 400 QC NACIONAL1235861235,86ATIVO</v>
      </c>
      <c r="AU22">
        <f t="shared" si="1"/>
        <v>0</v>
      </c>
    </row>
    <row r="23" spans="1:47" x14ac:dyDescent="0.2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FXRXNHX3221,73SIMSIMSIM2200116007044777,875ABREC044746,87544777,87525922,916666666744746,87544073,87543312,875000000AMIL47AMIL 400 QP NACIONAL3835393835,39INATIVO</v>
      </c>
      <c r="AU23">
        <f t="shared" si="1"/>
        <v>0</v>
      </c>
    </row>
    <row r="24" spans="1:47" x14ac:dyDescent="0.2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WXTX1620,95SIMSIMSIM190116044144777,875FNEL044776,87544777,87538562,87544776,87543312,875000000AMIL47AMIL 700 QP NACIONAL192971929,7INATIVO</v>
      </c>
      <c r="AU24">
        <f t="shared" si="1"/>
        <v>0</v>
      </c>
    </row>
    <row r="25" spans="1:47" x14ac:dyDescent="0.2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WXTX4424,53SIMSIMSIM190116044144777,875FNEL144776,87544777,87526514,87544776,87543312,875000000AMIL47AMIL 700 QP NACIONAL5267265267,26INATIVO</v>
      </c>
      <c r="AU25">
        <f t="shared" si="1"/>
        <v>0</v>
      </c>
    </row>
    <row r="26" spans="1:47" x14ac:dyDescent="0.2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RXX868,74SIMNÃONÃO190116047944777,875FNEL044707,87544777,87524834,916666666744707,87543312,875000000AMIL47NEXT PLUS RM RJ1034211034,21INATIVO</v>
      </c>
      <c r="AU26">
        <f t="shared" si="1"/>
        <v>0</v>
      </c>
    </row>
    <row r="27" spans="1:47" x14ac:dyDescent="0.2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GXRBXX734,27SIMSIMSIM570116047244777,875ANMEP044745,87544777,87530815,87544745,87543312,875000000AMIL47NEXT PLUS RM RJ87415874,15INATIVO</v>
      </c>
      <c r="AU27">
        <f t="shared" si="1"/>
        <v>0</v>
      </c>
    </row>
    <row r="28" spans="1:47" x14ac:dyDescent="0.2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NXVXRRX508,58SIMSIMSIM190116047844777,875FNEL044747,87544777,87537499,87544747,87543312,875000000AMIL47NEXT PLUS RM RJ60547605,47INATIVO</v>
      </c>
      <c r="AU28">
        <f t="shared" si="1"/>
        <v>0</v>
      </c>
    </row>
    <row r="29" spans="1:47" x14ac:dyDescent="0.2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XUX260,84NÃONÃONÃO190116045944777,875FNEL044711,87544777,87539186,87544711,87544679,87543312,875000000AMILNEXT MUNICIPAL SÃO PAULO31052310,52INATIVO</v>
      </c>
      <c r="AU29">
        <f t="shared" si="1"/>
        <v>0</v>
      </c>
    </row>
    <row r="30" spans="1:47" x14ac:dyDescent="0.2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RXXNDX1784,23SIMSIMSIM570116027444777,875ANMEP044777,87532961,87544770,87544770,87543312,875000000AMIL47AMIL 400 QC NACIONAL2124112124,11SUSPENSÃO</v>
      </c>
      <c r="AU30">
        <f t="shared" si="1"/>
        <v>0</v>
      </c>
    </row>
    <row r="31" spans="1:47" x14ac:dyDescent="0.2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XTTX2130,07SIMSIMSIM570116095344761,875ANMEP044761,87531385,916666666743325,87543326,875000000AMIL46AMIL 400 QP NACIONAL2535792535,79ATIVO</v>
      </c>
      <c r="AU31">
        <f t="shared" si="1"/>
        <v>0</v>
      </c>
    </row>
    <row r="32" spans="1:47" x14ac:dyDescent="0.2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XTTX2130,07SIMSIMSIM570116095344761,875ANMEP044761,87531385,916666666743325,87543326,875000000AMIL46AMIL 400 QP NACIONAL2535792535,79ATIVO</v>
      </c>
      <c r="AU32">
        <f t="shared" si="1"/>
        <v>1</v>
      </c>
    </row>
    <row r="33" spans="1:47" x14ac:dyDescent="0.2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XTTX2130,07SIMSIMSIM570116095344761,875ANMEP044761,87531385,916666666743325,87543326,875000000AMIL46AMIL 400 QP NACIONAL2535792535,79ATIVO</v>
      </c>
      <c r="AU33">
        <f t="shared" si="1"/>
        <v>1</v>
      </c>
    </row>
    <row r="34" spans="1:47" x14ac:dyDescent="0.2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PRXZXRX1516,66SIMSIMSIM570116099644761,875ANMEP044761,87533312,87543325,87543326,875000000AMIL46AMIL 400 QC NACIONAL COPART1805531805,53ATIVO</v>
      </c>
      <c r="AU34">
        <f t="shared" si="1"/>
        <v>0</v>
      </c>
    </row>
    <row r="35" spans="1:47" x14ac:dyDescent="0.2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PRXZXRX1516,66SIMSIMSIM570116099644761,875ANMEP044761,87533312,87543325,87543326,875000000AMIL46AMIL 400 QC NACIONAL COPART1805531805,53ATIVO</v>
      </c>
      <c r="AU35">
        <f t="shared" si="1"/>
        <v>1</v>
      </c>
    </row>
    <row r="36" spans="1:47" x14ac:dyDescent="0.2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PRXZXRX1516,66SIMSIMSIM570116099644761,875ANMEP044761,87533312,87543325,87543326,875000000AMIL46AMIL 400 QC NACIONAL COPART1805531805,53ATIVO</v>
      </c>
      <c r="AU36">
        <f t="shared" si="1"/>
        <v>1</v>
      </c>
    </row>
    <row r="37" spans="1:47" x14ac:dyDescent="0.2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GXMX2555,95SIMSIMSIM570116102444761,875ANMEP044761,87529995,916666666743325,87543326,875000000AMIL46AMIL 500 QP NACIONAL304283042,8ATIVO</v>
      </c>
      <c r="AU37">
        <f t="shared" si="1"/>
        <v>0</v>
      </c>
    </row>
    <row r="38" spans="1:47" x14ac:dyDescent="0.2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GXMX2555,95SIMSIMSIM570116102444761,875ANMEP044761,87529995,916666666743325,87543326,875000000AMIL46AMIL 500 QP NACIONAL304283042,8ATIVO</v>
      </c>
      <c r="AU38">
        <f t="shared" si="1"/>
        <v>1</v>
      </c>
    </row>
    <row r="39" spans="1:47" x14ac:dyDescent="0.2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GXMX2555,95SIMSIMSIM570116102444761,875ANMEP044761,87529995,916666666743325,87543326,875000000AMIL46AMIL 500 QP NACIONAL304283042,8ATIVO</v>
      </c>
      <c r="AU39">
        <f t="shared" si="1"/>
        <v>1</v>
      </c>
    </row>
    <row r="40" spans="1:47" x14ac:dyDescent="0.2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XRMXNTX2113,24SIMSIMSIM2240116121544761,875CRA - BA044761,87529508,87543325,87543326,875000000AMIL46AMIL 500 QP NACIONAL2546112546,11ATIVO</v>
      </c>
      <c r="AU40">
        <f t="shared" si="1"/>
        <v>0</v>
      </c>
    </row>
    <row r="41" spans="1:47" x14ac:dyDescent="0.2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XRMXNTX2113,24SIMSIMSIM2240116121544761,875CRA - BA044761,87529508,87543325,87543326,875000000AMIL46AMIL 500 QP NACIONAL2546112546,11ATIVO</v>
      </c>
      <c r="AU41">
        <f t="shared" si="1"/>
        <v>1</v>
      </c>
    </row>
    <row r="42" spans="1:47" x14ac:dyDescent="0.2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XRMXNTX2113,24SIMSIMSIM2240116121544761,875CRA - BA044761,87529508,87543325,87543326,875000000AMIL46AMIL 500 QP NACIONAL2546112546,11ATIVO</v>
      </c>
      <c r="AU42">
        <f t="shared" si="1"/>
        <v>1</v>
      </c>
    </row>
    <row r="43" spans="1:47" x14ac:dyDescent="0.2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TXVXRX406,85SIMSIMSIM190116127744761,875FNEL044761,87541069,87544756,87544755,87543326,875000000AMIL46NEXT PLUS RM RJ48439484,39ATIVO</v>
      </c>
      <c r="AU43">
        <f t="shared" si="1"/>
        <v>0</v>
      </c>
    </row>
    <row r="44" spans="1:47" x14ac:dyDescent="0.2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TXVXRX406,85SIMSIMSIM190116127744761,875FNEL044761,87541069,87544756,87544755,87543326,875000000AMIL46NEXT PLUS RM RJ48439484,39ATIVO</v>
      </c>
      <c r="AU44">
        <f t="shared" si="1"/>
        <v>1</v>
      </c>
    </row>
    <row r="45" spans="1:47" x14ac:dyDescent="0.2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TXVXRX406,85SIMSIMSIM190116127744761,875FNEL044761,87541069,87544756,87544755,87543326,875000000AMIL46NEXT PLUS RM RJ48439484,39ATIVO</v>
      </c>
      <c r="AU45">
        <f t="shared" si="1"/>
        <v>1</v>
      </c>
    </row>
    <row r="46" spans="1:47" x14ac:dyDescent="0.2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XLVXXRX6198,61SIMSIMSIM570116103444761,875ANMEP044761,87522225,916666666743325,87543326,875000000AMIL46AMIL 400 QC NACIONAL3857763857,76ATIVO</v>
      </c>
      <c r="AU46">
        <f t="shared" si="1"/>
        <v>0</v>
      </c>
    </row>
    <row r="47" spans="1:47" x14ac:dyDescent="0.2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XLVXXRX6198,61SIMSIMSIM570116103444761,875ANMEP044761,87522225,916666666743325,87543326,875000000AMIL46AMIL 400 QC NACIONAL3857763857,76ATIVO</v>
      </c>
      <c r="AU47">
        <f t="shared" si="1"/>
        <v>1</v>
      </c>
    </row>
    <row r="48" spans="1:47" x14ac:dyDescent="0.2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XLVXXRX6198,61SIMSIMSIM570116103444761,875ANMEP044761,87522225,916666666743325,87543326,875000000AMIL46AMIL 400 QC NACIONAL3857763857,76ATIVO</v>
      </c>
      <c r="AU48">
        <f t="shared" si="1"/>
        <v>1</v>
      </c>
    </row>
    <row r="49" spans="1:47" x14ac:dyDescent="0.2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FXVXWHX2011,8SIMSIMSIM570116147844761,875ANMEP044755,87544761,87535502,87544755,87543781,87543326,875000000AMIL46AMIL 500 QP NACIONAL2395022395,02INATIVO</v>
      </c>
      <c r="AU49">
        <f t="shared" si="1"/>
        <v>0</v>
      </c>
    </row>
    <row r="50" spans="1:47" x14ac:dyDescent="0.2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FXVXWHX2011,8SIMSIMSIM570116147844761,875ANMEP044755,87544761,87535502,87544755,87543781,87543326,875000000AMIL46AMIL 500 QP NACIONAL2395022395,02INATIVO</v>
      </c>
      <c r="AU50">
        <f t="shared" si="1"/>
        <v>1</v>
      </c>
    </row>
    <row r="51" spans="1:47" x14ac:dyDescent="0.2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FXVXWHX2011,8SIMSIMSIM570116147844761,875ANMEP044755,87544761,87535502,87544755,87543781,87543326,875000000AMIL46AMIL 500 QP NACIONAL2395022395,02INATIVO</v>
      </c>
      <c r="AU51">
        <f t="shared" si="1"/>
        <v>1</v>
      </c>
    </row>
    <row r="52" spans="1:47" x14ac:dyDescent="0.2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XNTXNX1172,36SIMNÃONÃO570116095744761,875ANMEP044676,87544761,87530424,87544676,87544633,87543326,875000000AMIL46AMIL 400 QC NACIONAL1395691395,69INATIVO</v>
      </c>
      <c r="AU52">
        <f t="shared" si="1"/>
        <v>0</v>
      </c>
    </row>
    <row r="53" spans="1:47" x14ac:dyDescent="0.2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XNTXNX1172,36SIMNÃONÃO570116095744761,875ANMEP044676,87544761,87530424,87544676,87544633,87543326,875000000AMIL46AMIL 400 QC NACIONAL1395691395,69INATIVO</v>
      </c>
      <c r="AU53">
        <f t="shared" si="1"/>
        <v>1</v>
      </c>
    </row>
    <row r="54" spans="1:47" x14ac:dyDescent="0.2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XNTXNX1172,36SIMNÃONÃO570116095744761,875ANMEP044676,87544761,87530424,87544676,87544633,87543326,875000000AMIL46AMIL 400 QC NACIONAL1395691395,69INATIVO</v>
      </c>
      <c r="AU54">
        <f t="shared" si="1"/>
        <v>1</v>
      </c>
    </row>
    <row r="55" spans="1:47" x14ac:dyDescent="0.2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NXWXMXNTX1297,66SIMSIMSIM190116095844761,875FNEL044761,87536910,916666666743325,87543326,875000000AMIL46AMIL 400 QC NACIONAL52606526,06ATIVO</v>
      </c>
      <c r="AU55">
        <f t="shared" si="1"/>
        <v>0</v>
      </c>
    </row>
    <row r="56" spans="1:47" x14ac:dyDescent="0.2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NXWXMXNTX1297,66SIMSIMSIM190116095844761,875FNEL044761,87536910,916666666743325,87543326,875000000AMIL46AMIL 400 QC NACIONAL52606526,06ATIVO</v>
      </c>
      <c r="AU56">
        <f t="shared" si="1"/>
        <v>1</v>
      </c>
    </row>
    <row r="57" spans="1:47" x14ac:dyDescent="0.2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NXWXMXNTX1297,66SIMSIMSIM190116095844761,875FNEL044761,87536910,916666666743325,87543326,875000000AMIL46AMIL 400 QC NACIONAL52606526,06ATIVO</v>
      </c>
      <c r="AU57">
        <f t="shared" si="1"/>
        <v>1</v>
      </c>
    </row>
    <row r="58" spans="1:47" x14ac:dyDescent="0.2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t="str">
        <f t="shared" si="0"/>
        <v>6302c877dc774878504ce9bd6302b4ad8382b804d9a3ac356302c877dc774878504ce9bc11984470006302b4ad8382b804d9a3ac351198447000F43326,875733917470GIXLX RXBXLX WXLDXIRX LXRX00AMIL 400 QC NACIONAL R PJCAMens. Titular Faixa Etária Implant.T2060,81</v>
      </c>
      <c r="AU58">
        <f t="shared" si="1"/>
        <v>0</v>
      </c>
    </row>
    <row r="59" spans="1:47" x14ac:dyDescent="0.2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XNTX649,63NÃONÃONÃO190116107244761,875FNEL044693,87544761,87539135,916666666744693,87544664,87543326,875000000AMILAMIL 400 QC NACIONAL77338773,38INATIVO</v>
      </c>
      <c r="AU59">
        <f t="shared" si="1"/>
        <v>0</v>
      </c>
    </row>
    <row r="60" spans="1:47" x14ac:dyDescent="0.2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XNTX649,63NÃONÃONÃO190116107244761,875FNEL044693,87544761,87539135,916666666744693,87544664,87543326,875000000AMILAMIL 400 QC NACIONAL77338773,38INATIVO</v>
      </c>
      <c r="AU60">
        <f t="shared" si="1"/>
        <v>1</v>
      </c>
    </row>
    <row r="61" spans="1:47" x14ac:dyDescent="0.2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XNTX649,63NÃONÃONÃO190116107244761,875FNEL044693,87544761,87539135,916666666744693,87544664,87543326,875000000AMILAMIL 400 QC NACIONAL77338773,38INATIVO</v>
      </c>
      <c r="AU61">
        <f t="shared" si="1"/>
        <v>1</v>
      </c>
    </row>
    <row r="62" spans="1:47" x14ac:dyDescent="0.2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XNTX1038,11SIMSIMSIM190116110644761,875FNEL044761,87537853,87543325,87543326,875000000AMIL46AMIL 400 QC NACIONAL1235861235,86ATIVO</v>
      </c>
      <c r="AU62">
        <f t="shared" si="1"/>
        <v>0</v>
      </c>
    </row>
    <row r="63" spans="1:47" x14ac:dyDescent="0.2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XNTX1038,11SIMSIMSIM190116110644761,875FNEL044761,87537853,87543325,87543326,875000000AMIL46AMIL 400 QC NACIONAL1235861235,86ATIVO</v>
      </c>
      <c r="AU63">
        <f t="shared" si="1"/>
        <v>1</v>
      </c>
    </row>
    <row r="64" spans="1:47" x14ac:dyDescent="0.2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XNTX1038,11SIMSIMSIM190116110644761,875FNEL044761,87537853,87543325,87543326,875000000AMIL46AMIL 400 QC NACIONAL1235861235,86ATIVO</v>
      </c>
      <c r="AU64">
        <f t="shared" si="1"/>
        <v>1</v>
      </c>
    </row>
    <row r="65" spans="1:47" x14ac:dyDescent="0.2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LXMX1103,02SIMSIMSIM190116112344761,875FNEL044761,87537421,87543970,87543964,87543326,875000000AMIL46AMIL 400 QC NACIONAL COPART63377633,77ATIVO</v>
      </c>
      <c r="AU65">
        <f t="shared" si="1"/>
        <v>0</v>
      </c>
    </row>
    <row r="66" spans="1:47" x14ac:dyDescent="0.2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2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LXMX1103,02SIMSIMSIM190116112344761,875FNEL044761,87537421,87543970,87543964,87543326,875000000AMIL46AMIL 400 QC NACIONAL COPART63377633,77ATIVO</v>
      </c>
      <c r="AU66">
        <f t="shared" ref="AU66:AU129" si="3">IF(AT66=AT65,1,0)</f>
        <v>1</v>
      </c>
    </row>
    <row r="67" spans="1:47" x14ac:dyDescent="0.2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2"/>
        <v>733923900XNX WXRXLXNX WXRVXLHX RUFXNX VXWXNTX LXMX1103,02SIMSIMSIM190116112344761,875FNEL044761,87537421,87543970,87543964,87543326,875000000AMIL46AMIL 400 QC NACIONAL COPART63377633,77ATIVO</v>
      </c>
      <c r="AU67">
        <f t="shared" si="3"/>
        <v>1</v>
      </c>
    </row>
    <row r="68" spans="1:47" x14ac:dyDescent="0.2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2"/>
        <v>733923910GUXLHXRMX WXRVXLHX RUFXNX VXWXNTX LXMX882,42SIMSIMSIM190116112344761,875FNEL144761,87538748,916666666743970,87543326,875000000AMIL46AMIL 400 QC NACIONAL COPART63377633,77ATIVO</v>
      </c>
      <c r="AU68">
        <f t="shared" si="3"/>
        <v>0</v>
      </c>
    </row>
    <row r="69" spans="1:47" x14ac:dyDescent="0.2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2"/>
        <v>733923910GUXLHXRMX WXRVXLHX RUFXNX VXWXNTX LXMX882,42SIMSIMSIM190116112344761,875FNEL144761,87538748,916666666743970,87543326,875000000AMIL46AMIL 400 QC NACIONAL COPART63377633,77ATIVO</v>
      </c>
      <c r="AU69">
        <f t="shared" si="3"/>
        <v>1</v>
      </c>
    </row>
    <row r="70" spans="1:47" x14ac:dyDescent="0.2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2"/>
        <v>733923910GUXLHXRMX WXRVXLHX RUFXNX VXWXNTX LXMX882,42SIMSIMSIM190116112344761,875FNEL144761,87538748,916666666743970,87543326,875000000AMIL46AMIL 400 QC NACIONAL COPART63377633,77ATIVO</v>
      </c>
      <c r="AU70">
        <f t="shared" si="3"/>
        <v>1</v>
      </c>
    </row>
    <row r="71" spans="1:47" x14ac:dyDescent="0.2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t="str">
        <f t="shared" si="2"/>
        <v>6302c799809be80ea0bc1f846302b4adfc395e31428b925e6302c799809be80ea0bc1f8311977810006302b4adfc395e31428b925e1197781000E43326,875733948443PRIWILX DX ILVX LXPX00AMIL 500 QP NACIONAL R PJCAMens. Titular Faixa Etária Implant.T2323,64</v>
      </c>
      <c r="AU71">
        <f t="shared" si="3"/>
        <v>0</v>
      </c>
    </row>
    <row r="72" spans="1:47" x14ac:dyDescent="0.2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2"/>
        <v>733948441PRXWXLX DX XLVX LXPX2323,64SIMSIMSIM570116100344761,875ANMEP044761,87531333,87543360,87543326,875000000AMIL46AMIL 500 QP NACIONAL2766232766,23ATIVO</v>
      </c>
      <c r="AU72">
        <f t="shared" si="3"/>
        <v>0</v>
      </c>
    </row>
    <row r="73" spans="1:47" x14ac:dyDescent="0.2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2"/>
        <v>733948441PRXWXLX DX XLVX LXPX2323,64SIMSIMSIM570116100344761,875ANMEP044761,87531333,87543360,87543326,875000000AMIL46AMIL 500 QP NACIONAL2766232766,23ATIVO</v>
      </c>
      <c r="AU73">
        <f t="shared" si="3"/>
        <v>1</v>
      </c>
    </row>
    <row r="74" spans="1:47" x14ac:dyDescent="0.2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2"/>
        <v>733948441PRXWXLX DX XLVX LXPX2323,64SIMSIMSIM570116100344761,875ANMEP044761,87531333,87543360,87543326,875000000AMIL46AMIL 500 QP NACIONAL2766232766,23ATIVO</v>
      </c>
      <c r="AU74">
        <f t="shared" si="3"/>
        <v>1</v>
      </c>
    </row>
    <row r="75" spans="1:47" x14ac:dyDescent="0.2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2"/>
        <v>733949300LUXN VXNXWXU XNTXNX1038,11SIMSIMSIM190116113744761,875FNEL044761,87539329,87543586,87543569,87543326,875000000AMIL46AMIL 400 QC NACIONAL1235861235,86ATIVO</v>
      </c>
      <c r="AU75">
        <f t="shared" si="3"/>
        <v>0</v>
      </c>
    </row>
    <row r="76" spans="1:47" x14ac:dyDescent="0.2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2"/>
        <v>733949300LUXN VXNXWXU XNTXNX1038,11SIMSIMSIM190116113744761,875FNEL044761,87539329,87543586,87543569,87543326,875000000AMIL46AMIL 400 QC NACIONAL1235861235,86ATIVO</v>
      </c>
      <c r="AU76">
        <f t="shared" si="3"/>
        <v>1</v>
      </c>
    </row>
    <row r="77" spans="1:47" x14ac:dyDescent="0.2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2"/>
        <v>733949300LUXN VXNXWXU XNTXNX1038,11SIMSIMSIM190116113744761,875FNEL044761,87539329,87543586,87543569,87543326,875000000AMIL46AMIL 400 QC NACIONAL1235861235,86ATIVO</v>
      </c>
      <c r="AU77">
        <f t="shared" si="3"/>
        <v>1</v>
      </c>
    </row>
    <row r="78" spans="1:47" x14ac:dyDescent="0.2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2"/>
        <v>733949390XDRXXNX LXMX BXLXGUXR2715,79SIMSIMSIM570116105944761,875ANMEP044761,87526993,916666666744683,87544664,87543326,875000000AMIL46AMIL 500 QP NACIONAL COPART3233073233,07ATIVO</v>
      </c>
      <c r="AU78">
        <f t="shared" si="3"/>
        <v>0</v>
      </c>
    </row>
    <row r="79" spans="1:47" x14ac:dyDescent="0.2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2"/>
        <v>733949390XDRXXNX LXMX BXLXGUXR2715,79SIMSIMSIM570116105944761,875ANMEP044761,87526993,916666666744683,87544664,87543326,875000000AMIL46AMIL 500 QP NACIONAL COPART3233073233,07ATIVO</v>
      </c>
      <c r="AU79">
        <f t="shared" si="3"/>
        <v>1</v>
      </c>
    </row>
    <row r="80" spans="1:47" x14ac:dyDescent="0.2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2"/>
        <v>733949390XDRXXNX LXMX BXLXGUXR2715,79SIMSIMSIM570116105944761,875ANMEP044761,87526993,916666666744683,87544664,87543326,875000000AMIL46AMIL 500 QP NACIONAL COPART3233073233,07ATIVO</v>
      </c>
      <c r="AU80">
        <f t="shared" si="3"/>
        <v>1</v>
      </c>
    </row>
    <row r="81" spans="1:47" x14ac:dyDescent="0.2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2"/>
        <v>0734120610MXRXNX PXLX LXBXNX464,46SIMSIMNÃO570116138144761,875ANMEP044718,87544761,87530085,87544718,87543326,875000000AMIL46NEXT MUNICIPAL SÃO PAULO55295552,95INATIVO</v>
      </c>
      <c r="AU81">
        <f t="shared" si="3"/>
        <v>0</v>
      </c>
    </row>
    <row r="82" spans="1:47" x14ac:dyDescent="0.2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2"/>
        <v>0734120610MXRXNX PXLX LXBXNX464,46SIMSIMNÃO570116138144761,875ANMEP044718,87544761,87530085,87544718,87543326,875000000AMIL46NEXT MUNICIPAL SÃO PAULO55295552,95INATIVO</v>
      </c>
      <c r="AU82">
        <f t="shared" si="3"/>
        <v>1</v>
      </c>
    </row>
    <row r="83" spans="1:47" x14ac:dyDescent="0.2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2"/>
        <v>0734120610MXRXNX PXLX LXBXNX464,46SIMSIMNÃO570116138144761,875ANMEP044718,87544761,87530085,87544718,87543326,875000000AMIL46NEXT MUNICIPAL SÃO PAULO55295552,95INATIVO</v>
      </c>
      <c r="AU83">
        <f t="shared" si="3"/>
        <v>1</v>
      </c>
    </row>
    <row r="84" spans="1:47" x14ac:dyDescent="0.2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2"/>
        <v>734222630DXXGX MXRXNXTTX1921,13SIMSIMSIM2460116168944761,875ASCM SP - ASSOCIACAO DOS SERVIDORES DA CAMARA SP044761,87531664,87543331,87543326,875000000AMIL46AMIL 500 QP NACIONAL2314622314,62ATIVO</v>
      </c>
      <c r="AU84">
        <f t="shared" si="3"/>
        <v>0</v>
      </c>
    </row>
    <row r="85" spans="1:47" x14ac:dyDescent="0.2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2"/>
        <v>734222630DXXGX MXRXNXTTX1921,13SIMSIMSIM2460116168944761,875ASCM SP - ASSOCIACAO DOS SERVIDORES DA CAMARA SP044761,87531664,87543331,87543326,875000000AMIL46AMIL 500 QP NACIONAL2314622314,62ATIVO</v>
      </c>
      <c r="AU85">
        <f t="shared" si="3"/>
        <v>1</v>
      </c>
    </row>
    <row r="86" spans="1:47" x14ac:dyDescent="0.2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2"/>
        <v>734222630DXXGX MXRXNXTTX1921,13SIMSIMSIM2460116168944761,875ASCM SP - ASSOCIACAO DOS SERVIDORES DA CAMARA SP044761,87531664,87543331,87543326,875000000AMIL46AMIL 500 QP NACIONAL2314622314,62ATIVO</v>
      </c>
      <c r="AU86">
        <f t="shared" si="3"/>
        <v>1</v>
      </c>
    </row>
    <row r="87" spans="1:47" x14ac:dyDescent="0.2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2"/>
        <v>1189435000734718990XLXNX MXWXDX DX XUZX664,5SIMSIMSIM570116260544777,875ANMEP044777,87530803,87543335,87543343,875000000AMIL46NEXT MUNICIPAL SÃO PAULO79106791,06ATIVO</v>
      </c>
      <c r="AU87">
        <f t="shared" si="3"/>
        <v>0</v>
      </c>
    </row>
    <row r="88" spans="1:47" x14ac:dyDescent="0.2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2"/>
        <v>734732600BXRTX WXLMXN BXNXVXDX2928,85NÃONÃONÃO570116323644761,875ANMEP044761,87528144,916666666744635,87544605,87543326,875000000AMILAMIL 400 QP NACIONAL1197921197,92ATIVO</v>
      </c>
      <c r="AU88">
        <f t="shared" si="3"/>
        <v>0</v>
      </c>
    </row>
    <row r="89" spans="1:47" x14ac:dyDescent="0.2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2"/>
        <v>734732600BXRTX WXLMXN BXNXVXDX2928,85NÃONÃONÃO570116323644761,875ANMEP044761,87528144,916666666744635,87544605,87543326,875000000AMILAMIL 400 QP NACIONAL1197921197,92ATIVO</v>
      </c>
      <c r="AU89">
        <f t="shared" si="3"/>
        <v>1</v>
      </c>
    </row>
    <row r="90" spans="1:47" x14ac:dyDescent="0.2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2"/>
        <v>734732600BXRTX WXLMXN BXNXVXDX2928,85NÃONÃONÃO570116323644761,875ANMEP044761,87528144,916666666744635,87544605,87543326,875000000AMILAMIL 400 QP NACIONAL1197921197,92ATIVO</v>
      </c>
      <c r="AU90">
        <f t="shared" si="3"/>
        <v>1</v>
      </c>
    </row>
    <row r="91" spans="1:47" x14ac:dyDescent="0.2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2"/>
        <v>734732610BXXTRXZ WXLMXN BXNXVXDX1180,28NÃONÃONÃO570116323644761,875ANMEP144761,87542902,87544635,87543326,875000000AMILAMIL 400 QP NACIONAL51298512,98ATIVO</v>
      </c>
      <c r="AU91">
        <f t="shared" si="3"/>
        <v>0</v>
      </c>
    </row>
    <row r="92" spans="1:47" x14ac:dyDescent="0.2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2"/>
        <v>734732610BXXTRXZ WXLMXN BXNXVXDX1180,28NÃONÃONÃO570116323644761,875ANMEP144761,87542902,87544635,87543326,875000000AMILAMIL 400 QP NACIONAL51298512,98ATIVO</v>
      </c>
      <c r="AU92">
        <f t="shared" si="3"/>
        <v>1</v>
      </c>
    </row>
    <row r="93" spans="1:47" x14ac:dyDescent="0.2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2"/>
        <v>734732610BXXTRXZ WXLMXN BXNXVXDX1180,28NÃONÃONÃO570116323644761,875ANMEP144761,87542902,87544635,87543326,875000000AMILAMIL 400 QP NACIONAL51298512,98ATIVO</v>
      </c>
      <c r="AU93">
        <f t="shared" si="3"/>
        <v>1</v>
      </c>
    </row>
    <row r="94" spans="1:47" x14ac:dyDescent="0.2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2"/>
        <v>1189455000734732690NXNXHXNX BXX MXRTX DX FRXXTX1873,43SIMSIMSIM190116325944777,875FNEL044777,87531593,87544770,87544770,87543343,875000000AMIL46AMIL 400 QC NACIONAL2230312230,31ATIVO</v>
      </c>
      <c r="AU94">
        <f t="shared" si="3"/>
        <v>0</v>
      </c>
    </row>
    <row r="95" spans="1:47" x14ac:dyDescent="0.2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2"/>
        <v>1191011000734732890HXNRXQUX WHXMX DXX2833,62SIMSIMSIM2200116329944777,875ABREC044773,87544777,87525874,87544773,87543343,875000000AMIL46AMIL 400 QC NACIONAL3373363373,36INATIVO</v>
      </c>
      <c r="AU95">
        <f t="shared" si="3"/>
        <v>0</v>
      </c>
    </row>
    <row r="96" spans="1:47" x14ac:dyDescent="0.2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2"/>
        <v>1191011000734732920MXWHXLLX DXXDXR WXRRXX996,53NÃONÃONÃO2200116331044777,875ABREC044682,87544777,87530554,87544682,87543343,875000000AMILAMIL 400 QC NACIONAL COPART1186361186,36INATIVO</v>
      </c>
      <c r="AU96">
        <f t="shared" si="3"/>
        <v>0</v>
      </c>
    </row>
    <row r="97" spans="1:47" x14ac:dyDescent="0.2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2"/>
        <v>1201671000734732970FRXNWXXLLY RXBXXRX GXMX1475,23SIMSIMSIM2320116335444777,875SEEB - BA044777,87533257,916666666744742,87544741,87543343,875000000AMIL46AMIL 400 QC NACIONAL1777361777,36ATIVO</v>
      </c>
      <c r="AU97">
        <f t="shared" si="3"/>
        <v>0</v>
      </c>
    </row>
    <row r="98" spans="1:47" x14ac:dyDescent="0.2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2"/>
        <v>1189426000734733010JXNX WXNWXXWXX XNTX DXX WXRQUXXRX2408,65SIMSIMSIM570116336644777,875ANMEP044777,87526002,87543335,87543343,875000000AMIL46AMIL 400 QC NACIONAL2867442867,44ATIVO</v>
      </c>
      <c r="AU98">
        <f t="shared" si="3"/>
        <v>0</v>
      </c>
    </row>
    <row r="99" spans="1:47" x14ac:dyDescent="0.2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2"/>
        <v>1189426000734733020ZXXDX WXRQUXXRX WHXQUXR1103,02SIMSIMSIM570116336644777,875ANMEP144777,87536522,916666666743335,87543343,875000000AMIL46AMIL 400 QC NACIONAL1313121313,12ATIVO</v>
      </c>
      <c r="AU99">
        <f t="shared" si="3"/>
        <v>0</v>
      </c>
    </row>
    <row r="100" spans="1:47" x14ac:dyDescent="0.2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2"/>
        <v>1189455000734733100RXFXXLLX GHXGNXNX FXGUXXRXDX WXRVXLHX923,24NÃONÃONÃO190116339744777,875FNEL044711,87544777,87537680,87544711,87544711,87543343,875000000AMILAMIL 400 QP NACIONAL109911099,1INATIVO</v>
      </c>
      <c r="AU100">
        <f t="shared" si="3"/>
        <v>0</v>
      </c>
    </row>
    <row r="101" spans="1:47" x14ac:dyDescent="0.2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2"/>
        <v>1189455000734733110MXLXNX GHXGNXNX DX FXGUXXRXDX1466,25NÃONÃONÃO190116339744777,875FNEL144711,87544777,87529619,916666666744711,87543343,875000000AMILAMIL 400 QP NACIONAL1745541745,54INATIVO</v>
      </c>
      <c r="AU101">
        <f t="shared" si="3"/>
        <v>0</v>
      </c>
    </row>
    <row r="102" spans="1:47" x14ac:dyDescent="0.2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2"/>
        <v>1189455000734733120GXBRXXL XNTX RXBXXRX1287,56SIMSIMSIM190116340344777,875FNEL044777,87538009,916666666743860,87543859,87543343,875000000AMIL46AMIL 500 QP NACIONAL1532821532,82ATIVO</v>
      </c>
      <c r="AU102">
        <f t="shared" si="3"/>
        <v>0</v>
      </c>
    </row>
    <row r="103" spans="1:47" x14ac:dyDescent="0.2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2"/>
        <v>1189455000734733130GUXLHXRMX XNTX RXBXXRX1287,56SIMSIMSIM190116340344777,875FNEL144777,87539463,916666666743860,87543343,875000000AMIL46AMIL 500 QP NACIONAL1532821532,82ATIVO</v>
      </c>
      <c r="AU103">
        <f t="shared" si="3"/>
        <v>0</v>
      </c>
    </row>
    <row r="104" spans="1:47" x14ac:dyDescent="0.2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2"/>
        <v>1189455000734733140MXRXX FLXR XNTX RXBXXRX1287,56SIMSIMSIM190116340344777,875FNEL244777,87540351,87543860,87543343,875000000AMIL46AMIL 500 QP NACIONAL1532821532,82ATIVO</v>
      </c>
      <c r="AU104">
        <f t="shared" si="3"/>
        <v>0</v>
      </c>
    </row>
    <row r="105" spans="1:47" x14ac:dyDescent="0.2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2"/>
        <v>1189455000734782530FXLXPX RXDRXGUX XNTX WXRNXXRX1724,31SIMSIMSIM190116325544777,875FNEL044777,87532842,916666666744319,87544315,87543343,875000000AMIL46AMIL 400 QP NACIONAL COPART2052762052,76ATIVO</v>
      </c>
      <c r="AU105">
        <f t="shared" si="3"/>
        <v>0</v>
      </c>
    </row>
    <row r="106" spans="1:47" x14ac:dyDescent="0.2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2"/>
        <v>1189455000734786250MXRXNX DX XLXVXXRX XRXXVX1038,11SIMSIMSIM190116329744777,875FNEL044777,87541130,87543338,87543343,875000000AMIL46AMIL 400 QC NACIONAL1235861235,86ATIVO</v>
      </c>
      <c r="AU106">
        <f t="shared" si="3"/>
        <v>0</v>
      </c>
    </row>
    <row r="107" spans="1:47" x14ac:dyDescent="0.2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2"/>
        <v>1189426000734801190XUGUTX XNTX JUNXXR2555,95SIMSIMSIM570116335944777,875ANMEP044777,87529512,87544770,87544770,87543343,875000000AMIL46AMIL 500 QP NACIONAL304283042,8SUSPENSÃO</v>
      </c>
      <c r="AU107">
        <f t="shared" si="3"/>
        <v>0</v>
      </c>
    </row>
    <row r="108" spans="1:47" x14ac:dyDescent="0.2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2"/>
        <v>1189426000734826530MXXX WXRRXXX DXNTX1370,25SIMNÃONÃO570116407044777,875ANMEP044711,87544777,87528186,87544711,87543343,875000000AMIL46AMIL 400 QC NACIONAL COPART1631261631,26INATIVO</v>
      </c>
      <c r="AU108">
        <f t="shared" si="3"/>
        <v>0</v>
      </c>
    </row>
    <row r="109" spans="1:47" x14ac:dyDescent="0.2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2"/>
        <v>734886840XNDRXX WXBRXL DX XNTX807,71SIMSIMSIM190116263344777,875FNEL044777,87528712,87544770,87544770,87543343,875000000AMIL46NEXT PLUS RM RJ96155961,55SUSPENSÃO</v>
      </c>
      <c r="AU109">
        <f t="shared" si="3"/>
        <v>0</v>
      </c>
    </row>
    <row r="110" spans="1:47" x14ac:dyDescent="0.2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2"/>
        <v>1189426000734960230JXXLXUDX LXMX XNTX3542,06SIMSIMSIM570116346744777,875ANMEP044777,87524104,916666666743339,87543343,875000000AMIL46AMIL 400 QC NACIONAL4216744216,74ATIVO</v>
      </c>
      <c r="AU110">
        <f t="shared" si="3"/>
        <v>0</v>
      </c>
    </row>
    <row r="111" spans="1:47" x14ac:dyDescent="0.2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2"/>
        <v>735201940LUXZ GUXLHXRMX DX XLVX LXGX406,85SIMSIMSIM190116256944777,875FNEL044777,87539924,87543346,87543343,875000000AMIL46NEXT PLUS RM RJ48439484,39ATIVO</v>
      </c>
      <c r="AU111">
        <f t="shared" si="3"/>
        <v>0</v>
      </c>
    </row>
    <row r="112" spans="1:47" x14ac:dyDescent="0.2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2"/>
        <v>735996560HUGX DX XLXNWXR RXBXXRX508,58SIMSIMSIM190116413844761,875FNEL044755,87544761,87536366,87544755,87543357,875000000AMIL45NEXT PLUS RM RJ60547605,47INATIVO</v>
      </c>
      <c r="AU112">
        <f t="shared" si="3"/>
        <v>0</v>
      </c>
    </row>
    <row r="113" spans="1:47" x14ac:dyDescent="0.2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2"/>
        <v>735996560HUGX DX XLXNWXR RXBXXRX508,58SIMSIMSIM190116413844761,875FNEL044755,87544761,87536366,87544755,87543357,875000000AMIL45NEXT PLUS RM RJ60547605,47INATIVO</v>
      </c>
      <c r="AU113">
        <f t="shared" si="3"/>
        <v>1</v>
      </c>
    </row>
    <row r="114" spans="1:47" x14ac:dyDescent="0.2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2"/>
        <v>735996560HUGX DX XLXNWXR RXBXXRX508,58SIMSIMSIM190116413844761,875FNEL044755,87544761,87536366,87544755,87543357,875000000AMIL45NEXT PLUS RM RJ60547605,47INATIVO</v>
      </c>
      <c r="AU114">
        <f t="shared" si="3"/>
        <v>1</v>
      </c>
    </row>
    <row r="115" spans="1:47" x14ac:dyDescent="0.2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2"/>
        <v>735997070YURX DXVXLLX DXLMXGRX354,2NÃONÃONÃO190116409944761,875FNEL044655,87544761,87536978,87544655,87544605,87543357,875000000AMILNEXT MUNICIPAL SÃO PAULO42168421,68INATIVO</v>
      </c>
      <c r="AU115">
        <f t="shared" si="3"/>
        <v>0</v>
      </c>
    </row>
    <row r="116" spans="1:47" x14ac:dyDescent="0.2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2"/>
        <v>735997070YURX DXVXLLX DXLMXGRX354,2NÃONÃONÃO190116409944761,875FNEL044655,87544761,87536978,87544655,87544605,87543357,875000000AMILNEXT MUNICIPAL SÃO PAULO42168421,68INATIVO</v>
      </c>
      <c r="AU116">
        <f t="shared" si="3"/>
        <v>1</v>
      </c>
    </row>
    <row r="117" spans="1:47" x14ac:dyDescent="0.2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2"/>
        <v>735997070YURX DXVXLLX DXLMXGRX354,2NÃONÃONÃO190116409944761,875FNEL044655,87544761,87536978,87544655,87544605,87543357,875000000AMILNEXT MUNICIPAL SÃO PAULO42168421,68INATIVO</v>
      </c>
      <c r="AU117">
        <f t="shared" si="3"/>
        <v>1</v>
      </c>
    </row>
    <row r="118" spans="1:47" x14ac:dyDescent="0.2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2"/>
        <v>0735997170XLXKXLY XLVX NXWXMXNTX742,21SIMSIMSIM570116449144761,875ANMEP044752,87544761,87530438,87544752,87544209,87543357,875000000AMIL45NEXT MUNICIPAL SÃO PAULO88361883,61INATIVO</v>
      </c>
      <c r="AU118">
        <f t="shared" si="3"/>
        <v>0</v>
      </c>
    </row>
    <row r="119" spans="1:47" x14ac:dyDescent="0.2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2"/>
        <v>0735997170XLXKXLY XLVX NXWXMXNTX742,21SIMSIMSIM570116449144761,875ANMEP044752,87544761,87530438,87544752,87544209,87543357,875000000AMIL45NEXT MUNICIPAL SÃO PAULO88361883,61INATIVO</v>
      </c>
      <c r="AU119">
        <f t="shared" si="3"/>
        <v>1</v>
      </c>
    </row>
    <row r="120" spans="1:47" x14ac:dyDescent="0.2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2"/>
        <v>0735997170XLXKXLY XLVX NXWXMXNTX742,21SIMSIMSIM570116449144761,875ANMEP044752,87544761,87530438,87544752,87544209,87543357,875000000AMIL45NEXT MUNICIPAL SÃO PAULO88361883,61INATIVO</v>
      </c>
      <c r="AU120">
        <f t="shared" si="3"/>
        <v>1</v>
      </c>
    </row>
    <row r="121" spans="1:47" x14ac:dyDescent="0.2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2"/>
        <v>735997520LUXX LXMX DX XLXVXXRX VXLVXRDX1038,11SIMSIMSIM190116451244761,875FNEL044761,87538334,916666666744628,87544605,87543357,875000000AMIL45AMIL 400 QC NACIONAL1235861235,86ATIVO</v>
      </c>
      <c r="AU121">
        <f t="shared" si="3"/>
        <v>0</v>
      </c>
    </row>
    <row r="122" spans="1:47" x14ac:dyDescent="0.2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2"/>
        <v>735997520LUXX LXMX DX XLXVXXRX VXLVXRDX1038,11SIMSIMSIM190116451244761,875FNEL044761,87538334,916666666744628,87544605,87543357,875000000AMIL45AMIL 400 QC NACIONAL1235861235,86ATIVO</v>
      </c>
      <c r="AU122">
        <f t="shared" si="3"/>
        <v>1</v>
      </c>
    </row>
    <row r="123" spans="1:47" x14ac:dyDescent="0.2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2"/>
        <v>735997520LUXX LXMX DX XLXVXXRX VXLVXRDX1038,11SIMSIMSIM190116451244761,875FNEL044761,87538334,916666666744628,87544605,87543357,875000000AMIL45AMIL 400 QC NACIONAL1235861235,86ATIVO</v>
      </c>
      <c r="AU123">
        <f t="shared" si="3"/>
        <v>1</v>
      </c>
    </row>
    <row r="124" spans="1:47" x14ac:dyDescent="0.2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2"/>
        <v>735997700RXNXLD TXXGX XXDL1622,05SIMSIMSIM190116457144761,875FNEL044761,87534868,87543353,87543357,875000000AMIL45AMIL 400 QC NACIONAL1931021931,02ATIVO</v>
      </c>
      <c r="AU124">
        <f t="shared" si="3"/>
        <v>0</v>
      </c>
    </row>
    <row r="125" spans="1:47" x14ac:dyDescent="0.2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2"/>
        <v>735997700RXNXLD TXXGX XXDL1622,05SIMSIMSIM190116457144761,875FNEL044761,87534868,87543353,87543357,875000000AMIL45AMIL 400 QC NACIONAL1931021931,02ATIVO</v>
      </c>
      <c r="AU125">
        <f t="shared" si="3"/>
        <v>1</v>
      </c>
    </row>
    <row r="126" spans="1:47" x14ac:dyDescent="0.2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2"/>
        <v>735997700RXNXLD TXXGX XXDL1622,05SIMSIMSIM190116457144761,875FNEL044761,87534868,87543353,87543357,875000000AMIL45AMIL 400 QC NACIONAL1931021931,02ATIVO</v>
      </c>
      <c r="AU126">
        <f t="shared" si="3"/>
        <v>1</v>
      </c>
    </row>
    <row r="127" spans="1:47" x14ac:dyDescent="0.2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2"/>
        <v>735997770MXTHXU TXVXRX TXRRX2026,2SIMSIMSIM190116458244761,875FNEL044761,87535984,87543353,87543357,875000000AMIL45AMIL 700 QP NACIONAL241212412,1ATIVO</v>
      </c>
      <c r="AU127">
        <f t="shared" si="3"/>
        <v>0</v>
      </c>
    </row>
    <row r="128" spans="1:47" x14ac:dyDescent="0.2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2"/>
        <v>735997770MXTHXU TXVXRX TXRRX2026,2SIMSIMSIM190116458244761,875FNEL044761,87535984,87543353,87543357,875000000AMIL45AMIL 700 QP NACIONAL241212412,1ATIVO</v>
      </c>
      <c r="AU128">
        <f t="shared" si="3"/>
        <v>1</v>
      </c>
    </row>
    <row r="129" spans="1:47" x14ac:dyDescent="0.2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2"/>
        <v>735997770MXTHXU TXVXRX TXRRX2026,2SIMSIMSIM190116458244761,875FNEL044761,87535984,87543353,87543357,875000000AMIL45AMIL 700 QP NACIONAL241212412,1ATIVO</v>
      </c>
      <c r="AU129">
        <f t="shared" si="3"/>
        <v>1</v>
      </c>
    </row>
    <row r="130" spans="1:47" x14ac:dyDescent="0.2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4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PXLMX1297,66NÃONÃONÃO190116469944761,875FNEL044761,87537433,87544633,87544605,87543357,875000000AMILAMIL 400 QC NACIONAL88755887,55ATIVO</v>
      </c>
      <c r="AU130">
        <f t="shared" ref="AU130:AU193" si="5">IF(AT130=AT129,1,0)</f>
        <v>0</v>
      </c>
    </row>
    <row r="131" spans="1:47" x14ac:dyDescent="0.2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4"/>
        <v>735997950TXWXN THXXRRY DX XNTX PXLMX1297,66NÃONÃONÃO190116469944761,875FNEL044761,87537433,87544633,87544605,87543357,875000000AMILAMIL 400 QC NACIONAL88755887,55ATIVO</v>
      </c>
      <c r="AU131">
        <f t="shared" si="5"/>
        <v>1</v>
      </c>
    </row>
    <row r="132" spans="1:47" x14ac:dyDescent="0.2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4"/>
        <v>735997950TXWXN THXXRRY DX XNTX PXLMX1297,66NÃONÃONÃO190116469944761,875FNEL044761,87537433,87544633,87544605,87543357,875000000AMILAMIL 400 QC NACIONAL88755887,55ATIVO</v>
      </c>
      <c r="AU132">
        <f t="shared" si="5"/>
        <v>1</v>
      </c>
    </row>
    <row r="133" spans="1:47" x14ac:dyDescent="0.2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4"/>
        <v>735998030RXXNGXLX XRXUJX DX WXRMX2343,07SIMSIMSIM570116476944761,875ANMEP044761,87530252,87543353,87543357,875000000AMIL45AMIL 400 QP NACIONAL2789372789,37ATIVO</v>
      </c>
      <c r="AU133">
        <f t="shared" si="5"/>
        <v>0</v>
      </c>
    </row>
    <row r="134" spans="1:47" x14ac:dyDescent="0.2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4"/>
        <v>735998030RXXNGXLX XRXUJX DX WXRMX2343,07SIMSIMSIM570116476944761,875ANMEP044761,87530252,87543353,87543357,875000000AMIL45AMIL 400 QP NACIONAL2789372789,37ATIVO</v>
      </c>
      <c r="AU134">
        <f t="shared" si="5"/>
        <v>1</v>
      </c>
    </row>
    <row r="135" spans="1:47" x14ac:dyDescent="0.2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4"/>
        <v>735998030RXXNGXLX XRXUJX DX WXRMX2343,07SIMSIMSIM570116476944761,875ANMEP044761,87530252,87543353,87543357,875000000AMIL45AMIL 400 QP NACIONAL2789372789,37ATIVO</v>
      </c>
      <c r="AU135">
        <f t="shared" si="5"/>
        <v>1</v>
      </c>
    </row>
    <row r="136" spans="1:47" x14ac:dyDescent="0.2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4"/>
        <v>735998090XMXRXLDX LXDXLXU XNTXNX DX XNTX2715,79SIMSIMSIM570116478944761,875ANMEP044761,87527082,87543353,87543357,875000000AMIL45AMIL 500 QP NACIONAL COPART3233073233,07ATIVO</v>
      </c>
      <c r="AU136">
        <f t="shared" si="5"/>
        <v>0</v>
      </c>
    </row>
    <row r="137" spans="1:47" x14ac:dyDescent="0.2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4"/>
        <v>735998090XMXRXLDX LXDXLXU XNTXNX DX XNTX2715,79SIMSIMSIM570116478944761,875ANMEP044761,87527082,87543353,87543357,875000000AMIL45AMIL 500 QP NACIONAL COPART3233073233,07ATIVO</v>
      </c>
      <c r="AU137">
        <f t="shared" si="5"/>
        <v>1</v>
      </c>
    </row>
    <row r="138" spans="1:47" x14ac:dyDescent="0.2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4"/>
        <v>735998090XMXRXLDX LXDXLXU XNTXNX DX XNTX2715,79SIMSIMSIM570116478944761,875ANMEP044761,87527082,87543353,87543357,875000000AMIL45AMIL 500 QP NACIONAL COPART3233073233,07ATIVO</v>
      </c>
      <c r="AU138">
        <f t="shared" si="5"/>
        <v>1</v>
      </c>
    </row>
    <row r="139" spans="1:47" x14ac:dyDescent="0.2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4"/>
        <v>735998140TXXGX XNTXNXX FRXGX LXN2925,31SIMSIMSIM190116480944761,875FNEL044755,87544761,87530893,87544755,87543357,875000000AMIL45AMIL 700 QP NACIONAL3482543482,54INATIVO</v>
      </c>
      <c r="AU139">
        <f t="shared" si="5"/>
        <v>0</v>
      </c>
    </row>
    <row r="140" spans="1:47" x14ac:dyDescent="0.2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4"/>
        <v>735998140TXXGX XNTXNXX FRXGX LXN2925,31SIMSIMSIM190116480944761,875FNEL044755,87544761,87530893,87544755,87543357,875000000AMIL45AMIL 700 QP NACIONAL3482543482,54INATIVO</v>
      </c>
      <c r="AU140">
        <f t="shared" si="5"/>
        <v>1</v>
      </c>
    </row>
    <row r="141" spans="1:47" x14ac:dyDescent="0.2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4"/>
        <v>735998140TXXGX XNTXNXX FRXGX LXN2925,31SIMSIMSIM190116480944761,875FNEL044755,87544761,87530893,87544755,87543357,875000000AMIL45AMIL 700 QP NACIONAL3482543482,54INATIVO</v>
      </c>
      <c r="AU141">
        <f t="shared" si="5"/>
        <v>1</v>
      </c>
    </row>
    <row r="142" spans="1:47" x14ac:dyDescent="0.2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4"/>
        <v>735998180XDXLXLX KXMXRX WHUXNX LXXTXX DX XLXVXXRX2130,07SIMSIMSIM190116482344761,875FNEL044761,87530783,87544755,87544755,87543357,875000000AMIL45AMIL 400 QP NACIONAL2535792535,79SUSPENSÃO</v>
      </c>
      <c r="AU142">
        <f t="shared" si="5"/>
        <v>0</v>
      </c>
    </row>
    <row r="143" spans="1:47" x14ac:dyDescent="0.2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4"/>
        <v>735998180XDXLXLX KXMXRX WHUXNX LXXTXX DX XLXVXXRX2130,07SIMSIMSIM190116482344761,875FNEL044761,87530783,87544755,87544755,87543357,875000000AMIL45AMIL 400 QP NACIONAL2535792535,79SUSPENSÃO</v>
      </c>
      <c r="AU143">
        <f t="shared" si="5"/>
        <v>1</v>
      </c>
    </row>
    <row r="144" spans="1:47" x14ac:dyDescent="0.2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4"/>
        <v>735998180XDXLXLX KXMXRX WHUXNX LXXTXX DX XLXVXXRX2130,07SIMSIMSIM190116482344761,875FNEL044761,87530783,87544755,87544755,87543357,875000000AMIL45AMIL 400 QP NACIONAL2535792535,79SUSPENSÃO</v>
      </c>
      <c r="AU144">
        <f t="shared" si="5"/>
        <v>1</v>
      </c>
    </row>
    <row r="145" spans="1:47" x14ac:dyDescent="0.2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t="str">
        <f t="shared" si="4"/>
        <v>6302c877dc774878504ce9be6302b4ad8382b804d9a3ac356302c877dc774878504ce9bc11984470006302b4ad8382b804d9a3ac351198447000F43357,875735998283RXWXLTXN DX NXVXX00AMIL 500 QP NACIONAL R PJCAMens. Titular Faixa Etária Implant.T2323,64</v>
      </c>
      <c r="AU145">
        <f t="shared" si="5"/>
        <v>0</v>
      </c>
    </row>
    <row r="146" spans="1:47" x14ac:dyDescent="0.2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4"/>
        <v>735998281RXWXLTXN DX NXVXX2323,64SIMSIMSIM2200116484844761,875ABREC044761,87531565,87543353,87543357,875000000AMIL45AMIL 500 QP NACIONAL2766232766,23ATIVO</v>
      </c>
      <c r="AU146">
        <f t="shared" si="5"/>
        <v>0</v>
      </c>
    </row>
    <row r="147" spans="1:47" x14ac:dyDescent="0.2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4"/>
        <v>735998281RXWXLTXN DX NXVXX2323,64SIMSIMSIM2200116484844761,875ABREC044761,87531565,87543353,87543357,875000000AMIL45AMIL 500 QP NACIONAL2766232766,23ATIVO</v>
      </c>
      <c r="AU147">
        <f t="shared" si="5"/>
        <v>1</v>
      </c>
    </row>
    <row r="148" spans="1:47" x14ac:dyDescent="0.2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4"/>
        <v>735998281RXWXLTXN DX NXVXX2323,64SIMSIMSIM2200116484844761,875ABREC044761,87531565,87543353,87543357,875000000AMIL45AMIL 500 QP NACIONAL2766232766,23ATIVO</v>
      </c>
      <c r="AU148">
        <f t="shared" si="5"/>
        <v>1</v>
      </c>
    </row>
    <row r="149" spans="1:47" x14ac:dyDescent="0.2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4"/>
        <v>735998310MXRXXNX XNX PXRXXRX1622,05SIMSIMSIM570116516844761,875ANMEP044756,87544761,87534347,916666666744756,87543811,87543357,875000000AMIL45AMIL 400 QC NACIONAL1931021931,02INATIVO</v>
      </c>
      <c r="AU149">
        <f t="shared" si="5"/>
        <v>0</v>
      </c>
    </row>
    <row r="150" spans="1:47" x14ac:dyDescent="0.2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4"/>
        <v>735998310MXRXXNX XNX PXRXXRX1622,05SIMSIMSIM570116516844761,875ANMEP044756,87544761,87534347,916666666744756,87543811,87543357,875000000AMIL45AMIL 400 QC NACIONAL1931021931,02INATIVO</v>
      </c>
      <c r="AU150">
        <f t="shared" si="5"/>
        <v>1</v>
      </c>
    </row>
    <row r="151" spans="1:47" x14ac:dyDescent="0.2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4"/>
        <v>735998310MXRXXNX XNX PXRXXRX1622,05SIMSIMSIM570116516844761,875ANMEP044756,87544761,87534347,916666666744756,87543811,87543357,875000000AMIL45AMIL 400 QC NACIONAL1931021931,02INATIVO</v>
      </c>
      <c r="AU151">
        <f t="shared" si="5"/>
        <v>1</v>
      </c>
    </row>
    <row r="152" spans="1:47" x14ac:dyDescent="0.2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4"/>
        <v>736117460MXNXWX PXWHXXL DX XLVX868,74SIMSIMNÃO570116465944761,875ANMEP044692,87544761,87524864,916666666744692,87543357,875000000AMIL45NEXT PLUS RM RJ1034211034,21INATIVO</v>
      </c>
      <c r="AU152">
        <f t="shared" si="5"/>
        <v>0</v>
      </c>
    </row>
    <row r="153" spans="1:47" x14ac:dyDescent="0.2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4"/>
        <v>736117460MXNXWX PXWHXXL DX XLVX868,74SIMSIMNÃO570116465944761,875ANMEP044692,87544761,87524864,916666666744692,87543357,875000000AMIL45NEXT PLUS RM RJ1034211034,21INATIVO</v>
      </c>
      <c r="AU153">
        <f t="shared" si="5"/>
        <v>1</v>
      </c>
    </row>
    <row r="154" spans="1:47" x14ac:dyDescent="0.2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4"/>
        <v>736117460MXNXWX PXWHXXL DX XLVX868,74SIMSIMNÃO570116465944761,875ANMEP044692,87544761,87524864,916666666744692,87543357,875000000AMIL45NEXT PLUS RM RJ1034211034,21INATIVO</v>
      </c>
      <c r="AU154">
        <f t="shared" si="5"/>
        <v>1</v>
      </c>
    </row>
    <row r="155" spans="1:47" x14ac:dyDescent="0.2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4"/>
        <v>736117500TXPHXNY PXRX LXMX MXLX406,85SIMSIMSIM190116466544761,875FNEL044761,87540659,87543355,87543357,875000000AMIL45NEXT PLUS RM RJ48439484,39ATIVO</v>
      </c>
      <c r="AU155">
        <f t="shared" si="5"/>
        <v>0</v>
      </c>
    </row>
    <row r="156" spans="1:47" x14ac:dyDescent="0.2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4"/>
        <v>736117500TXPHXNY PXRX LXMX MXLX406,85SIMSIMSIM190116466544761,875FNEL044761,87540659,87543355,87543357,875000000AMIL45NEXT PLUS RM RJ48439484,39ATIVO</v>
      </c>
      <c r="AU156">
        <f t="shared" si="5"/>
        <v>1</v>
      </c>
    </row>
    <row r="157" spans="1:47" x14ac:dyDescent="0.2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4"/>
        <v>736117500TXPHXNY PXRX LXMX MXLX406,85SIMSIMSIM190116466544761,875FNEL044761,87540659,87543355,87543357,875000000AMIL45NEXT PLUS RM RJ48439484,39ATIVO</v>
      </c>
      <c r="AU157">
        <f t="shared" si="5"/>
        <v>1</v>
      </c>
    </row>
    <row r="158" spans="1:47" x14ac:dyDescent="0.2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4"/>
        <v>736117820WXTXRXNX MXRXX WXTX MXGNX MXRTXN649,63SIMSIMNÃO190116455744761,875FNEL044693,87544761,87540650,87544693,87544543,87543357,875000000AMIL45AMIL 400 QC NACIONAL77338773,38INATIVO</v>
      </c>
      <c r="AU158">
        <f t="shared" si="5"/>
        <v>0</v>
      </c>
    </row>
    <row r="159" spans="1:47" x14ac:dyDescent="0.2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4"/>
        <v>736117820WXTXRXNX MXRXX WXTX MXGNX MXRTXN649,63SIMSIMNÃO190116455744761,875FNEL044693,87544761,87540650,87544693,87544543,87543357,875000000AMIL45AMIL 400 QC NACIONAL77338773,38INATIVO</v>
      </c>
      <c r="AU159">
        <f t="shared" si="5"/>
        <v>1</v>
      </c>
    </row>
    <row r="160" spans="1:47" x14ac:dyDescent="0.2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4"/>
        <v>736117820WXTXRXNX MXRXX WXTX MXGNX MXRTXN649,63SIMSIMNÃO190116455744761,875FNEL044693,87544761,87540650,87544693,87544543,87543357,875000000AMIL45AMIL 400 QC NACIONAL77338773,38INATIVO</v>
      </c>
      <c r="AU160">
        <f t="shared" si="5"/>
        <v>1</v>
      </c>
    </row>
    <row r="161" spans="1:47" x14ac:dyDescent="0.2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4"/>
        <v>736117860WXXX BRXNNX MXWXRXNHX XNTX738,6NÃONÃONÃO190116456544761,875FNEL044678,87544761,87539715,87544678,87544664,87543357,875000000AMILAMIL 400 QP NACIONAL87928879,28INATIVO</v>
      </c>
      <c r="AU161">
        <f t="shared" si="5"/>
        <v>0</v>
      </c>
    </row>
    <row r="162" spans="1:47" x14ac:dyDescent="0.2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4"/>
        <v>736117860WXXX BRXNNX MXWXRXNHX XNTX738,6NÃONÃONÃO190116456544761,875FNEL044678,87544761,87539715,87544678,87544664,87543357,875000000AMILAMIL 400 QP NACIONAL87928879,28INATIVO</v>
      </c>
      <c r="AU162">
        <f t="shared" si="5"/>
        <v>1</v>
      </c>
    </row>
    <row r="163" spans="1:47" x14ac:dyDescent="0.2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4"/>
        <v>736117860WXXX BRXNNX MXWXRXNHX XNTX738,6NÃONÃONÃO190116456544761,875FNEL044678,87544761,87539715,87544678,87544664,87543357,875000000AMILAMIL 400 QP NACIONAL87928879,28INATIVO</v>
      </c>
      <c r="AU163">
        <f t="shared" si="5"/>
        <v>1</v>
      </c>
    </row>
    <row r="164" spans="1:47" x14ac:dyDescent="0.2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4"/>
        <v>736117960WXRLX XGXR DX XLXVXXRX MXTX406,85SIMSIMSIM190116468344761,875FNEL044761,87539606,87543355,87543357,875000000AMIL45NEXT PLUS RM RJ48439484,39ATIVO</v>
      </c>
      <c r="AU164">
        <f t="shared" si="5"/>
        <v>0</v>
      </c>
    </row>
    <row r="165" spans="1:47" x14ac:dyDescent="0.2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4"/>
        <v>736117960WXRLX XGXR DX XLXVXXRX MXTX406,85SIMSIMSIM190116468344761,875FNEL044761,87539606,87543355,87543357,875000000AMIL45NEXT PLUS RM RJ48439484,39ATIVO</v>
      </c>
      <c r="AU165">
        <f t="shared" si="5"/>
        <v>1</v>
      </c>
    </row>
    <row r="166" spans="1:47" x14ac:dyDescent="0.2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4"/>
        <v>736117960WXRLX XGXR DX XLXVXXRX MXTX406,85SIMSIMSIM190116468344761,875FNEL044761,87539606,87543355,87543357,875000000AMIL45NEXT PLUS RM RJ48439484,39ATIVO</v>
      </c>
      <c r="AU166">
        <f t="shared" si="5"/>
        <v>1</v>
      </c>
    </row>
    <row r="167" spans="1:47" x14ac:dyDescent="0.2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t="str">
        <f t="shared" si="4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AU167">
        <f t="shared" si="5"/>
        <v>0</v>
      </c>
    </row>
    <row r="168" spans="1:47" x14ac:dyDescent="0.2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68">
        <f t="shared" si="5"/>
        <v>0</v>
      </c>
    </row>
    <row r="169" spans="1:47" x14ac:dyDescent="0.2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69">
        <f t="shared" si="5"/>
        <v>1</v>
      </c>
    </row>
    <row r="170" spans="1:47" x14ac:dyDescent="0.2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70">
        <f t="shared" si="5"/>
        <v>1</v>
      </c>
    </row>
    <row r="171" spans="1:47" x14ac:dyDescent="0.2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4"/>
        <v>736118630WRXTXXNX RXBXXRX XBXLHXXRX807,71SIMSIMSIM570116500444761,875ANMEP044761,87528783,87544755,87544755,87543357,875000000AMIL45NEXT PLUS RM RJ96155961,55SUSPENSÃO</v>
      </c>
      <c r="AU171">
        <f t="shared" si="5"/>
        <v>0</v>
      </c>
    </row>
    <row r="172" spans="1:47" x14ac:dyDescent="0.2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4"/>
        <v>736118630WRXTXXNX RXBXXRX XBXLHXXRX807,71SIMSIMSIM570116500444761,875ANMEP044761,87528783,87544755,87544755,87543357,875000000AMIL45NEXT PLUS RM RJ96155961,55SUSPENSÃO</v>
      </c>
      <c r="AU172">
        <f t="shared" si="5"/>
        <v>1</v>
      </c>
    </row>
    <row r="173" spans="1:47" x14ac:dyDescent="0.2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4"/>
        <v>736118630WRXTXXNX RXBXXRX XBXLHXXRX807,71SIMSIMSIM570116500444761,875ANMEP044761,87528783,87544755,87544755,87543357,875000000AMIL45NEXT PLUS RM RJ96155961,55SUSPENSÃO</v>
      </c>
      <c r="AU173">
        <f t="shared" si="5"/>
        <v>1</v>
      </c>
    </row>
    <row r="174" spans="1:47" x14ac:dyDescent="0.2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4"/>
        <v>736118640XRTHUR MXNXZX XBXLHXXRX406,85SIMSIMSIM570116500444761,875ANMEP344761,87541458,87544755,87543357,875000000AMIL45NEXT PLUS RM RJ48439484,39SUSPENSÃO</v>
      </c>
      <c r="AU174">
        <f t="shared" si="5"/>
        <v>0</v>
      </c>
    </row>
    <row r="175" spans="1:47" x14ac:dyDescent="0.2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4"/>
        <v>736118640XRTHUR MXNXZX XBXLHXXRX406,85SIMSIMSIM570116500444761,875ANMEP344761,87541458,87544755,87543357,875000000AMIL45NEXT PLUS RM RJ48439484,39SUSPENSÃO</v>
      </c>
      <c r="AU175">
        <f t="shared" si="5"/>
        <v>1</v>
      </c>
    </row>
    <row r="176" spans="1:47" x14ac:dyDescent="0.2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4"/>
        <v>736118640XRTHUR MXNXZX XBXLHXXRX406,85SIMSIMSIM570116500444761,875ANMEP344761,87541458,87544755,87543357,875000000AMIL45NEXT PLUS RM RJ48439484,39SUSPENSÃO</v>
      </c>
      <c r="AU176">
        <f t="shared" si="5"/>
        <v>1</v>
      </c>
    </row>
    <row r="177" spans="1:47" x14ac:dyDescent="0.2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4"/>
        <v>736118650XNXLXWX MXNXZX DX XLVX XBXLHXXRX807,71SIMSIMSIM570116500444761,875ANMEP144761,87529637,87544755,87543357,875000000AMIL45NEXT PLUS RM RJ96155961,55SUSPENSÃO</v>
      </c>
      <c r="AU177">
        <f t="shared" si="5"/>
        <v>0</v>
      </c>
    </row>
    <row r="178" spans="1:47" x14ac:dyDescent="0.2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4"/>
        <v>736118650XNXLXWX MXNXZX DX XLVX XBXLHXXRX807,71SIMSIMSIM570116500444761,875ANMEP144761,87529637,87544755,87543357,875000000AMIL45NEXT PLUS RM RJ96155961,55SUSPENSÃO</v>
      </c>
      <c r="AU178">
        <f t="shared" si="5"/>
        <v>1</v>
      </c>
    </row>
    <row r="179" spans="1:47" x14ac:dyDescent="0.2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4"/>
        <v>736118650XNXLXWX MXNXZX DX XLVX XBXLHXXRX807,71SIMSIMSIM570116500444761,875ANMEP144761,87529637,87544755,87543357,875000000AMIL45NEXT PLUS RM RJ96155961,55SUSPENSÃO</v>
      </c>
      <c r="AU179">
        <f t="shared" si="5"/>
        <v>1</v>
      </c>
    </row>
    <row r="180" spans="1:47" x14ac:dyDescent="0.2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4"/>
        <v>736118660XNX BXXTRXZ MXNXZX XBXLHXXRX406,85SIMSIMSIM570116500444761,875ANMEP244761,87538449,87544755,87543357,875000000AMIL45NEXT PLUS RM RJ48439484,39SUSPENSÃO</v>
      </c>
      <c r="AU180">
        <f t="shared" si="5"/>
        <v>0</v>
      </c>
    </row>
    <row r="181" spans="1:47" x14ac:dyDescent="0.2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4"/>
        <v>736118660XNX BXXTRXZ MXNXZX XBXLHXXRX406,85SIMSIMSIM570116500444761,875ANMEP244761,87538449,87544755,87543357,875000000AMIL45NEXT PLUS RM RJ48439484,39SUSPENSÃO</v>
      </c>
      <c r="AU181">
        <f t="shared" si="5"/>
        <v>1</v>
      </c>
    </row>
    <row r="182" spans="1:47" x14ac:dyDescent="0.2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4"/>
        <v>736118660XNX BXXTRXZ MXNXZX XBXLHXXRX406,85SIMSIMSIM570116500444761,875ANMEP244761,87538449,87544755,87543357,875000000AMIL45NEXT PLUS RM RJ48439484,39SUSPENSÃO</v>
      </c>
      <c r="AU182">
        <f t="shared" si="5"/>
        <v>1</v>
      </c>
    </row>
    <row r="183" spans="1:47" x14ac:dyDescent="0.2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t="str">
        <f t="shared" si="4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AU183">
        <f t="shared" si="5"/>
        <v>0</v>
      </c>
    </row>
    <row r="184" spans="1:47" x14ac:dyDescent="0.2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4"/>
        <v>736118771GXBRXXLX RXDRXGUX XUFRXXX MXTX416,82SIMSIMSIM190116446544761,875FNEL044761,87539109,916666666744125,87544117,87543357,875000000AMIL45NEXT MUNICIPAL SÃO PAULO49621496,21ATIVO</v>
      </c>
      <c r="AU184">
        <f t="shared" si="5"/>
        <v>0</v>
      </c>
    </row>
    <row r="185" spans="1:47" x14ac:dyDescent="0.2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4"/>
        <v>736118771GXBRXXLX RXDRXGUX XUFRXXX MXTX416,82SIMSIMSIM190116446544761,875FNEL044761,87539109,916666666744125,87544117,87543357,875000000AMIL45NEXT MUNICIPAL SÃO PAULO49621496,21ATIVO</v>
      </c>
      <c r="AU185">
        <f t="shared" si="5"/>
        <v>1</v>
      </c>
    </row>
    <row r="186" spans="1:47" x14ac:dyDescent="0.2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4"/>
        <v>736118771GXBRXXLX RXDRXGUX XUFRXXX MXTX416,82SIMSIMSIM190116446544761,875FNEL044761,87539109,916666666744125,87544117,87543357,875000000AMIL45NEXT MUNICIPAL SÃO PAULO49621496,21ATIVO</v>
      </c>
      <c r="AU186">
        <f t="shared" si="5"/>
        <v>1</v>
      </c>
    </row>
    <row r="187" spans="1:47" x14ac:dyDescent="0.2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t="str">
        <f t="shared" si="4"/>
        <v>6302b525171b4e38d1b83f096302b4ad7d8f3341632e5b086302b525171b4e38d1b83f0711984440006302b4ad7d8f3341632e5b081198444000D43357,875736118833KXRINX PXDRXIRX DX XLIVXIRX00NEXT MUN SÃO PAULO QC PJCAMens. Titular Faixa Etária Implant.T664,46</v>
      </c>
      <c r="AU187">
        <f t="shared" si="5"/>
        <v>0</v>
      </c>
    </row>
    <row r="188" spans="1:47" x14ac:dyDescent="0.2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4"/>
        <v>736118831KXRXNX PXDRXXRX DX XLXVXXRX664,5SIMSIMSIM190116447044761,875FNEL044761,87535525,87543355,87543357,875000000AMIL45NEXT MUNICIPAL SÃO PAULO79106791,06ATIVO</v>
      </c>
      <c r="AU188">
        <f t="shared" si="5"/>
        <v>0</v>
      </c>
    </row>
    <row r="189" spans="1:47" x14ac:dyDescent="0.2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4"/>
        <v>736118831KXRXNX PXDRXXRX DX XLXVXXRX664,5SIMSIMSIM190116447044761,875FNEL044761,87535525,87543355,87543357,875000000AMIL45NEXT MUNICIPAL SÃO PAULO79106791,06ATIVO</v>
      </c>
      <c r="AU189">
        <f t="shared" si="5"/>
        <v>1</v>
      </c>
    </row>
    <row r="190" spans="1:47" x14ac:dyDescent="0.2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4"/>
        <v>736118831KXRXNX PXDRXXRX DX XLXVXXRX664,5SIMSIMSIM190116447044761,875FNEL044761,87535525,87543355,87543357,875000000AMIL45NEXT MUNICIPAL SÃO PAULO79106791,06ATIVO</v>
      </c>
      <c r="AU190">
        <f t="shared" si="5"/>
        <v>1</v>
      </c>
    </row>
    <row r="191" spans="1:47" x14ac:dyDescent="0.2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4"/>
        <v>736118890HXLXX JXX PXNHXXRX XLVX FXLHX2749,1SIMNÃONÃO570116478044761,875ANMEP044668,87544761,87523705,916666666744668,87544511,87543357,875000000AMIL45AMIL 500 QP NACIONAL3272763272,76INATIVO</v>
      </c>
      <c r="AU191">
        <f t="shared" si="5"/>
        <v>0</v>
      </c>
    </row>
    <row r="192" spans="1:47" x14ac:dyDescent="0.2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4"/>
        <v>736118890HXLXX JXX PXNHXXRX XLVX FXLHX2749,1SIMNÃONÃO570116478044761,875ANMEP044668,87544761,87523705,916666666744668,87544511,87543357,875000000AMIL45AMIL 500 QP NACIONAL3272763272,76INATIVO</v>
      </c>
      <c r="AU192">
        <f t="shared" si="5"/>
        <v>1</v>
      </c>
    </row>
    <row r="193" spans="1:47" x14ac:dyDescent="0.2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4"/>
        <v>736118890HXLXX JXX PXNHXXRX XLVX FXLHX2749,1SIMNÃONÃO570116478044761,875ANMEP044668,87544761,87523705,916666666744668,87544511,87543357,875000000AMIL45AMIL 500 QP NACIONAL3272763272,76INATIVO</v>
      </c>
      <c r="AU193">
        <f t="shared" si="5"/>
        <v>1</v>
      </c>
    </row>
    <row r="194" spans="1:47" x14ac:dyDescent="0.2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6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LXUDXNX1620,95SIMSIMSIM190116448444761,875FNEL044761,87539331,87544756,87544755,87543357,875000000AMIL45AMIL 700 QP NACIONAL192971929,7ATIVO</v>
      </c>
      <c r="AU194">
        <f t="shared" ref="AU194:AU257" si="7">IF(AT194=AT193,1,0)</f>
        <v>0</v>
      </c>
    </row>
    <row r="195" spans="1:47" x14ac:dyDescent="0.2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6"/>
        <v>736119410XNX LUXZX XUZX LXUDXNX1620,95SIMSIMSIM190116448444761,875FNEL044761,87539331,87544756,87544755,87543357,875000000AMIL45AMIL 700 QP NACIONAL192971929,7ATIVO</v>
      </c>
      <c r="AU195">
        <f t="shared" si="7"/>
        <v>1</v>
      </c>
    </row>
    <row r="196" spans="1:47" x14ac:dyDescent="0.2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6"/>
        <v>736119410XNX LUXZX XUZX LXUDXNX1620,95SIMSIMSIM190116448444761,875FNEL044761,87539331,87544756,87544755,87543357,875000000AMIL45AMIL 700 QP NACIONAL192971929,7ATIVO</v>
      </c>
      <c r="AU196">
        <f t="shared" si="7"/>
        <v>1</v>
      </c>
    </row>
    <row r="197" spans="1:47" x14ac:dyDescent="0.2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6"/>
        <v>736119670VXLXRXX DX XUZX XNTX1235,97NÃONÃONÃO570116454444761,875ANMEP044664,87544761,87532036,87544664,87544633,87543357,875000000AMILAMIL 500 QP NACIONAL COPART1471381471,38INATIVO</v>
      </c>
      <c r="AU197">
        <f t="shared" si="7"/>
        <v>0</v>
      </c>
    </row>
    <row r="198" spans="1:47" x14ac:dyDescent="0.2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6"/>
        <v>736119670VXLXRXX DX XUZX XNTX1235,97NÃONÃONÃO570116454444761,875ANMEP044664,87544761,87532036,87544664,87544633,87543357,875000000AMILAMIL 500 QP NACIONAL COPART1471381471,38INATIVO</v>
      </c>
      <c r="AU198">
        <f t="shared" si="7"/>
        <v>1</v>
      </c>
    </row>
    <row r="199" spans="1:47" x14ac:dyDescent="0.2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6"/>
        <v>736119670VXLXRXX DX XUZX XNTX1235,97NÃONÃONÃO570116454444761,875ANMEP044664,87544761,87532036,87544664,87544633,87543357,875000000AMILAMIL 500 QP NACIONAL COPART1471381471,38INATIVO</v>
      </c>
      <c r="AU199">
        <f t="shared" si="7"/>
        <v>1</v>
      </c>
    </row>
    <row r="200" spans="1:47" x14ac:dyDescent="0.2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6"/>
        <v>736177430DXNZXL HUDXN RXMX TXLX PXRTX1287,56SIMSIMSIM190116459344761,875FNEL044761,87538473,87543355,87543357,875000000AMIL45AMIL 500 QP NACIONAL1532821532,82ATIVO</v>
      </c>
      <c r="AU200">
        <f t="shared" si="7"/>
        <v>0</v>
      </c>
    </row>
    <row r="201" spans="1:47" x14ac:dyDescent="0.2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6"/>
        <v>736177430DXNZXL HUDXN RXMX TXLX PXRTX1287,56SIMSIMSIM190116459344761,875FNEL044761,87538473,87543355,87543357,875000000AMIL45AMIL 500 QP NACIONAL1532821532,82ATIVO</v>
      </c>
      <c r="AU201">
        <f t="shared" si="7"/>
        <v>1</v>
      </c>
    </row>
    <row r="202" spans="1:47" x14ac:dyDescent="0.2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6"/>
        <v>736177430DXNZXL HUDXN RXMX TXLX PXRTX1287,56SIMSIMSIM190116459344761,875FNEL044761,87538473,87543355,87543357,875000000AMIL45AMIL 500 QP NACIONAL1532821532,82ATIVO</v>
      </c>
      <c r="AU202">
        <f t="shared" si="7"/>
        <v>1</v>
      </c>
    </row>
    <row r="203" spans="1:47" x14ac:dyDescent="0.2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6"/>
        <v>736208830GXBRXXLX DX XLBUQUXRQUX WXTX DX XLVX1038,11SIMSIMSIM190116456944761,875FNEL044761,87539862,87543356,87543357,875000000AMIL45AMIL 400 QC NACIONAL1235861235,86ATIVO</v>
      </c>
      <c r="AU203">
        <f t="shared" si="7"/>
        <v>0</v>
      </c>
    </row>
    <row r="204" spans="1:47" x14ac:dyDescent="0.2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6"/>
        <v>736208830GXBRXXLX DX XLBUQUXRQUX WXTX DX XLVX1038,11SIMSIMSIM190116456944761,875FNEL044761,87539862,87543356,87543357,875000000AMIL45AMIL 400 QC NACIONAL1235861235,86ATIVO</v>
      </c>
      <c r="AU204">
        <f t="shared" si="7"/>
        <v>1</v>
      </c>
    </row>
    <row r="205" spans="1:47" x14ac:dyDescent="0.2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6"/>
        <v>736208830GXBRXXLX DX XLBUQUXRQUX WXTX DX XLVX1038,11SIMSIMSIM190116456944761,875FNEL044761,87539862,87543356,87543357,875000000AMIL45AMIL 400 QC NACIONAL1235861235,86ATIVO</v>
      </c>
      <c r="AU205">
        <f t="shared" si="7"/>
        <v>1</v>
      </c>
    </row>
    <row r="206" spans="1:47" x14ac:dyDescent="0.2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6"/>
        <v>1189426000736962710TXTXXNX MXRQUX DX XLVX2555,95SIMSIMSIM570116569344777,875ANMEP044777,87530370,87544770,87544770,87543373,875000000AMIL45AMIL 500 QP NACIONAL304283042,8SUSPENSÃO</v>
      </c>
      <c r="AU206">
        <f t="shared" si="7"/>
        <v>0</v>
      </c>
    </row>
    <row r="207" spans="1:47" x14ac:dyDescent="0.2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6"/>
        <v>1189426000736962730JXX VXLXNTXNX MXRQUX DX XLMXXDX1287,56SIMSIMSIM570116569344777,875ANMEP144777,87543331,87544770,87543373,875000000AMIL45AMIL 500 QP NACIONAL1532821532,82SUSPENSÃO</v>
      </c>
      <c r="AU207">
        <f t="shared" si="7"/>
        <v>0</v>
      </c>
    </row>
    <row r="208" spans="1:47" x14ac:dyDescent="0.2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6"/>
        <v>1189455000736963500WXBXLX DXMXWXNX WXTX1172,36SIMSIMNÃO190116584844777,875FNEL044741,87544777,87530916,87544741,87543373,875000000AMIL45AMIL 400 QC NACIONAL1395691395,69INATIVO</v>
      </c>
      <c r="AU208">
        <f t="shared" si="7"/>
        <v>0</v>
      </c>
    </row>
    <row r="209" spans="1:47" x14ac:dyDescent="0.2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6"/>
        <v>1189455000736963900FXBXX GXXNGX WXTRX2323,64SIMSIMSIM190116596744777,875FNEL044777,87530891,87543367,87543373,875000000AMIL45AMIL 500 QP NACIONAL2766232766,23ATIVO</v>
      </c>
      <c r="AU209">
        <f t="shared" si="7"/>
        <v>0</v>
      </c>
    </row>
    <row r="210" spans="1:47" x14ac:dyDescent="0.2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6"/>
        <v>1189455000736963960LXZXRX MXNXX MXWXDX JUNXXR2212,99SIMSIMSIM190116598944777,875FNEL044776,87544777,87534178,87544776,87543495,916666666743373,875000000AMIL45AMIL 500 QP NACIONAL2634532634,53INATIVO</v>
      </c>
      <c r="AU210">
        <f t="shared" si="7"/>
        <v>0</v>
      </c>
    </row>
    <row r="211" spans="1:47" x14ac:dyDescent="0.2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6"/>
        <v>1189426000736964610FXRNXNDX XRRUDX DXNXZ JUNXXR1269,46SIMNÃONÃO570116648944777,875ANMEP044741,87544777,87532556,87544741,87544711,87543373,875000000AMIL45AMIL 400 QP NACIONAL1511261511,26INATIVO</v>
      </c>
      <c r="AU211">
        <f t="shared" si="7"/>
        <v>0</v>
      </c>
    </row>
    <row r="212" spans="1:47" x14ac:dyDescent="0.2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6"/>
        <v>1189435000736981160XVXLX WXRLX MXDXXRX WXNDXDX1784,23SIMSIMSIM570116589944777,875ANMEP044747,87544777,87532531,916666666744747,87543373,875000000AMIL45AMIL 400 QC NACIONAL2124112124,11INATIVO</v>
      </c>
      <c r="AU212">
        <f t="shared" si="7"/>
        <v>0</v>
      </c>
    </row>
    <row r="213" spans="1:47" x14ac:dyDescent="0.2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6"/>
        <v>1189455000737110070DXVXD XUX DX XNTX1287,56SIMSIMSIM190116579344777,875FNEL044777,87539920,87543368,87543373,875000000AMIL45AMIL 500 QP NACIONAL1532821532,82ATIVO</v>
      </c>
      <c r="AU213">
        <f t="shared" si="7"/>
        <v>0</v>
      </c>
    </row>
    <row r="214" spans="1:47" x14ac:dyDescent="0.2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6"/>
        <v>1189455000737110140LXVXNXX BXLXM PXXXXTX WXXMXRX1287,56SIMSIMSIM190116580244777,875FNEL044777,87540493,916666666743368,87543373,875000000AMIL45AMIL 500 QP NACIONAL1532821532,82ATIVO</v>
      </c>
      <c r="AU214">
        <f t="shared" si="7"/>
        <v>0</v>
      </c>
    </row>
    <row r="215" spans="1:47" x14ac:dyDescent="0.2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6"/>
        <v>1191011000737112930FXBXXNNX XLVX DX MXURX3514,47SIMSIMSIM2200116705744777,875ABREC044777,87526683,916666666743368,87543373,875000000AMIL45AMIL 500 QP NACIONAL2237782237,78ATIVO</v>
      </c>
      <c r="AU215">
        <f t="shared" si="7"/>
        <v>0</v>
      </c>
    </row>
    <row r="216" spans="1:47" x14ac:dyDescent="0.2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6"/>
        <v>1189455000737113020XRTHUR XMXDX WXPPXLXRX1287,56SIMSIMSIM190116705844777,875FNEL044749,87544777,87540806,87544749,87544346,87543373,875000000AMIL45AMIL 500 QP NACIONAL1532821532,82INATIVO</v>
      </c>
      <c r="AU216">
        <f t="shared" si="7"/>
        <v>0</v>
      </c>
    </row>
    <row r="217" spans="1:47" x14ac:dyDescent="0.2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6"/>
        <v>1189442000737116020LUXZ WXLX XQUXXRX868,74NÃONÃONÃO570116599644777,875ANMEP044711,87544777,87523257,87544711,87544679,87543373,875000000AMILNEXT PLUS RM RJ1034211034,21INATIVO</v>
      </c>
      <c r="AU217">
        <f t="shared" si="7"/>
        <v>0</v>
      </c>
    </row>
    <row r="218" spans="1:47" x14ac:dyDescent="0.2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6"/>
        <v>1191011000737243900JXX MXGUXL DX XUX XNTX1172,36NÃONÃONÃO2200116760944777,875ABREC044661,87544777,87530631,916666666744661,87543373,875000000AMILAMIL 400 QC NACIONAL1395691395,69INATIVO</v>
      </c>
      <c r="AU218">
        <f t="shared" si="7"/>
        <v>0</v>
      </c>
    </row>
    <row r="219" spans="1:47" x14ac:dyDescent="0.2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6"/>
        <v>1189455000737244070VXTXR WXXLHX MXWHXDX1620,95SIMSIMSIM190116761044777,875FNEL044770,87544777,87540767,87544770,87543373,875000000AMIL45AMIL 700 QP NACIONAL192971929,7INATIVO</v>
      </c>
      <c r="AU219">
        <f t="shared" si="7"/>
        <v>0</v>
      </c>
    </row>
    <row r="220" spans="1:47" x14ac:dyDescent="0.2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6"/>
        <v>737447360XGXR WXTX XLVX1784,23SIMSIMSIM570116585944777,875ANMEP044777,87532779,87543800,87543796,87543373,875000000AMIL45AMIL 400 QC NACIONAL2124112124,11ATIVO</v>
      </c>
      <c r="AU220">
        <f t="shared" si="7"/>
        <v>0</v>
      </c>
    </row>
    <row r="221" spans="1:47" x14ac:dyDescent="0.2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6"/>
        <v>737977390XNX BXXTRXZ DX XLXVXXRX QUXXRXZ508,58SIMSIMSIM190116809944761,875FNEL044756,87544761,87536910,916666666744756,87543387,875000000AMIL44NEXT PLUS RM RJ60547605,47INATIVO</v>
      </c>
      <c r="AU221">
        <f t="shared" si="7"/>
        <v>0</v>
      </c>
    </row>
    <row r="222" spans="1:47" x14ac:dyDescent="0.2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6"/>
        <v>737977390XNX BXXTRXZ DX XLXVXXRX QUXXRXZ508,58SIMSIMSIM190116809944761,875FNEL044756,87544761,87536910,916666666744756,87543387,875000000AMIL44NEXT PLUS RM RJ60547605,47INATIVO</v>
      </c>
      <c r="AU222">
        <f t="shared" si="7"/>
        <v>1</v>
      </c>
    </row>
    <row r="223" spans="1:47" x14ac:dyDescent="0.2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6"/>
        <v>737977390XNX BXXTRXZ DX XLXVXXRX QUXXRXZ508,58SIMSIMSIM190116809944761,875FNEL044756,87544761,87536910,916666666744756,87543387,875000000AMIL44NEXT PLUS RM RJ60547605,47INATIVO</v>
      </c>
      <c r="AU223">
        <f t="shared" si="7"/>
        <v>1</v>
      </c>
    </row>
    <row r="224" spans="1:47" x14ac:dyDescent="0.2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t="str">
        <f t="shared" si="6"/>
        <v>6302b525171b4e38d1b83f0b6302b4ad7d8f3341632e5b086302b525171b4e38d1b83f0711984440006302b4ad7d8f3341632e5b081198444000D43387,875737993193JULIXNX XRXGXX GUIMXRXX00NEXT MUN SÃO PAULO QC PJCAMens. Titular Faixa Etária Implant.T416,82</v>
      </c>
      <c r="AU224">
        <f t="shared" si="7"/>
        <v>0</v>
      </c>
    </row>
    <row r="225" spans="1:47" x14ac:dyDescent="0.2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6"/>
        <v>737993191JULXXNX XRXGXX GUXMXRXX416,82SIMSIMSIM190116800744761,875FNEL044761,87537971,916666666743670,87543657,87543387,875000000AMIL44NEXT MUNICIPAL SÃO PAULO49621496,21ATIVO</v>
      </c>
      <c r="AU225">
        <f t="shared" si="7"/>
        <v>0</v>
      </c>
    </row>
    <row r="226" spans="1:47" x14ac:dyDescent="0.2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6"/>
        <v>737993191JULXXNX XRXGXX GUXMXRXX416,82SIMSIMSIM190116800744761,875FNEL044761,87537971,916666666743670,87543657,87543387,875000000AMIL44NEXT MUNICIPAL SÃO PAULO49621496,21ATIVO</v>
      </c>
      <c r="AU226">
        <f t="shared" si="7"/>
        <v>1</v>
      </c>
    </row>
    <row r="227" spans="1:47" x14ac:dyDescent="0.2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6"/>
        <v>737993191JULXXNX XRXGXX GUXMXRXX416,82SIMSIMSIM190116800744761,875FNEL044761,87537971,916666666743670,87543657,87543387,875000000AMIL44NEXT MUNICIPAL SÃO PAULO49621496,21ATIVO</v>
      </c>
      <c r="AU227">
        <f t="shared" si="7"/>
        <v>1</v>
      </c>
    </row>
    <row r="228" spans="1:47" x14ac:dyDescent="0.2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6"/>
        <v>0737993320MXRGXRXDX WXRNXXRX DX MXURX664,5SIMSIMSIM570116809044761,875ANMEP044754,87544761,87530803,87544754,87543387,875000000AMIL44NEXT MUNICIPAL SÃO PAULO79106791,06INATIVO</v>
      </c>
      <c r="AU228">
        <f t="shared" si="7"/>
        <v>0</v>
      </c>
    </row>
    <row r="229" spans="1:47" x14ac:dyDescent="0.2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6"/>
        <v>0737993320MXRGXRXDX WXRNXXRX DX MXURX664,5SIMSIMSIM570116809044761,875ANMEP044754,87544761,87530803,87544754,87543387,875000000AMIL44NEXT MUNICIPAL SÃO PAULO79106791,06INATIVO</v>
      </c>
      <c r="AU229">
        <f t="shared" si="7"/>
        <v>1</v>
      </c>
    </row>
    <row r="230" spans="1:47" x14ac:dyDescent="0.2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6"/>
        <v>0737993320MXRGXRXDX WXRNXXRX DX MXURX664,5SIMSIMSIM570116809044761,875ANMEP044754,87544761,87530803,87544754,87543387,875000000AMIL44NEXT MUNICIPAL SÃO PAULO79106791,06INATIVO</v>
      </c>
      <c r="AU230">
        <f t="shared" si="7"/>
        <v>1</v>
      </c>
    </row>
    <row r="231" spans="1:47" x14ac:dyDescent="0.2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6"/>
        <v>737999410DXVX DX XUZX FXRRXXRX MXLX508,58SIMSIMSIM190116807044761,875FNEL044761,87537672,87543381,87543387,875000000AMIL44NEXT PLUS RM RJ60547605,47ATIVO</v>
      </c>
      <c r="AU231">
        <f t="shared" si="7"/>
        <v>0</v>
      </c>
    </row>
    <row r="232" spans="1:47" x14ac:dyDescent="0.2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6"/>
        <v>737999410DXVX DX XUZX FXRRXXRX MXLX508,58SIMSIMSIM190116807044761,875FNEL044761,87537672,87543381,87543387,875000000AMIL44NEXT PLUS RM RJ60547605,47ATIVO</v>
      </c>
      <c r="AU232">
        <f t="shared" si="7"/>
        <v>1</v>
      </c>
    </row>
    <row r="233" spans="1:47" x14ac:dyDescent="0.2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6"/>
        <v>737999410DXVX DX XUZX FXRRXXRX MXLX508,58SIMSIMSIM190116807044761,875FNEL044761,87537672,87543381,87543387,875000000AMIL44NEXT PLUS RM RJ60547605,47ATIVO</v>
      </c>
      <c r="AU233">
        <f t="shared" si="7"/>
        <v>1</v>
      </c>
    </row>
    <row r="234" spans="1:47" x14ac:dyDescent="0.2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6"/>
        <v>737999560GUXLHXRMX MXGXLHXX DX LXMX406,85SIMSIMSIM190116809344761,875FNEL044761,87539168,87544179,87544178,87543387,875000000AMIL44NEXT PLUS RM RJ48439484,39ATIVO</v>
      </c>
      <c r="AU234">
        <f t="shared" si="7"/>
        <v>0</v>
      </c>
    </row>
    <row r="235" spans="1:47" x14ac:dyDescent="0.2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6"/>
        <v>737999560GUXLHXRMX MXGXLHXX DX LXMX406,85SIMSIMSIM190116809344761,875FNEL044761,87539168,87544179,87544178,87543387,875000000AMIL44NEXT PLUS RM RJ48439484,39ATIVO</v>
      </c>
      <c r="AU235">
        <f t="shared" si="7"/>
        <v>1</v>
      </c>
    </row>
    <row r="236" spans="1:47" x14ac:dyDescent="0.2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6"/>
        <v>737999560GUXLHXRMX MXGXLHXX DX LXMX406,85SIMSIMSIM190116809344761,875FNEL044761,87539168,87544179,87544178,87543387,875000000AMIL44NEXT PLUS RM RJ48439484,39ATIVO</v>
      </c>
      <c r="AU236">
        <f t="shared" si="7"/>
        <v>1</v>
      </c>
    </row>
    <row r="237" spans="1:47" x14ac:dyDescent="0.2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6"/>
        <v>737999850XNX FXRNXNDX DUXRTX2429,42SIMSIMSIM570116811844761,875ANMEP044753,87544761,87523048,916666666744753,87544693,87543387,875000000AMIL44NEXT PLUS RM RJ2892162892,16INATIVO</v>
      </c>
      <c r="AU237">
        <f t="shared" si="7"/>
        <v>0</v>
      </c>
    </row>
    <row r="238" spans="1:47" x14ac:dyDescent="0.2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6"/>
        <v>737999850XNX FXRNXNDX DUXRTX2429,42SIMSIMSIM570116811844761,875ANMEP044753,87544761,87523048,916666666744753,87544693,87543387,875000000AMIL44NEXT PLUS RM RJ2892162892,16INATIVO</v>
      </c>
      <c r="AU238">
        <f t="shared" si="7"/>
        <v>1</v>
      </c>
    </row>
    <row r="239" spans="1:47" x14ac:dyDescent="0.2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6"/>
        <v>737999850XNX FXRNXNDX DUXRTX2429,42SIMSIMSIM570116811844761,875ANMEP044753,87544761,87523048,916666666744753,87544693,87543387,875000000AMIL44NEXT PLUS RM RJ2892162892,16INATIVO</v>
      </c>
      <c r="AU239">
        <f t="shared" si="7"/>
        <v>1</v>
      </c>
    </row>
    <row r="240" spans="1:47" x14ac:dyDescent="0.2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6"/>
        <v>738001020MXRWXLLX WXPXNXM XNX DX JXU1289,62SIMNÃONÃO570116820344761,875ANMEP044663,87544761,87530383,87544663,87543387,875000000AMIL44AMIL 400 QC NACIONAL1535261535,26INATIVO</v>
      </c>
      <c r="AU240">
        <f t="shared" si="7"/>
        <v>0</v>
      </c>
    </row>
    <row r="241" spans="1:47" x14ac:dyDescent="0.2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6"/>
        <v>738001020MXRWXLLX WXPXNXM XNX DX JXU1289,62SIMNÃONÃO570116820344761,875ANMEP044663,87544761,87530383,87544663,87543387,875000000AMIL44AMIL 400 QC NACIONAL1535261535,26INATIVO</v>
      </c>
      <c r="AU241">
        <f t="shared" si="7"/>
        <v>1</v>
      </c>
    </row>
    <row r="242" spans="1:47" x14ac:dyDescent="0.2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6"/>
        <v>738001020MXRWXLLX WXPXNXM XNX DX JXU1289,62SIMNÃONÃO570116820344761,875ANMEP044663,87544761,87530383,87544663,87543387,875000000AMIL44AMIL 400 QC NACIONAL1535261535,26INATIVO</v>
      </c>
      <c r="AU242">
        <f t="shared" si="7"/>
        <v>1</v>
      </c>
    </row>
    <row r="243" spans="1:47" x14ac:dyDescent="0.2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6"/>
        <v>738001050XDUXRDX XLBXRTX XLXZXR TXRRX1592,45SIMSIMSIM570116822944761,875ANMEP044761,87530529,87543380,87543387,875000000AMIL44AMIL 400 QC NACIONAL COPART189581895,8ATIVO</v>
      </c>
      <c r="AU243">
        <f t="shared" si="7"/>
        <v>0</v>
      </c>
    </row>
    <row r="244" spans="1:47" x14ac:dyDescent="0.2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6"/>
        <v>738001050XDUXRDX XLBXRTX XLXZXR TXRRX1592,45SIMSIMSIM570116822944761,875ANMEP044761,87530529,87543380,87543387,875000000AMIL44AMIL 400 QC NACIONAL COPART189581895,8ATIVO</v>
      </c>
      <c r="AU244">
        <f t="shared" si="7"/>
        <v>1</v>
      </c>
    </row>
    <row r="245" spans="1:47" x14ac:dyDescent="0.2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6"/>
        <v>738001050XDUXRDX XLBXRTX XLXZXR TXRRX1592,45SIMSIMSIM570116822944761,875ANMEP044761,87530529,87543380,87543387,875000000AMIL44AMIL 400 QC NACIONAL COPART189581895,8ATIVO</v>
      </c>
      <c r="AU245">
        <f t="shared" si="7"/>
        <v>1</v>
      </c>
    </row>
    <row r="246" spans="1:47" x14ac:dyDescent="0.2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6"/>
        <v>738001080LXDXXNX WRXTXNX KXHL2323,64SIMSIMSIM570116825644761,875ANMEP044755,87544761,87530647,916666666744755,87543387,875000000AMIL44AMIL 500 QP NACIONAL2766232766,23INATIVO</v>
      </c>
      <c r="AU246">
        <f t="shared" si="7"/>
        <v>0</v>
      </c>
    </row>
    <row r="247" spans="1:47" x14ac:dyDescent="0.2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6"/>
        <v>738001080LXDXXNX WRXTXNX KXHL2323,64SIMSIMSIM570116825644761,875ANMEP044755,87544761,87530647,916666666744755,87543387,875000000AMIL44AMIL 500 QP NACIONAL2766232766,23INATIVO</v>
      </c>
      <c r="AU247">
        <f t="shared" si="7"/>
        <v>1</v>
      </c>
    </row>
    <row r="248" spans="1:47" x14ac:dyDescent="0.2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6"/>
        <v>738001080LXDXXNX WRXTXNX KXHL2323,64SIMSIMSIM570116825644761,875ANMEP044755,87544761,87530647,916666666744755,87543387,875000000AMIL44AMIL 500 QP NACIONAL2766232766,23INATIVO</v>
      </c>
      <c r="AU248">
        <f t="shared" si="7"/>
        <v>1</v>
      </c>
    </row>
    <row r="249" spans="1:47" x14ac:dyDescent="0.2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6"/>
        <v>738023360VXLXNTXNX WXTXLX BRXNWX FXRNXNDX805,73SIMNÃONÃO190116799244761,875FNEL044699,87544761,87540159,916666666744699,87544693,87543387,875000000AMIL44AMIL 500 QP NACIONAL95921959,21INATIVO</v>
      </c>
      <c r="AU249">
        <f t="shared" si="7"/>
        <v>0</v>
      </c>
    </row>
    <row r="250" spans="1:47" x14ac:dyDescent="0.2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6"/>
        <v>738023360VXLXNTXNX WXTXLX BRXNWX FXRNXNDX805,73SIMNÃONÃO190116799244761,875FNEL044699,87544761,87540159,916666666744699,87544693,87543387,875000000AMIL44AMIL 500 QP NACIONAL95921959,21INATIVO</v>
      </c>
      <c r="AU250">
        <f t="shared" si="7"/>
        <v>1</v>
      </c>
    </row>
    <row r="251" spans="1:47" x14ac:dyDescent="0.2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6"/>
        <v>738023360VXLXNTXNX WXTXLX BRXNWX FXRNXNDX805,73SIMNÃONÃO190116799244761,875FNEL044699,87544761,87540159,916666666744699,87544693,87543387,875000000AMIL44AMIL 500 QP NACIONAL95921959,21INATIVO</v>
      </c>
      <c r="AU251">
        <f t="shared" si="7"/>
        <v>1</v>
      </c>
    </row>
    <row r="252" spans="1:47" x14ac:dyDescent="0.2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6"/>
        <v>738041780TXXLX WXRDXX DX XLVX XUX1609,46SIMSIMSIM190116829244761,875FNEL044761,87536218,87543381,87543387,875000000AMIL44AMIL 500 QP NACIONAL1916021916,02ATIVO</v>
      </c>
      <c r="AU252">
        <f t="shared" si="7"/>
        <v>0</v>
      </c>
    </row>
    <row r="253" spans="1:47" x14ac:dyDescent="0.2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6"/>
        <v>738041780TXXLX WXRDXX DX XLVX XUX1609,46SIMSIMSIM190116829244761,875FNEL044761,87536218,87543381,87543387,875000000AMIL44AMIL 500 QP NACIONAL1916021916,02ATIVO</v>
      </c>
      <c r="AU253">
        <f t="shared" si="7"/>
        <v>1</v>
      </c>
    </row>
    <row r="254" spans="1:47" x14ac:dyDescent="0.2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6"/>
        <v>738041780TXXLX WXRDXX DX XLVX XUX1609,46SIMSIMSIM190116829244761,875FNEL044761,87536218,87543381,87543387,875000000AMIL44AMIL 500 QP NACIONAL1916021916,02ATIVO</v>
      </c>
      <c r="AU254">
        <f t="shared" si="7"/>
        <v>1</v>
      </c>
    </row>
    <row r="255" spans="1:47" x14ac:dyDescent="0.2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6"/>
        <v>738041910WXMXLX RXFXXLX MXRXXRX FRXNWX1475,34SIMSIMSIM190116832544761,875FNEL044761,87537189,87543381,87543387,875000000AMIL44AMIL 400 QP NACIONAL82674826,74ATIVO</v>
      </c>
      <c r="AU255">
        <f t="shared" si="7"/>
        <v>0</v>
      </c>
    </row>
    <row r="256" spans="1:47" x14ac:dyDescent="0.2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6"/>
        <v>738041910WXMXLX RXFXXLX MXRXXRX FRXNWX1475,34SIMSIMSIM190116832544761,875FNEL044761,87537189,87543381,87543387,875000000AMIL44AMIL 400 QP NACIONAL82674826,74ATIVO</v>
      </c>
      <c r="AU256">
        <f t="shared" si="7"/>
        <v>1</v>
      </c>
    </row>
    <row r="257" spans="1:47" x14ac:dyDescent="0.2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6"/>
        <v>738041910WXMXLX RXFXXLX MXRXXRX FRXNWX1475,34SIMSIMSIM190116832544761,875FNEL044761,87537189,87543381,87543387,875000000AMIL44AMIL 400 QP NACIONAL82674826,74ATIVO</v>
      </c>
      <c r="AU257">
        <f t="shared" si="7"/>
        <v>1</v>
      </c>
    </row>
    <row r="258" spans="1:47" x14ac:dyDescent="0.2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8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JXU1038,11SIMSIMSIM190116845644761,875FNEL044755,87544761,87537820,87544755,87544693,87543387,875000000AMIL44AMIL 400 QC NACIONAL1235861235,86INATIVO</v>
      </c>
      <c r="AU258">
        <f t="shared" ref="AU258:AU321" si="9">IF(AT258=AT257,1,0)</f>
        <v>0</v>
      </c>
    </row>
    <row r="259" spans="1:47" x14ac:dyDescent="0.2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8"/>
        <v>738042050MXRXX LXURX XNTX DX JXU1038,11SIMSIMSIM190116845644761,875FNEL044755,87544761,87537820,87544755,87544693,87543387,875000000AMIL44AMIL 400 QC NACIONAL1235861235,86INATIVO</v>
      </c>
      <c r="AU259">
        <f t="shared" si="9"/>
        <v>1</v>
      </c>
    </row>
    <row r="260" spans="1:47" x14ac:dyDescent="0.2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8"/>
        <v>738042050MXRXX LXURX XNTX DX JXU1038,11SIMSIMSIM190116845644761,875FNEL044755,87544761,87537820,87544755,87544693,87543387,875000000AMIL44AMIL 400 QC NACIONAL1235861235,86INATIVO</v>
      </c>
      <c r="AU260">
        <f t="shared" si="9"/>
        <v>1</v>
      </c>
    </row>
    <row r="261" spans="1:47" x14ac:dyDescent="0.2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8"/>
        <v>738058290MXRWXX FXRNXNDX DX MXRXX1991,6SIMSIMSIM570116827544761,875ANMEP044761,87530084,87543381,87543387,875000000AMIL44AMIL 400 QP NACIONAL COPART1268241268,24ATIVO</v>
      </c>
      <c r="AU261">
        <f t="shared" si="9"/>
        <v>0</v>
      </c>
    </row>
    <row r="262" spans="1:47" x14ac:dyDescent="0.2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8"/>
        <v>738058290MXRWXX FXRNXNDX DX MXRXX1991,6SIMSIMSIM570116827544761,875ANMEP044761,87530084,87543381,87543387,875000000AMIL44AMIL 400 QP NACIONAL COPART1268241268,24ATIVO</v>
      </c>
      <c r="AU262">
        <f t="shared" si="9"/>
        <v>1</v>
      </c>
    </row>
    <row r="263" spans="1:47" x14ac:dyDescent="0.2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8"/>
        <v>738058290MXRWXX FXRNXNDX DX MXRXX1991,6SIMSIMSIM570116827544761,875ANMEP044761,87530084,87543381,87543387,875000000AMIL44AMIL 400 QP NACIONAL COPART1268241268,24ATIVO</v>
      </c>
      <c r="AU263">
        <f t="shared" si="9"/>
        <v>1</v>
      </c>
    </row>
    <row r="264" spans="1:47" x14ac:dyDescent="0.2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8"/>
        <v>738058510MXRXX XUXXLXXDXRX XMPXRXXL PXMXNTXL PXRXXRX7687,87NÃONÃONÃO570116827844761,875ANMEP044761,87522537,87544361,87544361,87543387,875000000AMILAMIL 500 QP NACIONAL277622776,2ATIVO</v>
      </c>
      <c r="AU264">
        <f t="shared" si="9"/>
        <v>0</v>
      </c>
    </row>
    <row r="265" spans="1:47" x14ac:dyDescent="0.2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8"/>
        <v>738058510MXRXX XUXXLXXDXRX XMPXRXXL PXMXNTXL PXRXXRX7687,87NÃONÃONÃO570116827844761,875ANMEP044761,87522537,87544361,87544361,87543387,875000000AMILAMIL 500 QP NACIONAL277622776,2ATIVO</v>
      </c>
      <c r="AU265">
        <f t="shared" si="9"/>
        <v>1</v>
      </c>
    </row>
    <row r="266" spans="1:47" x14ac:dyDescent="0.2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8"/>
        <v>738058510MXRXX XUXXLXXDXRX XMPXRXXL PXMXNTXL PXRXXRX7687,87NÃONÃONÃO570116827844761,875ANMEP044761,87522537,87544361,87544361,87543387,875000000AMILAMIL 500 QP NACIONAL277622776,2ATIVO</v>
      </c>
      <c r="AU266">
        <f t="shared" si="9"/>
        <v>1</v>
      </c>
    </row>
    <row r="267" spans="1:47" x14ac:dyDescent="0.2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8"/>
        <v>738085800JXXR DX WRUZ XUZX1289,62NÃONÃONÃO570116828344761,875ANMEP044664,87544761,87529774,87544664,87544633,87543387,875000000AMILAMIL 400 QC NACIONAL1535261535,26INATIVO</v>
      </c>
      <c r="AU267">
        <f t="shared" si="9"/>
        <v>0</v>
      </c>
    </row>
    <row r="268" spans="1:47" x14ac:dyDescent="0.2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8"/>
        <v>738085800JXXR DX WRUZ XUZX1289,62NÃONÃONÃO570116828344761,875ANMEP044664,87544761,87529774,87544664,87544633,87543387,875000000AMILAMIL 400 QC NACIONAL1535261535,26INATIVO</v>
      </c>
      <c r="AU268">
        <f t="shared" si="9"/>
        <v>1</v>
      </c>
    </row>
    <row r="269" spans="1:47" x14ac:dyDescent="0.2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8"/>
        <v>738085800JXXR DX WRUZ XUZX1289,62NÃONÃONÃO570116828344761,875ANMEP044664,87544761,87529774,87544664,87544633,87543387,875000000AMILAMIL 400 QC NACIONAL1535261535,26INATIVO</v>
      </c>
      <c r="AU269">
        <f t="shared" si="9"/>
        <v>1</v>
      </c>
    </row>
    <row r="270" spans="1:47" x14ac:dyDescent="0.2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t="str">
        <f t="shared" si="8"/>
        <v>6302cb3742096276f1ab9b3d6302b4ad400f093b5d0d6c1e6302cb3742096276f1ab9b3c12088950006302b4ad400f093b5d0d6c1e1208895000I43387,875738116920RXDRIGX FXLWXX PXRXIRX00AMIL 400 QC NACIONAL R PJCAMens. Titular Faixa Etária Implant.T2575,98</v>
      </c>
      <c r="AU270">
        <f t="shared" si="9"/>
        <v>0</v>
      </c>
    </row>
    <row r="271" spans="1:47" x14ac:dyDescent="0.2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8"/>
        <v>738146410RXZXURXX MXNYK BXGGX4393,06SIMSIMSIM190116816344761,875FNEL044761,87523336,916666666743382,87543387,875000000AMIL44AMIL 500 QP NACIONAL5229875229,87ATIVO</v>
      </c>
      <c r="AU271">
        <f t="shared" si="9"/>
        <v>0</v>
      </c>
    </row>
    <row r="272" spans="1:47" x14ac:dyDescent="0.2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8"/>
        <v>738146410RXZXURXX MXNYK BXGGX4393,06SIMSIMSIM190116816344761,875FNEL044761,87523336,916666666743382,87543387,875000000AMIL44AMIL 500 QP NACIONAL5229875229,87ATIVO</v>
      </c>
      <c r="AU272">
        <f t="shared" si="9"/>
        <v>1</v>
      </c>
    </row>
    <row r="273" spans="1:47" x14ac:dyDescent="0.2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8"/>
        <v>738146410RXZXURXX MXNYK BXGGX4393,06SIMSIMSIM190116816344761,875FNEL044761,87523336,916666666743382,87543387,875000000AMIL44AMIL 500 QP NACIONAL5229875229,87ATIVO</v>
      </c>
      <c r="AU273">
        <f t="shared" si="9"/>
        <v>1</v>
      </c>
    </row>
    <row r="274" spans="1:47" x14ac:dyDescent="0.2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8"/>
        <v>738186140FXLXPX RXMX BXRRX DX XZXVXDX1038,11SIMSIMSIM190116882844761,875FNEL044761,87538102,87543383,87543387,875000000AMIL44AMIL 400 QC NACIONAL1235861235,86ATIVO</v>
      </c>
      <c r="AU274">
        <f t="shared" si="9"/>
        <v>0</v>
      </c>
    </row>
    <row r="275" spans="1:47" x14ac:dyDescent="0.2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8"/>
        <v>738186140FXLXPX RXMX BXRRX DX XZXVXDX1038,11SIMSIMSIM190116882844761,875FNEL044761,87538102,87543383,87543387,875000000AMIL44AMIL 400 QC NACIONAL1235861235,86ATIVO</v>
      </c>
      <c r="AU275">
        <f t="shared" si="9"/>
        <v>1</v>
      </c>
    </row>
    <row r="276" spans="1:47" x14ac:dyDescent="0.2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8"/>
        <v>738186140FXLXPX RXMX BXRRX DX XZXVXDX1038,11SIMSIMSIM190116882844761,875FNEL044761,87538102,87543383,87543387,875000000AMIL44AMIL 400 QC NACIONAL1235861235,86ATIVO</v>
      </c>
      <c r="AU276">
        <f t="shared" si="9"/>
        <v>1</v>
      </c>
    </row>
    <row r="277" spans="1:47" x14ac:dyDescent="0.2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8"/>
        <v>738794640MXRXX DX WXNWXXWXX XUX DX XNTX LXPX2060,81SIMSIMSIM570116828144761,875ANMEP044761,87529567,916666666743391,87543387,875000000AMIL44AMIL 400 QC NACIONAL2453352453,35ATIVO</v>
      </c>
      <c r="AU277">
        <f t="shared" si="9"/>
        <v>0</v>
      </c>
    </row>
    <row r="278" spans="1:47" x14ac:dyDescent="0.2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8"/>
        <v>738794640MXRXX DX WXNWXXWXX XUX DX XNTX LXPX2060,81SIMSIMSIM570116828144761,875ANMEP044761,87529567,916666666743391,87543387,875000000AMIL44AMIL 400 QC NACIONAL2453352453,35ATIVO</v>
      </c>
      <c r="AU278">
        <f t="shared" si="9"/>
        <v>1</v>
      </c>
    </row>
    <row r="279" spans="1:47" x14ac:dyDescent="0.2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8"/>
        <v>738794640MXRXX DX WXNWXXWXX XUX DX XNTX LXPX2060,81SIMSIMSIM570116828144761,875ANMEP044761,87529567,916666666743391,87543387,875000000AMIL44AMIL 400 QC NACIONAL2453352453,35ATIVO</v>
      </c>
      <c r="AU279">
        <f t="shared" si="9"/>
        <v>1</v>
      </c>
    </row>
    <row r="280" spans="1:47" x14ac:dyDescent="0.2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8"/>
        <v>738794650MXRXX LUXZX XUX LXPX1038,11SIMSIMSIM570116828144761,875ANMEP144761,87540374,87543391,87543387,875000000AMIL44AMIL 400 QC NACIONAL1235861235,86ATIVO</v>
      </c>
      <c r="AU280">
        <f t="shared" si="9"/>
        <v>0</v>
      </c>
    </row>
    <row r="281" spans="1:47" x14ac:dyDescent="0.2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8"/>
        <v>738794650MXRXX LUXZX XUX LXPX1038,11SIMSIMSIM570116828144761,875ANMEP144761,87540374,87543391,87543387,875000000AMIL44AMIL 400 QC NACIONAL1235861235,86ATIVO</v>
      </c>
      <c r="AU281">
        <f t="shared" si="9"/>
        <v>1</v>
      </c>
    </row>
    <row r="282" spans="1:47" x14ac:dyDescent="0.2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8"/>
        <v>738794650MXRXX LUXZX XUX LXPX1038,11SIMSIMSIM570116828144761,875ANMEP144761,87540374,87543391,87543387,875000000AMIL44AMIL 400 QC NACIONAL1235861235,86ATIVO</v>
      </c>
      <c r="AU282">
        <f t="shared" si="9"/>
        <v>1</v>
      </c>
    </row>
    <row r="283" spans="1:47" x14ac:dyDescent="0.2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8"/>
        <v>738794660JXXQUXM VXWTXR XUX LXPX1038,11SIMSIMSIM570116828144761,875ANMEP244761,87542020,916666666743391,87543387,875000000AMIL44AMIL 400 QC NACIONAL1235861235,86ATIVO</v>
      </c>
      <c r="AU283">
        <f t="shared" si="9"/>
        <v>0</v>
      </c>
    </row>
    <row r="284" spans="1:47" x14ac:dyDescent="0.2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8"/>
        <v>738794660JXXQUXM VXWTXR XUX LXPX1038,11SIMSIMSIM570116828144761,875ANMEP244761,87542020,916666666743391,87543387,875000000AMIL44AMIL 400 QC NACIONAL1235861235,86ATIVO</v>
      </c>
      <c r="AU284">
        <f t="shared" si="9"/>
        <v>1</v>
      </c>
    </row>
    <row r="285" spans="1:47" x14ac:dyDescent="0.2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8"/>
        <v>738794660JXXQUXM VXWTXR XUX LXPX1038,11SIMSIMSIM570116828144761,875ANMEP244761,87542020,916666666743391,87543387,875000000AMIL44AMIL 400 QC NACIONAL1235861235,86ATIVO</v>
      </c>
      <c r="AU285">
        <f t="shared" si="9"/>
        <v>1</v>
      </c>
    </row>
    <row r="286" spans="1:47" x14ac:dyDescent="0.2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8"/>
        <v>738910020MXTHXU XLMXXDX DX XNTXNX406,85SIMSIMSIM190116799744761,875FNEL044761,87539902,87543426,916666666743417,916666666743387,875000000AMIL44NEXT PLUS RM RJ48439484,39ATIVO</v>
      </c>
      <c r="AU286">
        <f t="shared" si="9"/>
        <v>0</v>
      </c>
    </row>
    <row r="287" spans="1:47" x14ac:dyDescent="0.2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8"/>
        <v>738910020MXTHXU XLMXXDX DX XNTXNX406,85SIMSIMSIM190116799744761,875FNEL044761,87539902,87543426,916666666743417,916666666743387,875000000AMIL44NEXT PLUS RM RJ48439484,39ATIVO</v>
      </c>
      <c r="AU287">
        <f t="shared" si="9"/>
        <v>1</v>
      </c>
    </row>
    <row r="288" spans="1:47" x14ac:dyDescent="0.2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8"/>
        <v>738910020MXTHXU XLMXXDX DX XNTXNX406,85SIMSIMSIM190116799744761,875FNEL044761,87539902,87543426,916666666743417,916666666743387,875000000AMIL44NEXT PLUS RM RJ48439484,39ATIVO</v>
      </c>
      <c r="AU288">
        <f t="shared" si="9"/>
        <v>1</v>
      </c>
    </row>
    <row r="289" spans="1:47" x14ac:dyDescent="0.2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8"/>
        <v>738910030RXFXXLY XLMXXDX DX XNTXNX406,85SIMSIMSIM190116799744761,875FNEL144761,87540882,916666666743426,916666666743387,875000000AMIL44NEXT PLUS RM RJ48439484,39ATIVO</v>
      </c>
      <c r="AU289">
        <f t="shared" si="9"/>
        <v>0</v>
      </c>
    </row>
    <row r="290" spans="1:47" x14ac:dyDescent="0.2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8"/>
        <v>738910030RXFXXLY XLMXXDX DX XNTXNX406,85SIMSIMSIM190116799744761,875FNEL144761,87540882,916666666743426,916666666743387,875000000AMIL44NEXT PLUS RM RJ48439484,39ATIVO</v>
      </c>
      <c r="AU290">
        <f t="shared" si="9"/>
        <v>1</v>
      </c>
    </row>
    <row r="291" spans="1:47" x14ac:dyDescent="0.2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8"/>
        <v>738910030RXFXXLY XLMXXDX DX XNTXNX406,85SIMSIMSIM190116799744761,875FNEL144761,87540882,916666666743426,916666666743387,875000000AMIL44NEXT PLUS RM RJ48439484,39ATIVO</v>
      </c>
      <c r="AU291">
        <f t="shared" si="9"/>
        <v>1</v>
      </c>
    </row>
    <row r="292" spans="1:47" x14ac:dyDescent="0.2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8"/>
        <v>1189426000739159830FXBXX DX XNT XNX FXNTX2555,95SIMSIMSIM570116892144777,875ANMEP044768,87544777,87529821,87544768,87543404,875000000AMIL44AMIL 500 QP NACIONAL304283042,8INATIVO</v>
      </c>
      <c r="AU292">
        <f t="shared" si="9"/>
        <v>0</v>
      </c>
    </row>
    <row r="293" spans="1:47" x14ac:dyDescent="0.2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8"/>
        <v>1189455000739160010VXNXX RXX WXTX2323,64SIMSIMSIM190116895444777,875FNEL044777,87530986,87543396,87543404,875000000AMIL44AMIL 500 QP NACIONAL2766232766,23ATIVO</v>
      </c>
      <c r="AU293">
        <f t="shared" si="9"/>
        <v>0</v>
      </c>
    </row>
    <row r="294" spans="1:47" x14ac:dyDescent="0.2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8"/>
        <v>1189426000739160240RXBXWX MXRQUX WXTX2323,64SIMSIMSIM570116935644777,875ANMEP044777,87530992,916666666743396,87543404,875000000AMIL44AMIL 500 QP NACIONAL1639421639,42ATIVO</v>
      </c>
      <c r="AU294">
        <f t="shared" si="9"/>
        <v>0</v>
      </c>
    </row>
    <row r="295" spans="1:47" x14ac:dyDescent="0.2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8"/>
        <v>1189455000739160300RXBXRTX DX XNNX XMPXXX2011,8SIMSIMSIM190116943144777,875FNEL044755,87544777,87535810,916666666744755,87543404,875000000AMIL44AMIL 500 QP NACIONAL2395022395,02INATIVO</v>
      </c>
      <c r="AU295">
        <f t="shared" si="9"/>
        <v>0</v>
      </c>
    </row>
    <row r="296" spans="1:47" x14ac:dyDescent="0.2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8"/>
        <v>1189029000739160330LXVXX NXRXNHX XRMXNTX2641,54SIMSIMSIM2240117000844777,875CRA - BA044777,87528592,87543396,87543404,875000000AMIL44AMIL 500 QP NACIONAL3182613182,61ATIVO</v>
      </c>
      <c r="AU296">
        <f t="shared" si="9"/>
        <v>0</v>
      </c>
    </row>
    <row r="297" spans="1:47" x14ac:dyDescent="0.2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8"/>
        <v>1189455000739160370NXTHXLXX XUZX XLXVXXRX XNTX X1269,46SIMSIMNÃO190117013244777,875FNEL044712,87544777,87533744,87544741,87544741,87543404,875000000AMIL44AMIL 400 QP NACIONAL1511261511,26INATIVO</v>
      </c>
      <c r="AU297">
        <f t="shared" si="9"/>
        <v>0</v>
      </c>
    </row>
    <row r="298" spans="1:47" x14ac:dyDescent="0.2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8"/>
        <v>1189455000739162630XTXVXM JXX BXRBXX RXBXXRX FXLWXX2011,8SIMSIMSIM190116890944777,875FNEL044777,87534516,87543396,87543404,875000000AMIL44AMIL 500 QP NACIONAL2395022395,02ATIVO</v>
      </c>
      <c r="AU298">
        <f t="shared" si="9"/>
        <v>0</v>
      </c>
    </row>
    <row r="299" spans="1:47" x14ac:dyDescent="0.2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8"/>
        <v>1189455000739232200LUXX LXXL DXURXDX RXWHX649,63NÃONÃONÃO190116893744777,875FNEL044711,87544777,87540038,87544711,87544711,87543404,875000000AMILAMIL 400 QC NACIONAL77338773,38INATIVO</v>
      </c>
      <c r="AU299">
        <f t="shared" si="9"/>
        <v>0</v>
      </c>
    </row>
    <row r="300" spans="1:47" x14ac:dyDescent="0.2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8"/>
        <v>1189455000739232360XNTXNXX JXX DXURXDX RXWHX NXTX649,63NÃONÃONÃO190116894344777,875FNEL044711,87544777,87540565,916666666744711,87544711,87543404,875000000AMILAMIL 400 QC NACIONAL77338773,38INATIVO</v>
      </c>
      <c r="AU300">
        <f t="shared" si="9"/>
        <v>0</v>
      </c>
    </row>
    <row r="301" spans="1:47" x14ac:dyDescent="0.2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8"/>
        <v>1191011000739269930MXRXX HXLXNX BXPX DX XNTX3542,06SIMSIMSIM2200116927744777,875ABREC044777,87523339,916666666743398,87543404,875000000AMIL44AMIL 400 QC NACIONAL1658531658,53ATIVO</v>
      </c>
      <c r="AU301">
        <f t="shared" si="9"/>
        <v>0</v>
      </c>
    </row>
    <row r="302" spans="1:47" x14ac:dyDescent="0.2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8"/>
        <v>1189455000739271350XFXNX WXRLX FXGUXRXDX DX XNTX1180,28SIMSIMSIM190117019844777,875FNEL044770,87544777,87539499,87544770,87543404,875000000AMIL44AMIL 400 QP NACIONAL1405091405,09INATIVO</v>
      </c>
      <c r="AU302">
        <f t="shared" si="9"/>
        <v>0</v>
      </c>
    </row>
    <row r="303" spans="1:47" x14ac:dyDescent="0.2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8"/>
        <v>1189449000739590910LUXX GRXNJX LXMX416,82SIMSIMSIM190116942844777,875FNEL044769,87544777,87538589,87544769,87543404,875000000AMIL44NEXT MUNICIPAL SÃO PAULO49621496,21INATIVO</v>
      </c>
      <c r="AU303">
        <f t="shared" si="9"/>
        <v>0</v>
      </c>
    </row>
    <row r="304" spans="1:47" x14ac:dyDescent="0.2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8"/>
        <v>1191011000739610270HUGX LXXNXRDX PXRXXRX FXLKXRT2925,31SIMSIMSIM2200116889744777,875ABREC044777,87530830,87544770,87544770,87543404,875000000AMIL44AMIL 700 QP NACIONAL1895121895,12ATIVO</v>
      </c>
      <c r="AU304">
        <f t="shared" si="9"/>
        <v>0</v>
      </c>
    </row>
    <row r="305" spans="1:47" x14ac:dyDescent="0.2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8"/>
        <v>1191011000739610280HXLXNX XNDRXDX FXLKXRT1620,95SIMSIMSIM2200116889744777,875ABREC144777,87543321,87544770,87543404,875000000AMIL44AMIL 700 QP NACIONAL1050091050,09ATIVO</v>
      </c>
      <c r="AU305">
        <f t="shared" si="9"/>
        <v>0</v>
      </c>
    </row>
    <row r="306" spans="1:47" x14ac:dyDescent="0.2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8"/>
        <v>740657590PRXWXLX MXDXXRX XLVX1622,05SIMSIMSIM190117232444761,875FNEL044761,87534376,916666666743412,916666666743418,9166666667000000AMIL43AMIL 400 QC NACIONAL1931021931,02ATIVO</v>
      </c>
      <c r="AU306">
        <f t="shared" si="9"/>
        <v>0</v>
      </c>
    </row>
    <row r="307" spans="1:47" x14ac:dyDescent="0.2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8"/>
        <v>740657590PRXWXLX MXDXXRX XLVX1622,05SIMSIMSIM190117232444761,875FNEL044761,87534376,916666666743412,916666666743418,9166666667000000AMIL43AMIL 400 QC NACIONAL1931021931,02ATIVO</v>
      </c>
      <c r="AU307">
        <f t="shared" si="9"/>
        <v>1</v>
      </c>
    </row>
    <row r="308" spans="1:47" x14ac:dyDescent="0.2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8"/>
        <v>740657590PRXWXLX MXDXXRX XLVX1622,05SIMSIMSIM190117232444761,875FNEL044761,87534376,916666666743412,916666666743418,9166666667000000AMIL43AMIL 400 QC NACIONAL1931021931,02ATIVO</v>
      </c>
      <c r="AU308">
        <f t="shared" si="9"/>
        <v>1</v>
      </c>
    </row>
    <row r="309" spans="1:47" x14ac:dyDescent="0.2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8"/>
        <v>740657690MXRXXNX MXRXNDX MXWXXL1703,84SIMSIMSIM2340117233744761,875SINDIFARMA - BA044753,87544761,87530267,916666666744753,87543418,9166666667000000AMIL43AMIL 400 QC NACIONAL2052812052,81INATIVO</v>
      </c>
      <c r="AU309">
        <f t="shared" si="9"/>
        <v>0</v>
      </c>
    </row>
    <row r="310" spans="1:47" x14ac:dyDescent="0.2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8"/>
        <v>740657690MXRXXNX MXRXNDX MXWXXL1703,84SIMSIMSIM2340117233744761,875SINDIFARMA - BA044753,87544761,87530267,916666666744753,87543418,9166666667000000AMIL43AMIL 400 QC NACIONAL2052812052,81INATIVO</v>
      </c>
      <c r="AU310">
        <f t="shared" si="9"/>
        <v>1</v>
      </c>
    </row>
    <row r="311" spans="1:47" x14ac:dyDescent="0.2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8"/>
        <v>740657690MXRXXNX MXRXNDX MXWXXL1703,84SIMSIMSIM2340117233744761,875SINDIFARMA - BA044753,87544761,87530267,916666666744753,87543418,9166666667000000AMIL43AMIL 400 QC NACIONAL2052812052,81INATIVO</v>
      </c>
      <c r="AU311">
        <f t="shared" si="9"/>
        <v>1</v>
      </c>
    </row>
    <row r="312" spans="1:47" x14ac:dyDescent="0.2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8"/>
        <v>740657720LXTXWXX NXBRX LXMX1622,05NÃONÃONÃO190117234144761,875FNEL044761,87535149,87544755,87544693,87543418,9166666667000000AMILAMIL 400 QC NACIONAL1931021931,02ATIVO</v>
      </c>
      <c r="AU312">
        <f t="shared" si="9"/>
        <v>0</v>
      </c>
    </row>
    <row r="313" spans="1:47" x14ac:dyDescent="0.2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8"/>
        <v>740657720LXTXWXX NXBRX LXMX1622,05NÃONÃONÃO190117234144761,875FNEL044761,87535149,87544755,87544693,87543418,9166666667000000AMILAMIL 400 QC NACIONAL1931021931,02ATIVO</v>
      </c>
      <c r="AU313">
        <f t="shared" si="9"/>
        <v>1</v>
      </c>
    </row>
    <row r="314" spans="1:47" x14ac:dyDescent="0.2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8"/>
        <v>740657720LXTXWXX NXBRX LXMX1622,05NÃONÃONÃO190117234144761,875FNEL044761,87535149,87544755,87544693,87543418,9166666667000000AMILAMIL 400 QC NACIONAL1931021931,02ATIVO</v>
      </c>
      <c r="AU314">
        <f t="shared" si="9"/>
        <v>1</v>
      </c>
    </row>
    <row r="315" spans="1:47" x14ac:dyDescent="0.2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t="str">
        <f t="shared" si="8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AU315">
        <f t="shared" si="9"/>
        <v>0</v>
      </c>
    </row>
    <row r="316" spans="1:47" x14ac:dyDescent="0.2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8"/>
        <v>740657821NXXXNX DXRLXN DX XRXUJX WXNWXXWXX1873,43SIMSIMSIM2200117235944761,875ABREC044761,87532188,87544056,87543418,9166666667000000AMIL43AMIL 400 QC NACIONAL1259131259,13ATIVO</v>
      </c>
      <c r="AU316">
        <f t="shared" si="9"/>
        <v>0</v>
      </c>
    </row>
    <row r="317" spans="1:47" x14ac:dyDescent="0.2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8"/>
        <v>740657821NXXXNX DXRLXN DX XRXUJX WXNWXXWXX1873,43SIMSIMSIM2200117235944761,875ABREC044761,87532188,87544056,87543418,9166666667000000AMIL43AMIL 400 QC NACIONAL1259131259,13ATIVO</v>
      </c>
      <c r="AU317">
        <f t="shared" si="9"/>
        <v>1</v>
      </c>
    </row>
    <row r="318" spans="1:47" x14ac:dyDescent="0.2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8"/>
        <v>740657821NXXXNX DXRLXN DX XRXUJX WXNWXXWXX1873,43SIMSIMSIM2200117235944761,875ABREC044761,87532188,87544056,87543418,9166666667000000AMIL43AMIL 400 QC NACIONAL1259131259,13ATIVO</v>
      </c>
      <c r="AU318">
        <f t="shared" si="9"/>
        <v>1</v>
      </c>
    </row>
    <row r="319" spans="1:47" x14ac:dyDescent="0.2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t="str">
        <f t="shared" si="8"/>
        <v>6302c877dc774878504ce9c06302b4ad8382b804d9a3ac356302c877dc774878504ce9bc11984470006302b4ad8382b804d9a3ac351198447000F43418,9166666667740657883WLXIDX XNDRXDX WXTX00AMIL 400 QC NACIONAL R PJCAMens. Titular Faixa Etária Implant.T1680,33</v>
      </c>
      <c r="AU319">
        <f t="shared" si="9"/>
        <v>0</v>
      </c>
    </row>
    <row r="320" spans="1:47" x14ac:dyDescent="0.2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8"/>
        <v>740657881WLXXDX XNDRXDX WXTX2833,62SIMSIMSIM2200117237144761,875ABREC044761,87525373,87543412,916666666743418,9166666667000000AMIL43AMIL 400 QC NACIONAL3373363373,36ATIVO</v>
      </c>
      <c r="AU320">
        <f t="shared" si="9"/>
        <v>0</v>
      </c>
    </row>
    <row r="321" spans="1:47" x14ac:dyDescent="0.2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8"/>
        <v>740657881WLXXDX XNDRXDX WXTX2833,62SIMSIMSIM2200117237144761,875ABREC044761,87525373,87543412,916666666743418,9166666667000000AMIL43AMIL 400 QC NACIONAL3373363373,36ATIVO</v>
      </c>
      <c r="AU321">
        <f t="shared" si="9"/>
        <v>1</v>
      </c>
    </row>
    <row r="322" spans="1:47" x14ac:dyDescent="0.2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0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WXTX2833,62SIMSIMSIM2200117237144761,875ABREC044761,87525373,87543412,916666666743418,9166666667000000AMIL43AMIL 400 QC NACIONAL3373363373,36ATIVO</v>
      </c>
      <c r="AU322">
        <f t="shared" ref="AU322:AU385" si="11">IF(AT322=AT321,1,0)</f>
        <v>1</v>
      </c>
    </row>
    <row r="323" spans="1:47" x14ac:dyDescent="0.2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0"/>
        <v>740657950RXDRXGX FXRNXNDX BXRGX PXRTX XLVX1172,36SIMSIMNÃO570117238644761,875ANMEP044696,87544761,87531583,87544696,87543418,9166666667000000AMIL43AMIL 400 QC NACIONAL1395691395,69INATIVO</v>
      </c>
      <c r="AU323">
        <f t="shared" si="11"/>
        <v>0</v>
      </c>
    </row>
    <row r="324" spans="1:47" x14ac:dyDescent="0.2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0"/>
        <v>740657950RXDRXGX FXRNXNDX BXRGX PXRTX XLVX1172,36SIMSIMNÃO570117238644761,875ANMEP044696,87544761,87531583,87544696,87543418,9166666667000000AMIL43AMIL 400 QC NACIONAL1395691395,69INATIVO</v>
      </c>
      <c r="AU324">
        <f t="shared" si="11"/>
        <v>1</v>
      </c>
    </row>
    <row r="325" spans="1:47" x14ac:dyDescent="0.2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0"/>
        <v>740657950RXDRXGX FXRNXNDX BXRGX PXRTX XLVX1172,36SIMSIMNÃO570117238644761,875ANMEP044696,87544761,87531583,87544696,87543418,9166666667000000AMIL43AMIL 400 QC NACIONAL1395691395,69INATIVO</v>
      </c>
      <c r="AU325">
        <f t="shared" si="11"/>
        <v>1</v>
      </c>
    </row>
    <row r="326" spans="1:47" x14ac:dyDescent="0.2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0"/>
        <v>740658160GXBRXXL DX XNTX MXTX1177,11SIMNÃONÃO570117246344761,875ANMEP044696,87544761,87533434,87544696,87543418,9166666667000000AMIL43AMIL 500 QP NACIONAL COPART1401341401,34INATIVO</v>
      </c>
      <c r="AU326">
        <f t="shared" si="11"/>
        <v>0</v>
      </c>
    </row>
    <row r="327" spans="1:47" x14ac:dyDescent="0.2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0"/>
        <v>740658160GXBRXXL DX XNTX MXTX1177,11SIMNÃONÃO570117246344761,875ANMEP044696,87544761,87533434,87544696,87543418,9166666667000000AMIL43AMIL 500 QP NACIONAL COPART1401341401,34INATIVO</v>
      </c>
      <c r="AU327">
        <f t="shared" si="11"/>
        <v>1</v>
      </c>
    </row>
    <row r="328" spans="1:47" x14ac:dyDescent="0.2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0"/>
        <v>740658160GXBRXXL DX XNTX MXTX1177,11SIMNÃONÃO570117246344761,875ANMEP044696,87544761,87533434,87544696,87543418,9166666667000000AMIL43AMIL 500 QP NACIONAL COPART1401341401,34INATIVO</v>
      </c>
      <c r="AU328">
        <f t="shared" si="11"/>
        <v>1</v>
      </c>
    </row>
    <row r="329" spans="1:47" x14ac:dyDescent="0.2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0"/>
        <v>740658720BRUNNX BRXTX GXMX1297,66SIMSIMSIM190117270744761,875FNEL044761,87536520,916666666743412,916666666743418,9166666667000000AMIL43AMIL 400 QC NACIONAL1544771544,77ATIVO</v>
      </c>
      <c r="AU329">
        <f t="shared" si="11"/>
        <v>0</v>
      </c>
    </row>
    <row r="330" spans="1:47" x14ac:dyDescent="0.2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0"/>
        <v>740658720BRUNNX BRXTX GXMX1297,66SIMSIMSIM190117270744761,875FNEL044761,87536520,916666666743412,916666666743418,9166666667000000AMIL43AMIL 400 QC NACIONAL1544771544,77ATIVO</v>
      </c>
      <c r="AU330">
        <f t="shared" si="11"/>
        <v>1</v>
      </c>
    </row>
    <row r="331" spans="1:47" x14ac:dyDescent="0.2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0"/>
        <v>740658720BRUNNX BRXTX GXMX1297,66SIMSIMSIM190117270744761,875FNEL044761,87536520,916666666743412,916666666743418,9166666667000000AMIL43AMIL 400 QC NACIONAL1544771544,77ATIVO</v>
      </c>
      <c r="AU331">
        <f t="shared" si="11"/>
        <v>1</v>
      </c>
    </row>
    <row r="332" spans="1:47" x14ac:dyDescent="0.2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0"/>
        <v>740658760XNX WXRLX XLVX FXRRXXRX1784,23SIMSIMSIM570117271944761,875ANMEP044761,87532714,87543412,916666666743418,9166666667000000AMIL43AMIL 400 QC NACIONAL2124112124,11ATIVO</v>
      </c>
      <c r="AU332">
        <f t="shared" si="11"/>
        <v>0</v>
      </c>
    </row>
    <row r="333" spans="1:47" x14ac:dyDescent="0.2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0"/>
        <v>740658760XNX WXRLX XLVX FXRRXXRX1784,23SIMSIMSIM570117271944761,875ANMEP044761,87532714,87543412,916666666743418,9166666667000000AMIL43AMIL 400 QC NACIONAL2124112124,11ATIVO</v>
      </c>
      <c r="AU333">
        <f t="shared" si="11"/>
        <v>1</v>
      </c>
    </row>
    <row r="334" spans="1:47" x14ac:dyDescent="0.2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0"/>
        <v>740658760XNX WXRLX XLVX FXRRXXRX1784,23SIMSIMSIM570117271944761,875ANMEP044761,87532714,87543412,916666666743418,9166666667000000AMIL43AMIL 400 QC NACIONAL2124112124,11ATIVO</v>
      </c>
      <c r="AU334">
        <f t="shared" si="11"/>
        <v>1</v>
      </c>
    </row>
    <row r="335" spans="1:47" x14ac:dyDescent="0.2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0"/>
        <v>740658770WXRLX BXXTRXZ MXWXZX RXBXXRX1297,66SIMSIMSIM190117272144761,875FNEL044761,87536216,87543412,916666666743418,9166666667000000AMIL43AMIL 400 QC NACIONAL57299572,99ATIVO</v>
      </c>
      <c r="AU335">
        <f t="shared" si="11"/>
        <v>0</v>
      </c>
    </row>
    <row r="336" spans="1:47" x14ac:dyDescent="0.2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0"/>
        <v>740658770WXRLX BXXTRXZ MXWXZX RXBXXRX1297,66SIMSIMSIM190117272144761,875FNEL044761,87536216,87543412,916666666743418,9166666667000000AMIL43AMIL 400 QC NACIONAL57299572,99ATIVO</v>
      </c>
      <c r="AU336">
        <f t="shared" si="11"/>
        <v>1</v>
      </c>
    </row>
    <row r="337" spans="1:47" x14ac:dyDescent="0.2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0"/>
        <v>740658770WXRLX BXXTRXZ MXWXZX RXBXXRX1297,66SIMSIMSIM190117272144761,875FNEL044761,87536216,87543412,916666666743418,9166666667000000AMIL43AMIL 400 QC NACIONAL57299572,99ATIVO</v>
      </c>
      <c r="AU337">
        <f t="shared" si="11"/>
        <v>1</v>
      </c>
    </row>
    <row r="338" spans="1:47" x14ac:dyDescent="0.2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0"/>
        <v>740658790MXLXXNX BRXXL LXMX1297,66SIMSIMSIM190117273144761,875FNEL044761,87536295,87544087,87544056,87543418,9166666667000000AMIL43AMIL 400 QC NACIONAL1544771544,77ATIVO</v>
      </c>
      <c r="AU338">
        <f t="shared" si="11"/>
        <v>0</v>
      </c>
    </row>
    <row r="339" spans="1:47" x14ac:dyDescent="0.2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0"/>
        <v>740658790MXLXXNX BRXXL LXMX1297,66SIMSIMSIM190117273144761,875FNEL044761,87536295,87544087,87544056,87543418,9166666667000000AMIL43AMIL 400 QC NACIONAL1544771544,77ATIVO</v>
      </c>
      <c r="AU339">
        <f t="shared" si="11"/>
        <v>1</v>
      </c>
    </row>
    <row r="340" spans="1:47" x14ac:dyDescent="0.2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0"/>
        <v>740658790MXLXXNX BRXXL LXMX1297,66SIMSIMSIM190117273144761,875FNEL044761,87536295,87544087,87544056,87543418,9166666667000000AMIL43AMIL 400 QC NACIONAL1544771544,77ATIVO</v>
      </c>
      <c r="AU340">
        <f t="shared" si="11"/>
        <v>1</v>
      </c>
    </row>
    <row r="341" spans="1:47" x14ac:dyDescent="0.2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0"/>
        <v>740658840JULXXNX DX XPXRXTX XNTX MXXX1844,17SIMNÃONÃO190117275644761,875FNEL044761,87535751,916666666744725,87544633,87543418,9166666667000000AMIL43AMIL 400 QP NACIONAL782782ATIVO</v>
      </c>
      <c r="AU341">
        <f t="shared" si="11"/>
        <v>0</v>
      </c>
    </row>
    <row r="342" spans="1:47" x14ac:dyDescent="0.2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0"/>
        <v>740658840JULXXNX DX XPXRXTX XNTX MXXX1844,17SIMNÃONÃO190117275644761,875FNEL044761,87535751,916666666744725,87544633,87543418,9166666667000000AMIL43AMIL 400 QP NACIONAL782782ATIVO</v>
      </c>
      <c r="AU342">
        <f t="shared" si="11"/>
        <v>1</v>
      </c>
    </row>
    <row r="343" spans="1:47" x14ac:dyDescent="0.2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0"/>
        <v>740658840JULXXNX DX XPXRXTX XNTX MXXX1844,17SIMNÃONÃO190117275644761,875FNEL044761,87535751,916666666744725,87544633,87543418,9166666667000000AMIL43AMIL 400 QP NACIONAL782782ATIVO</v>
      </c>
      <c r="AU343">
        <f t="shared" si="11"/>
        <v>1</v>
      </c>
    </row>
    <row r="344" spans="1:47" x14ac:dyDescent="0.2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0"/>
        <v>740670730MXRWX FXXLHX LXPX2060,81SIMSIMSIM190117264544761,875FNEL044761,87530085,87544755,87544755,87543418,9166666667000000AMIL43AMIL 400 QC NACIONAL2453352453,35SUSPENSÃO</v>
      </c>
      <c r="AU344">
        <f t="shared" si="11"/>
        <v>0</v>
      </c>
    </row>
    <row r="345" spans="1:47" x14ac:dyDescent="0.2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0"/>
        <v>740670730MXRWX FXXLHX LXPX2060,81SIMSIMSIM190117264544761,875FNEL044761,87530085,87544755,87544755,87543418,9166666667000000AMIL43AMIL 400 QC NACIONAL2453352453,35SUSPENSÃO</v>
      </c>
      <c r="AU345">
        <f t="shared" si="11"/>
        <v>1</v>
      </c>
    </row>
    <row r="346" spans="1:47" x14ac:dyDescent="0.2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0"/>
        <v>740670730MXRWX FXXLHX LXPX2060,81SIMSIMSIM190117264544761,875FNEL044761,87530085,87544755,87544755,87543418,9166666667000000AMIL43AMIL 400 QC NACIONAL2453352453,35SUSPENSÃO</v>
      </c>
      <c r="AU346">
        <f t="shared" si="11"/>
        <v>1</v>
      </c>
    </row>
    <row r="347" spans="1:47" x14ac:dyDescent="0.2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0"/>
        <v>740670740MXRXX GXBRXXLLY DX XUX RXBXXRX FXXLHX LXPX1038,11SIMSIMSIM190117264544761,875FNEL144761,87541732,87544755,87543418,9166666667000000AMIL43AMIL 400 QC NACIONAL1235861235,86SUSPENSÃO</v>
      </c>
      <c r="AU347">
        <f t="shared" si="11"/>
        <v>0</v>
      </c>
    </row>
    <row r="348" spans="1:47" x14ac:dyDescent="0.2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0"/>
        <v>740670740MXRXX GXBRXXLLY DX XUX RXBXXRX FXXLHX LXPX1038,11SIMSIMSIM190117264544761,875FNEL144761,87541732,87544755,87543418,9166666667000000AMIL43AMIL 400 QC NACIONAL1235861235,86SUSPENSÃO</v>
      </c>
      <c r="AU348">
        <f t="shared" si="11"/>
        <v>1</v>
      </c>
    </row>
    <row r="349" spans="1:47" x14ac:dyDescent="0.2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0"/>
        <v>740670740MXRXX GXBRXXLLY DX XUX RXBXXRX FXXLHX LXPX1038,11SIMSIMSIM190117264544761,875FNEL144761,87541732,87544755,87543418,9166666667000000AMIL43AMIL 400 QC NACIONAL1235861235,86SUSPENSÃO</v>
      </c>
      <c r="AU349">
        <f t="shared" si="11"/>
        <v>1</v>
      </c>
    </row>
    <row r="350" spans="1:47" x14ac:dyDescent="0.2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0">
        <f t="shared" si="11"/>
        <v>0</v>
      </c>
    </row>
    <row r="351" spans="1:47" x14ac:dyDescent="0.2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1">
        <f t="shared" si="11"/>
        <v>1</v>
      </c>
    </row>
    <row r="352" spans="1:47" x14ac:dyDescent="0.2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2">
        <f t="shared" si="11"/>
        <v>1</v>
      </c>
    </row>
    <row r="353" spans="1:47" x14ac:dyDescent="0.2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t="str">
        <f t="shared" si="10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AU353">
        <f t="shared" si="11"/>
        <v>0</v>
      </c>
    </row>
    <row r="354" spans="1:47" x14ac:dyDescent="0.2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t="str">
        <f t="shared" si="1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AU354">
        <f t="shared" si="11"/>
        <v>0</v>
      </c>
    </row>
    <row r="355" spans="1:47" x14ac:dyDescent="0.2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0"/>
        <v>740816971PRXWXLLX XLBXNX XLVX PXMXNTX699,32SIMSIMSIM2200117318044761,875ABREC044761,87532691,87544697,87544693,87543418,9166666667000000AMIL43NEXT PLUS RM RJ83251832,51ATIVO</v>
      </c>
      <c r="AU355">
        <f t="shared" si="11"/>
        <v>0</v>
      </c>
    </row>
    <row r="356" spans="1:47" x14ac:dyDescent="0.2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0"/>
        <v>740816971PRXWXLLX XLBXNX XLVX PXMXNTX699,32SIMSIMSIM2200117318044761,875ABREC044761,87532691,87544697,87544693,87543418,9166666667000000AMIL43NEXT PLUS RM RJ83251832,51ATIVO</v>
      </c>
      <c r="AU356">
        <f t="shared" si="11"/>
        <v>1</v>
      </c>
    </row>
    <row r="357" spans="1:47" x14ac:dyDescent="0.2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0"/>
        <v>740816971PRXWXLLX XLBXNX XLVX PXMXNTX699,32SIMSIMSIM2200117318044761,875ABREC044761,87532691,87544697,87544693,87543418,9166666667000000AMIL43NEXT PLUS RM RJ83251832,51ATIVO</v>
      </c>
      <c r="AU357">
        <f t="shared" si="11"/>
        <v>1</v>
      </c>
    </row>
    <row r="358" spans="1:47" x14ac:dyDescent="0.2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0"/>
        <v>740817030FXBXXNX PXRXXRX DX XLVX807,71SIMSIMSIM570117322544761,875ANMEP044761,87530371,87543416,916666666743418,9166666667000000AMIL43NEXT PLUS RM RJ96155961,55ATIVO</v>
      </c>
      <c r="AU358">
        <f t="shared" si="11"/>
        <v>0</v>
      </c>
    </row>
    <row r="359" spans="1:47" x14ac:dyDescent="0.2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0"/>
        <v>740817030FXBXXNX PXRXXRX DX XLVX807,71SIMSIMSIM570117322544761,875ANMEP044761,87530371,87543416,916666666743418,9166666667000000AMIL43NEXT PLUS RM RJ96155961,55ATIVO</v>
      </c>
      <c r="AU359">
        <f t="shared" si="11"/>
        <v>1</v>
      </c>
    </row>
    <row r="360" spans="1:47" x14ac:dyDescent="0.2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0"/>
        <v>740817030FXBXXNX PXRXXRX DX XLVX807,71SIMSIMSIM570117322544761,875ANMEP044761,87530371,87543416,916666666743418,9166666667000000AMIL43NEXT PLUS RM RJ96155961,55ATIVO</v>
      </c>
      <c r="AU360">
        <f t="shared" si="11"/>
        <v>1</v>
      </c>
    </row>
    <row r="361" spans="1:47" x14ac:dyDescent="0.2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t="str">
        <f t="shared" si="10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AU361">
        <f t="shared" si="11"/>
        <v>0</v>
      </c>
    </row>
    <row r="362" spans="1:47" x14ac:dyDescent="0.2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0"/>
        <v>740817681FXBRXWXX HXRNXNDXZ DX XLXVXXRX416,82SIMSIMSIM190117329344761,875FNEL044761,87538751,916666666743416,916666666743418,9166666667000000AMIL43NEXT MUNICIPAL SÃO PAULO49621496,21ATIVO</v>
      </c>
      <c r="AU362">
        <f t="shared" si="11"/>
        <v>0</v>
      </c>
    </row>
    <row r="363" spans="1:47" x14ac:dyDescent="0.2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0"/>
        <v>740817681FXBRXWXX HXRNXNDXZ DX XLXVXXRX416,82SIMSIMSIM190117329344761,875FNEL044761,87538751,916666666743416,916666666743418,9166666667000000AMIL43NEXT MUNICIPAL SÃO PAULO49621496,21ATIVO</v>
      </c>
      <c r="AU363">
        <f t="shared" si="11"/>
        <v>1</v>
      </c>
    </row>
    <row r="364" spans="1:47" x14ac:dyDescent="0.2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0"/>
        <v>740817681FXBRXWXX HXRNXNDXZ DX XLXVXXRX416,82SIMSIMSIM190117329344761,875FNEL044761,87538751,916666666743416,916666666743418,9166666667000000AMIL43NEXT MUNICIPAL SÃO PAULO49621496,21ATIVO</v>
      </c>
      <c r="AU364">
        <f t="shared" si="11"/>
        <v>1</v>
      </c>
    </row>
    <row r="365" spans="1:47" x14ac:dyDescent="0.2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5">
        <f t="shared" si="11"/>
        <v>0</v>
      </c>
    </row>
    <row r="366" spans="1:47" x14ac:dyDescent="0.2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6">
        <f t="shared" si="11"/>
        <v>1</v>
      </c>
    </row>
    <row r="367" spans="1:47" x14ac:dyDescent="0.2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7">
        <f t="shared" si="11"/>
        <v>1</v>
      </c>
    </row>
    <row r="368" spans="1:47" x14ac:dyDescent="0.2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0"/>
        <v>740818220TXLXTX GUXMXRXX RXX MXXRXLLX2343,07SIMSIMSIM570117274944761,875ANMEP044761,87528688,87543416,916666666743418,9166666667000000AMIL43AMIL 400 QP NACIONAL2789372789,37ATIVO</v>
      </c>
      <c r="AU368">
        <f t="shared" si="11"/>
        <v>0</v>
      </c>
    </row>
    <row r="369" spans="1:47" x14ac:dyDescent="0.2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0"/>
        <v>740818220TXLXTX GUXMXRXX RXX MXXRXLLX2343,07SIMSIMSIM570117274944761,875ANMEP044761,87528688,87543416,916666666743418,9166666667000000AMIL43AMIL 400 QP NACIONAL2789372789,37ATIVO</v>
      </c>
      <c r="AU369">
        <f t="shared" si="11"/>
        <v>1</v>
      </c>
    </row>
    <row r="370" spans="1:47" x14ac:dyDescent="0.2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0"/>
        <v>740818220TXLXTX GUXMXRXX RXX MXXRXLLX2343,07SIMSIMSIM570117274944761,875ANMEP044761,87528688,87543416,916666666743418,9166666667000000AMIL43AMIL 400 QP NACIONAL2789372789,37ATIVO</v>
      </c>
      <c r="AU370">
        <f t="shared" si="11"/>
        <v>1</v>
      </c>
    </row>
    <row r="371" spans="1:47" x14ac:dyDescent="0.2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1">
        <f t="shared" si="11"/>
        <v>0</v>
      </c>
    </row>
    <row r="372" spans="1:47" x14ac:dyDescent="0.2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2">
        <f t="shared" si="11"/>
        <v>1</v>
      </c>
    </row>
    <row r="373" spans="1:47" x14ac:dyDescent="0.2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3">
        <f t="shared" si="11"/>
        <v>1</v>
      </c>
    </row>
    <row r="374" spans="1:47" x14ac:dyDescent="0.2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t="str">
        <f t="shared" si="10"/>
        <v>6302b525171b4e38d1b83f0d6302b4ad7d8f3341632e5b086302b525171b4e38d1b83f0711984440006302b4ad7d8f3341632e5b081198444000D43418,9166666667740904623DIXGX XLVX DX XUZX00NEXT MUN SÃO PAULO QC PJCAMens. Titular Faixa Etária Implant.T664,46</v>
      </c>
      <c r="AU374">
        <f t="shared" si="11"/>
        <v>0</v>
      </c>
    </row>
    <row r="375" spans="1:47" x14ac:dyDescent="0.2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0"/>
        <v>740904621DXXGX XLVX DX XUZX664,5SIMSIMSIM190117333544761,875FNEL044761,87533160,87543417,916666666743418,9166666667000000AMIL43NEXT MUNICIPAL SÃO PAULO79106791,06ATIVO</v>
      </c>
      <c r="AU375">
        <f t="shared" si="11"/>
        <v>0</v>
      </c>
    </row>
    <row r="376" spans="1:47" x14ac:dyDescent="0.2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0"/>
        <v>740904621DXXGX XLVX DX XUZX664,5SIMSIMSIM190117333544761,875FNEL044761,87533160,87543417,916666666743418,9166666667000000AMIL43NEXT MUNICIPAL SÃO PAULO79106791,06ATIVO</v>
      </c>
      <c r="AU376">
        <f t="shared" si="11"/>
        <v>1</v>
      </c>
    </row>
    <row r="377" spans="1:47" x14ac:dyDescent="0.2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0"/>
        <v>740904621DXXGX XLVX DX XUZX664,5SIMSIMSIM190117333544761,875FNEL044761,87533160,87543417,916666666743418,9166666667000000AMIL43NEXT MUNICIPAL SÃO PAULO79106791,06ATIVO</v>
      </c>
      <c r="AU377">
        <f t="shared" si="11"/>
        <v>1</v>
      </c>
    </row>
    <row r="378" spans="1:47" x14ac:dyDescent="0.2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t="str">
        <f t="shared" si="10"/>
        <v>6302b525171b4e38d1b83f0e6302b4ad7d8f3341632e5b086302b525171b4e38d1b83f0711984440006302b4ad7d8f3341632e5b081198444000D43418,9166666667740904633HXLXNX BXRTX DX XUZX00NEXT MUN SÃO PAULO QC PJCAMens. Depend. Faixa Etária Implant.D416,82</v>
      </c>
      <c r="AU378">
        <f t="shared" si="11"/>
        <v>0</v>
      </c>
    </row>
    <row r="379" spans="1:47" x14ac:dyDescent="0.2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0"/>
        <v>740904631HXLXNX BXRTX DX XUZX416,82SIMSIMSIM190117333544761,875FNEL144761,87543165,87543417,916666666743418,9166666667000000AMIL43NEXT MUNICIPAL SÃO PAULO49621496,21ATIVO</v>
      </c>
      <c r="AU379">
        <f t="shared" si="11"/>
        <v>0</v>
      </c>
    </row>
    <row r="380" spans="1:47" x14ac:dyDescent="0.2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0"/>
        <v>740904631HXLXNX BXRTX DX XUZX416,82SIMSIMSIM190117333544761,875FNEL144761,87543165,87543417,916666666743418,9166666667000000AMIL43NEXT MUNICIPAL SÃO PAULO49621496,21ATIVO</v>
      </c>
      <c r="AU380">
        <f t="shared" si="11"/>
        <v>1</v>
      </c>
    </row>
    <row r="381" spans="1:47" x14ac:dyDescent="0.2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0"/>
        <v>740904631HXLXNX BXRTX DX XUZX416,82SIMSIMSIM190117333544761,875FNEL144761,87543165,87543417,916666666743418,9166666667000000AMIL43NEXT MUNICIPAL SÃO PAULO49621496,21ATIVO</v>
      </c>
      <c r="AU381">
        <f t="shared" si="11"/>
        <v>1</v>
      </c>
    </row>
    <row r="382" spans="1:47" x14ac:dyDescent="0.2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t="str">
        <f t="shared" si="10"/>
        <v>6302b525171b4e38d1b83f0f6302b4ad7d8f3341632e5b086302b525171b4e38d1b83f0711984440006302b4ad7d8f3341632e5b081198444000D43418,9166666667740907373WXMILX FRXNWIWX PXX DX XNTX00NEXT - 10Mens. Titular Faixa Etária Implant.T416,82</v>
      </c>
      <c r="AU382">
        <f t="shared" si="11"/>
        <v>0</v>
      </c>
    </row>
    <row r="383" spans="1:47" x14ac:dyDescent="0.2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0"/>
        <v>740907371WXMXLX FRXNWXWX PXX DX XNTX416,82SIMSIMSIM190117329044761,875FNEL044761,87538799,87543997,87543993,87543418,9166666667000000AMIL43NEXT 1049621496,21ATIVO</v>
      </c>
      <c r="AU383">
        <f t="shared" si="11"/>
        <v>0</v>
      </c>
    </row>
    <row r="384" spans="1:47" x14ac:dyDescent="0.2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0"/>
        <v>740907371WXMXLX FRXNWXWX PXX DX XNTX416,82SIMSIMSIM190117329044761,875FNEL044761,87538799,87543997,87543993,87543418,9166666667000000AMIL43NEXT 1049621496,21ATIVO</v>
      </c>
      <c r="AU384">
        <f t="shared" si="11"/>
        <v>1</v>
      </c>
    </row>
    <row r="385" spans="1:47" x14ac:dyDescent="0.2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0"/>
        <v>740907371WXMXLX FRXNWXWX PXX DX XNTX416,82SIMSIMSIM190117329044761,875FNEL044761,87538799,87543997,87543993,87543418,9166666667000000AMIL43NEXT 1049621496,21ATIVO</v>
      </c>
      <c r="AU385">
        <f t="shared" si="11"/>
        <v>1</v>
      </c>
    </row>
    <row r="386" spans="1:47" x14ac:dyDescent="0.2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2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XLVX664,5SIMSIMSIM570117320544761,875ANMEP044761,87532645,87543417,916666666743418,9166666667000000AMIL43NEXT MUNICIPAL SÃO PAULO79106791,06ATIVO</v>
      </c>
      <c r="AU386">
        <f t="shared" ref="AU386:AU449" si="13">IF(AT386=AT385,1,0)</f>
        <v>0</v>
      </c>
    </row>
    <row r="387" spans="1:47" x14ac:dyDescent="0.2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2"/>
        <v>0740909170JULXXNX XUZX DX XLVX664,5SIMSIMSIM570117320544761,875ANMEP044761,87532645,87543417,916666666743418,9166666667000000AMIL43NEXT MUNICIPAL SÃO PAULO79106791,06ATIVO</v>
      </c>
      <c r="AU387">
        <f t="shared" si="13"/>
        <v>1</v>
      </c>
    </row>
    <row r="388" spans="1:47" x14ac:dyDescent="0.2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2"/>
        <v>0740909170JULXXNX XUZX DX XLVX664,5SIMSIMSIM570117320544761,875ANMEP044761,87532645,87543417,916666666743418,9166666667000000AMIL43NEXT MUNICIPAL SÃO PAULO79106791,06ATIVO</v>
      </c>
      <c r="AU388">
        <f t="shared" si="13"/>
        <v>1</v>
      </c>
    </row>
    <row r="389" spans="1:47" x14ac:dyDescent="0.2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2"/>
        <v>740919310BXRBXRX XQUXR XZXVXDX980,93SIMNÃONÃO190117335844761,875FNEL044641,87544761,87534266,87544689,87543418,9166666667000000AMIL43AMIL 400 QP NACIONAL COPART116781167,8INATIVO</v>
      </c>
      <c r="AU389">
        <f t="shared" si="13"/>
        <v>0</v>
      </c>
    </row>
    <row r="390" spans="1:47" x14ac:dyDescent="0.2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2"/>
        <v>740919310BXRBXRX XQUXR XZXVXDX980,93SIMNÃONÃO190117335844761,875FNEL044641,87544761,87534266,87544689,87543418,9166666667000000AMIL43AMIL 400 QP NACIONAL COPART116781167,8INATIVO</v>
      </c>
      <c r="AU390">
        <f t="shared" si="13"/>
        <v>1</v>
      </c>
    </row>
    <row r="391" spans="1:47" x14ac:dyDescent="0.2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2"/>
        <v>740919310BXRBXRX XQUXR XZXVXDX980,93SIMNÃONÃO190117335844761,875FNEL044641,87544761,87534266,87544689,87543418,9166666667000000AMIL43AMIL 400 QP NACIONAL COPART116781167,8INATIVO</v>
      </c>
      <c r="AU391">
        <f t="shared" si="13"/>
        <v>1</v>
      </c>
    </row>
    <row r="392" spans="1:47" x14ac:dyDescent="0.2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2">
        <f t="shared" si="13"/>
        <v>0</v>
      </c>
    </row>
    <row r="393" spans="1:47" x14ac:dyDescent="0.2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3">
        <f t="shared" si="13"/>
        <v>1</v>
      </c>
    </row>
    <row r="394" spans="1:47" x14ac:dyDescent="0.2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4">
        <f t="shared" si="13"/>
        <v>1</v>
      </c>
    </row>
    <row r="395" spans="1:47" x14ac:dyDescent="0.2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2"/>
        <v>741005300UXLXN DX XRXUJX XLVX2323,64SIMSIMSIM570117347044761,875ANMEP044761,87530582,87543419,916666666743418,9166666667000000AMIL43AMIL 500 QP NACIONAL2766232766,23ATIVO</v>
      </c>
      <c r="AU395">
        <f t="shared" si="13"/>
        <v>0</v>
      </c>
    </row>
    <row r="396" spans="1:47" x14ac:dyDescent="0.2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2"/>
        <v>741005300UXLXN DX XRXUJX XLVX2323,64SIMSIMSIM570117347044761,875ANMEP044761,87530582,87543419,916666666743418,9166666667000000AMIL43AMIL 500 QP NACIONAL2766232766,23ATIVO</v>
      </c>
      <c r="AU396">
        <f t="shared" si="13"/>
        <v>1</v>
      </c>
    </row>
    <row r="397" spans="1:47" x14ac:dyDescent="0.2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2"/>
        <v>741005300UXLXN DX XRXUJX XLVX2323,64SIMSIMSIM570117347044761,875ANMEP044761,87530582,87543419,916666666743418,9166666667000000AMIL43AMIL 500 QP NACIONAL2766232766,23ATIVO</v>
      </c>
      <c r="AU397">
        <f t="shared" si="13"/>
        <v>1</v>
      </c>
    </row>
    <row r="398" spans="1:47" x14ac:dyDescent="0.2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2"/>
        <v>741005320XRXWXLMX XNTXNX DX JXU1873,43SIMSIMSIM570117346744761,875ANMEP044761,87530759,87544361,87544361,87543418,9166666667000000AMIL43AMIL 400 QC NACIONAL1344171344,17ATIVO</v>
      </c>
      <c r="AU398">
        <f t="shared" si="13"/>
        <v>0</v>
      </c>
    </row>
    <row r="399" spans="1:47" x14ac:dyDescent="0.2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2"/>
        <v>741005320XRXWXLMX XNTXNX DX JXU1873,43SIMSIMSIM570117346744761,875ANMEP044761,87530759,87544361,87544361,87543418,9166666667000000AMIL43AMIL 400 QC NACIONAL1344171344,17ATIVO</v>
      </c>
      <c r="AU399">
        <f t="shared" si="13"/>
        <v>1</v>
      </c>
    </row>
    <row r="400" spans="1:47" x14ac:dyDescent="0.2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2"/>
        <v>741005320XRXWXLMX XNTXNX DX JXU1873,43SIMSIMSIM570117346744761,875ANMEP044761,87530759,87544361,87544361,87543418,9166666667000000AMIL43AMIL 400 QC NACIONAL1344171344,17ATIVO</v>
      </c>
      <c r="AU400">
        <f t="shared" si="13"/>
        <v>1</v>
      </c>
    </row>
    <row r="401" spans="1:47" x14ac:dyDescent="0.2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2"/>
        <v>1189426000741960940LXURX NXWXMXNTX MXNDX DX XLVX1116,54NÃONÃONÃO570117543344777,875ANMEP044671,87544777,87533793,87544671,87543434,9166666667000000AMILAMIL 400 QC NACIONAL1329231329,23INATIVO</v>
      </c>
      <c r="AU401">
        <f t="shared" si="13"/>
        <v>0</v>
      </c>
    </row>
    <row r="402" spans="1:47" x14ac:dyDescent="0.2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2"/>
        <v>1201671000741961040JXXNKLXY WXTX DX PXTRXWXNXX1761,09SIMSIMSIM2320117548544777,875SEEB - BA044777,87531523,87543430,916666666743434,9166666667000000AMIL43AMIL 400 QP NACIONAL2121792121,79ATIVO</v>
      </c>
      <c r="AU402">
        <f t="shared" si="13"/>
        <v>0</v>
      </c>
    </row>
    <row r="403" spans="1:47" x14ac:dyDescent="0.2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2"/>
        <v>1201671000741961070MXRXX XNXWX PXXXXTX XLVX FXGUXXRXDX1937,21SIMSIMSIM2320117549644777,875SEEB - BA044777,87530218,87543430,916666666743434,9166666667000000AMIL43AMIL 400 QP NACIONAL2333962333,96ATIVO</v>
      </c>
      <c r="AU403">
        <f t="shared" si="13"/>
        <v>0</v>
      </c>
    </row>
    <row r="404" spans="1:47" x14ac:dyDescent="0.2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2"/>
        <v>1189426000741961140TXLMX WXNWXXWXX DX XUX2833,62SIMSIMSIM570117553344777,875ANMEP044777,87526490,87543430,916666666743434,9166666667000000AMIL43AMIL 400 QC NACIONAL1999181999,18ATIVO</v>
      </c>
      <c r="AU404">
        <f t="shared" si="13"/>
        <v>0</v>
      </c>
    </row>
    <row r="405" spans="1:47" x14ac:dyDescent="0.2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2"/>
        <v>1189455000741961230TXXGX XLVXRX PXDRXXRX DX XLVX1810,53SIMSIMNÃO190117574844777,875FNEL044760,87544777,87530816,87544760,87543434,9166666667000000AMIL43AMIL 400 QP NACIONAL COPART2155412155,41INATIVO</v>
      </c>
      <c r="AU405">
        <f t="shared" si="13"/>
        <v>0</v>
      </c>
    </row>
    <row r="406" spans="1:47" x14ac:dyDescent="0.2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2"/>
        <v>1189455000741961310XRXXL DX XLXVXXRX DX XLVX1297,66SIMSIMSIM190117579644777,875FNEL044746,87544777,87536445,87544746,87543434,9166666667000000AMIL43AMIL 400 QC NACIONAL1544771544,77INATIVO</v>
      </c>
      <c r="AU406">
        <f t="shared" si="13"/>
        <v>0</v>
      </c>
    </row>
    <row r="407" spans="1:47" x14ac:dyDescent="0.2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2"/>
        <v>1189455000741961370XNX WLXRX DUTRX DX WXRVXLHX1287,56SIMSIMSIM190117584344777,875FNEL044777,87538053,87543430,916666666743434,9166666667000000AMIL43AMIL 500 QP NACIONAL1532821532,82ATIVO</v>
      </c>
      <c r="AU407">
        <f t="shared" si="13"/>
        <v>0</v>
      </c>
    </row>
    <row r="408" spans="1:47" x14ac:dyDescent="0.2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2"/>
        <v>1189455000741961430BRXNDX XUZX XLBUQUXRQUX1038,11SIMSIMSIM190117585844777,875FNEL044748,87544777,87537978,916666666744748,87543434,9166666667000000AMIL43AMIL 400 QC NACIONAL1235861235,86INATIVO</v>
      </c>
      <c r="AU408">
        <f t="shared" si="13"/>
        <v>0</v>
      </c>
    </row>
    <row r="409" spans="1:47" x14ac:dyDescent="0.2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2"/>
        <v>1189455000742037440MXRXX BXXTRXZ QUXXRXZ LXMX1038,11SIMSIMSIM190117574244777,875FNEL044777,87540124,916666666743431,916666666743434,9166666667000000AMIL43AMIL 400 QC NACIONAL1235861235,86ATIVO</v>
      </c>
      <c r="AU409">
        <f t="shared" si="13"/>
        <v>0</v>
      </c>
    </row>
    <row r="410" spans="1:47" x14ac:dyDescent="0.2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2"/>
        <v>1189455000742037600LUWX XMXRXM PXX XNTX1620,95SIMSIMSIM190117575544777,875FNEL044777,87541222,916666666743431,916666666743434,9166666667000000AMIL43AMIL 700 QP NACIONAL192971929,7ATIVO</v>
      </c>
      <c r="AU410">
        <f t="shared" si="13"/>
        <v>0</v>
      </c>
    </row>
    <row r="411" spans="1:47" x14ac:dyDescent="0.2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2"/>
        <v>1189455000742037720XRTHUR XWRXMXNTX DX XLVX1287,56SIMSIMSIM190117575744777,875FNEL044777,87540060,87544770,87544770,87543434,9166666667000000AMIL43AMIL 500 QP NACIONAL1532821532,82SUSPENSÃO</v>
      </c>
      <c r="AU411">
        <f t="shared" si="13"/>
        <v>0</v>
      </c>
    </row>
    <row r="412" spans="1:47" x14ac:dyDescent="0.2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2"/>
        <v>742248670PXDRX HXNRXQUX FXRRXXRX WUNHX254,6NÃONÃONÃO190117587844777,875FNEL044711,87544777,87540657,87544711,87544711,87543434,9166666667000000AMILNEXT PLUS RM RJ30312303,12INATIVO</v>
      </c>
      <c r="AU412">
        <f t="shared" si="13"/>
        <v>0</v>
      </c>
    </row>
    <row r="413" spans="1:47" x14ac:dyDescent="0.2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2"/>
        <v>742249320JXXX BRUNX WXRRXX NXVX406,85SIMSIMSIM190117589444777,875FNEL044777,87540278,87543807,87543796,87543434,9166666667000000AMIL43NEXT PLUS RM RJ48439484,39ATIVO</v>
      </c>
      <c r="AU413">
        <f t="shared" si="13"/>
        <v>0</v>
      </c>
    </row>
    <row r="414" spans="1:47" x14ac:dyDescent="0.2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2"/>
        <v>1189426000742301000VXLMX WXMPX DX XLVX1773,23SIMNÃONÃO570117602144777,875ANMEP044685,87544777,87526477,87544685,87543434,9166666667000000AMIL43AMIL 400 QC NACIONAL2110992110,99INATIVO</v>
      </c>
      <c r="AU414">
        <f t="shared" si="13"/>
        <v>0</v>
      </c>
    </row>
    <row r="415" spans="1:47" x14ac:dyDescent="0.2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2"/>
        <v>743139280XRXH DXMX MXRXXRX GXMX1622,05SIMSIMSIM190117639244761,875FNEL044761,87535724,87543445,916666666743448,9166666667000000AMIL42AMIL 400 QC NACIONAL1931021931,02ATIVO</v>
      </c>
      <c r="AU415">
        <f t="shared" si="13"/>
        <v>0</v>
      </c>
    </row>
    <row r="416" spans="1:47" x14ac:dyDescent="0.2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2"/>
        <v>743139280XRXH DXMX MXRXXRX GXMX1622,05SIMSIMSIM190117639244761,875FNEL044761,87535724,87543445,916666666743448,9166666667000000AMIL42AMIL 400 QC NACIONAL1931021931,02ATIVO</v>
      </c>
      <c r="AU416">
        <f t="shared" si="13"/>
        <v>1</v>
      </c>
    </row>
    <row r="417" spans="1:47" x14ac:dyDescent="0.2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2"/>
        <v>743139280XRXH DXMX MXRXXRX GXMX1622,05SIMSIMSIM190117639244761,875FNEL044761,87535724,87543445,916666666743448,9166666667000000AMIL42AMIL 400 QC NACIONAL1931021931,02ATIVO</v>
      </c>
      <c r="AU417">
        <f t="shared" si="13"/>
        <v>1</v>
      </c>
    </row>
    <row r="418" spans="1:47" x14ac:dyDescent="0.2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2"/>
        <v>743139570TXRXX WRXTXNX XLVX DX XLXVXXRX VXXNX2575,99SIMSIMSIM570117637044761,875ANMEP044761,87527287,87543447,916666666743448,9166666667000000AMIL42AMIL 400 QC NACIONAL3066643066,64ATIVO</v>
      </c>
      <c r="AU418">
        <f t="shared" si="13"/>
        <v>0</v>
      </c>
    </row>
    <row r="419" spans="1:47" x14ac:dyDescent="0.2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2"/>
        <v>743139570TXRXX WRXTXNX XLVX DX XLXVXXRX VXXNX2575,99SIMSIMSIM570117637044761,875ANMEP044761,87527287,87543447,916666666743448,9166666667000000AMIL42AMIL 400 QC NACIONAL3066643066,64ATIVO</v>
      </c>
      <c r="AU419">
        <f t="shared" si="13"/>
        <v>1</v>
      </c>
    </row>
    <row r="420" spans="1:47" x14ac:dyDescent="0.2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2"/>
        <v>743139570TXRXX WRXTXNX XLVX DX XLXVXXRX VXXNX2575,99SIMSIMSIM570117637044761,875ANMEP044761,87527287,87543447,916666666743448,9166666667000000AMIL42AMIL 400 QC NACIONAL3066643066,64ATIVO</v>
      </c>
      <c r="AU420">
        <f t="shared" si="13"/>
        <v>1</v>
      </c>
    </row>
    <row r="421" spans="1:47" x14ac:dyDescent="0.2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2"/>
        <v>743139580LUXX WRXTXNX XLXVXXRX VXXNX1038,11SIMSIMSIM570117637044761,875ANMEP144761,87541370,87543447,916666666743448,9166666667000000AMIL42AMIL 400 QC NACIONAL1235861235,86ATIVO</v>
      </c>
      <c r="AU421">
        <f t="shared" si="13"/>
        <v>0</v>
      </c>
    </row>
    <row r="422" spans="1:47" x14ac:dyDescent="0.2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2"/>
        <v>743139580LUXX WRXTXNX XLXVXXRX VXXNX1038,11SIMSIMSIM570117637044761,875ANMEP144761,87541370,87543447,916666666743448,9166666667000000AMIL42AMIL 400 QC NACIONAL1235861235,86ATIVO</v>
      </c>
      <c r="AU422">
        <f t="shared" si="13"/>
        <v>1</v>
      </c>
    </row>
    <row r="423" spans="1:47" x14ac:dyDescent="0.2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2"/>
        <v>743139580LUXX WRXTXNX XLXVXXRX VXXNX1038,11SIMSIMSIM570117637044761,875ANMEP144761,87541370,87543447,916666666743448,9166666667000000AMIL42AMIL 400 QC NACIONAL1235861235,86ATIVO</v>
      </c>
      <c r="AU423">
        <f t="shared" si="13"/>
        <v>1</v>
      </c>
    </row>
    <row r="424" spans="1:47" x14ac:dyDescent="0.2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2"/>
        <v>743139590VXLXRXX PXNTX PXRXXRX3221,73SIMSIMSIM570117637744761,875ANMEP044761,87526599,87544403,87544390,87543448,9166666667000000AMIL42AMIL 400 QP NACIONAL3835393835,39ATIVO</v>
      </c>
      <c r="AU424">
        <f t="shared" si="13"/>
        <v>0</v>
      </c>
    </row>
    <row r="425" spans="1:47" x14ac:dyDescent="0.2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2"/>
        <v>743139590VXLXRXX PXNTX PXRXXRX3221,73SIMSIMSIM570117637744761,875ANMEP044761,87526599,87544403,87544390,87543448,9166666667000000AMIL42AMIL 400 QP NACIONAL3835393835,39ATIVO</v>
      </c>
      <c r="AU425">
        <f t="shared" si="13"/>
        <v>1</v>
      </c>
    </row>
    <row r="426" spans="1:47" x14ac:dyDescent="0.2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2"/>
        <v>743139590VXLXRXX PXNTX PXRXXRX3221,73SIMSIMSIM570117637744761,875ANMEP044761,87526599,87544403,87544390,87543448,9166666667000000AMIL42AMIL 400 QP NACIONAL3835393835,39ATIVO</v>
      </c>
      <c r="AU426">
        <f t="shared" si="13"/>
        <v>1</v>
      </c>
    </row>
    <row r="427" spans="1:47" x14ac:dyDescent="0.2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2"/>
        <v>743139810LUXN LXXL XLXVXXRX2028,6SIMSIMSIM570117631244761,875ANMEP044761,87533241,916666666744755,87544755,87543448,9166666667000000AMIL42AMIL 400 QP NACIONAL2414992414,99SUSPENSÃO</v>
      </c>
      <c r="AU427">
        <f t="shared" si="13"/>
        <v>0</v>
      </c>
    </row>
    <row r="428" spans="1:47" x14ac:dyDescent="0.2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2"/>
        <v>743139810LUXN LXXL XLXVXXRX2028,6SIMSIMSIM570117631244761,875ANMEP044761,87533241,916666666744755,87544755,87543448,9166666667000000AMIL42AMIL 400 QP NACIONAL2414992414,99SUSPENSÃO</v>
      </c>
      <c r="AU428">
        <f t="shared" si="13"/>
        <v>1</v>
      </c>
    </row>
    <row r="429" spans="1:47" x14ac:dyDescent="0.2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2"/>
        <v>743139810LUXN LXXL XLXVXXRX2028,6SIMSIMSIM570117631244761,875ANMEP044761,87533241,916666666744755,87544755,87543448,9166666667000000AMIL42AMIL 400 QP NACIONAL2414992414,99SUSPENSÃO</v>
      </c>
      <c r="AU429">
        <f t="shared" si="13"/>
        <v>1</v>
      </c>
    </row>
    <row r="430" spans="1:47" x14ac:dyDescent="0.2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2"/>
        <v>743139910WXRLX TXTXXNX XUZX NXWXMXNTX2261,44SIMSIMSIM2320117634544761,875SEEB - BA044761,87530372,87543445,916666666743448,9166666667000000AMIL42AMIL 700 QP NACIONAL COPART1457421457,42ATIVO</v>
      </c>
      <c r="AU430">
        <f t="shared" si="13"/>
        <v>0</v>
      </c>
    </row>
    <row r="431" spans="1:47" x14ac:dyDescent="0.2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2"/>
        <v>743139910WXRLX TXTXXNX XUZX NXWXMXNTX2261,44SIMSIMSIM2320117634544761,875SEEB - BA044761,87530372,87543445,916666666743448,9166666667000000AMIL42AMIL 700 QP NACIONAL COPART1457421457,42ATIVO</v>
      </c>
      <c r="AU431">
        <f t="shared" si="13"/>
        <v>1</v>
      </c>
    </row>
    <row r="432" spans="1:47" x14ac:dyDescent="0.2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2"/>
        <v>743139910WXRLX TXTXXNX XUZX NXWXMXNTX2261,44SIMSIMSIM2320117634544761,875SEEB - BA044761,87530372,87543445,916666666743448,9166666667000000AMIL42AMIL 700 QP NACIONAL COPART1457421457,42ATIVO</v>
      </c>
      <c r="AU432">
        <f t="shared" si="13"/>
        <v>1</v>
      </c>
    </row>
    <row r="433" spans="1:47" x14ac:dyDescent="0.2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3">
        <f t="shared" si="13"/>
        <v>0</v>
      </c>
    </row>
    <row r="434" spans="1:47" x14ac:dyDescent="0.2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4">
        <f t="shared" si="13"/>
        <v>1</v>
      </c>
    </row>
    <row r="435" spans="1:47" x14ac:dyDescent="0.2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5">
        <f t="shared" si="13"/>
        <v>1</v>
      </c>
    </row>
    <row r="436" spans="1:47" x14ac:dyDescent="0.2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2"/>
        <v>743140140XNDRX LUX XMPXXX RXWHX1773,23NÃONÃONÃO2200117655644761,875ABREC044657,87544761,87525024,87544657,87544633,87543448,9166666667000000AMILAMIL 400 QC NACIONAL2110992110,99INATIVO</v>
      </c>
      <c r="AU436">
        <f t="shared" si="13"/>
        <v>0</v>
      </c>
    </row>
    <row r="437" spans="1:47" x14ac:dyDescent="0.2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2"/>
        <v>743140140XNDRX LUX XMPXXX RXWHX1773,23NÃONÃONÃO2200117655644761,875ABREC044657,87544761,87525024,87544657,87544633,87543448,9166666667000000AMILAMIL 400 QC NACIONAL2110992110,99INATIVO</v>
      </c>
      <c r="AU437">
        <f t="shared" si="13"/>
        <v>1</v>
      </c>
    </row>
    <row r="438" spans="1:47" x14ac:dyDescent="0.2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2"/>
        <v>743140140XNDRX LUX XMPXXX RXWHX1773,23NÃONÃONÃO2200117655644761,875ABREC044657,87544761,87525024,87544657,87544633,87543448,9166666667000000AMILAMIL 400 QC NACIONAL2110992110,99INATIVO</v>
      </c>
      <c r="AU438">
        <f t="shared" si="13"/>
        <v>1</v>
      </c>
    </row>
    <row r="439" spans="1:47" x14ac:dyDescent="0.2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2"/>
        <v>743140160XNX LUWXX XNTXNX MXRXNHX1038,11SIMSIMSIM190117656244761,875FNEL044761,87538327,916666666743445,916666666743448,9166666667000000AMIL42AMIL 400 QC NACIONAL1235861235,86ATIVO</v>
      </c>
      <c r="AU439">
        <f t="shared" si="13"/>
        <v>0</v>
      </c>
    </row>
    <row r="440" spans="1:47" x14ac:dyDescent="0.2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2"/>
        <v>743140160XNX LUWXX XNTXNX MXRXNHX1038,11SIMSIMSIM190117656244761,875FNEL044761,87538327,916666666743445,916666666743448,9166666667000000AMIL42AMIL 400 QC NACIONAL1235861235,86ATIVO</v>
      </c>
      <c r="AU440">
        <f t="shared" si="13"/>
        <v>1</v>
      </c>
    </row>
    <row r="441" spans="1:47" x14ac:dyDescent="0.2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2"/>
        <v>743140160XNX LUWXX XNTXNX MXRXNHX1038,11SIMSIMSIM190117656244761,875FNEL044761,87538327,916666666743445,916666666743448,9166666667000000AMIL42AMIL 400 QC NACIONAL1235861235,86ATIVO</v>
      </c>
      <c r="AU441">
        <f t="shared" si="13"/>
        <v>1</v>
      </c>
    </row>
    <row r="442" spans="1:47" x14ac:dyDescent="0.2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2"/>
        <v>743140190YXNNX WRXTXNX RXBXXRX XUZX2212,99SIMSIMSIM190117657644761,875FNEL044761,87534059,87543445,916666666743448,9166666667000000AMIL42AMIL 500 QP NACIONAL1409211409,21ATIVO</v>
      </c>
      <c r="AU442">
        <f t="shared" si="13"/>
        <v>0</v>
      </c>
    </row>
    <row r="443" spans="1:47" x14ac:dyDescent="0.2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2"/>
        <v>743140190YXNNX WRXTXNX RXBXXRX XUZX2212,99SIMSIMSIM190117657644761,875FNEL044761,87534059,87543445,916666666743448,9166666667000000AMIL42AMIL 500 QP NACIONAL1409211409,21ATIVO</v>
      </c>
      <c r="AU443">
        <f t="shared" si="13"/>
        <v>1</v>
      </c>
    </row>
    <row r="444" spans="1:47" x14ac:dyDescent="0.2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2"/>
        <v>743140190YXNNX WRXTXNX RXBXXRX XUZX2212,99SIMSIMSIM190117657644761,875FNEL044761,87534059,87543445,916666666743448,9166666667000000AMIL42AMIL 500 QP NACIONAL1409211409,21ATIVO</v>
      </c>
      <c r="AU444">
        <f t="shared" si="13"/>
        <v>1</v>
      </c>
    </row>
    <row r="445" spans="1:47" x14ac:dyDescent="0.2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2"/>
        <v>743140490MXRXX WLXRX PXRXXRX XNTX1038,11SIMSIMSIM190117669844761,875FNEL044761,87538859,87543445,916666666743448,9166666667000000AMIL42AMIL 400 QC NACIONAL1235861235,86ATIVO</v>
      </c>
      <c r="AU445">
        <f t="shared" si="13"/>
        <v>0</v>
      </c>
    </row>
    <row r="446" spans="1:47" x14ac:dyDescent="0.2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2"/>
        <v>743140490MXRXX WLXRX PXRXXRX XNTX1038,11SIMSIMSIM190117669844761,875FNEL044761,87538859,87543445,916666666743448,9166666667000000AMIL42AMIL 400 QC NACIONAL1235861235,86ATIVO</v>
      </c>
      <c r="AU446">
        <f t="shared" si="13"/>
        <v>1</v>
      </c>
    </row>
    <row r="447" spans="1:47" x14ac:dyDescent="0.2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2"/>
        <v>743140490MXRXX WLXRX PXRXXRX XNTX1038,11SIMSIMSIM190117669844761,875FNEL044761,87538859,87543445,916666666743448,9166666667000000AMIL42AMIL 400 QC NACIONAL1235861235,86ATIVO</v>
      </c>
      <c r="AU447">
        <f t="shared" si="13"/>
        <v>1</v>
      </c>
    </row>
    <row r="448" spans="1:47" x14ac:dyDescent="0.2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2"/>
        <v>743140550QUXZXX WXTX XNTXNX1297,66SIMSIMSIM190117670744761,875FNEL044761,87536857,916666666743445,916666666743448,9166666667000000AMIL42AMIL 400 QC NACIONAL1544771544,77ATIVO</v>
      </c>
      <c r="AU448">
        <f t="shared" si="13"/>
        <v>0</v>
      </c>
    </row>
    <row r="449" spans="1:47" x14ac:dyDescent="0.2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2"/>
        <v>743140550QUXZXX WXTX XNTXNX1297,66SIMSIMSIM190117670744761,875FNEL044761,87536857,916666666743445,916666666743448,9166666667000000AMIL42AMIL 400 QC NACIONAL1544771544,77ATIVO</v>
      </c>
      <c r="AU449">
        <f t="shared" si="13"/>
        <v>1</v>
      </c>
    </row>
    <row r="450" spans="1:47" x14ac:dyDescent="0.2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14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XNTXNX1297,66SIMSIMSIM190117670744761,875FNEL044761,87536857,916666666743445,916666666743448,9166666667000000AMIL42AMIL 400 QC NACIONAL1544771544,77ATIVO</v>
      </c>
      <c r="AU450">
        <f t="shared" ref="AU450:AU513" si="15">IF(AT450=AT449,1,0)</f>
        <v>1</v>
      </c>
    </row>
    <row r="451" spans="1:47" x14ac:dyDescent="0.2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14"/>
        <v>743140610GXBRXXLX LXBX DX XLXVXXRX2555,95SIMSIMSIM190117677044761,875FNEL044761,87529550,916666666744031,87544025,87543448,9166666667000000AMIL42AMIL 500 QP NACIONAL1043691043,69ATIVO</v>
      </c>
      <c r="AU451">
        <f t="shared" si="15"/>
        <v>0</v>
      </c>
    </row>
    <row r="452" spans="1:47" x14ac:dyDescent="0.2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14"/>
        <v>743140610GXBRXXLX LXBX DX XLXVXXRX2555,95SIMSIMSIM190117677044761,875FNEL044761,87529550,916666666744031,87544025,87543448,9166666667000000AMIL42AMIL 500 QP NACIONAL1043691043,69ATIVO</v>
      </c>
      <c r="AU452">
        <f t="shared" si="15"/>
        <v>1</v>
      </c>
    </row>
    <row r="453" spans="1:47" x14ac:dyDescent="0.2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14"/>
        <v>743140610GXBRXXLX LXBX DX XLXVXXRX2555,95SIMSIMSIM190117677044761,875FNEL044761,87529550,916666666744031,87544025,87543448,9166666667000000AMIL42AMIL 500 QP NACIONAL1043691043,69ATIVO</v>
      </c>
      <c r="AU453">
        <f t="shared" si="15"/>
        <v>1</v>
      </c>
    </row>
    <row r="454" spans="1:47" x14ac:dyDescent="0.2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14"/>
        <v>743141590PXULX VXWTXR FXNTX DX JXU2555,95SIMSIMNÃO2200117652744761,875ABREC044755,87544761,87530019,87544755,87544725,87543448,9166666667000000AMIL42AMIL 500 QP NACIONAL304283042,8INATIVO</v>
      </c>
      <c r="AU454">
        <f t="shared" si="15"/>
        <v>0</v>
      </c>
    </row>
    <row r="455" spans="1:47" x14ac:dyDescent="0.2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14"/>
        <v>743141590PXULX VXWTXR FXNTX DX JXU2555,95SIMSIMNÃO2200117652744761,875ABREC044755,87544761,87530019,87544755,87544725,87543448,9166666667000000AMIL42AMIL 500 QP NACIONAL304283042,8INATIVO</v>
      </c>
      <c r="AU455">
        <f t="shared" si="15"/>
        <v>1</v>
      </c>
    </row>
    <row r="456" spans="1:47" x14ac:dyDescent="0.2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14"/>
        <v>743141590PXULX VXWTXR FXNTX DX JXU2555,95SIMSIMNÃO2200117652744761,875ABREC044755,87544761,87530019,87544755,87544725,87543448,9166666667000000AMIL42AMIL 500 QP NACIONAL304283042,8INATIVO</v>
      </c>
      <c r="AU456">
        <f t="shared" si="15"/>
        <v>1</v>
      </c>
    </row>
    <row r="457" spans="1:47" x14ac:dyDescent="0.2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14"/>
        <v>743146670XLXVXX GXRWXX XNTXXGX XNTX2323,64SIMSIMSIM190117666744761,875FNEL044761,87530554,87543445,916666666743448,9166666667000000AMIL42AMIL 500 QP NACIONAL2766232766,23ATIVO</v>
      </c>
      <c r="AU457">
        <f t="shared" si="15"/>
        <v>0</v>
      </c>
    </row>
    <row r="458" spans="1:47" x14ac:dyDescent="0.2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14"/>
        <v>743146670XLXVXX GXRWXX XNTXXGX XNTX2323,64SIMSIMSIM190117666744761,875FNEL044761,87530554,87543445,916666666743448,9166666667000000AMIL42AMIL 500 QP NACIONAL2766232766,23ATIVO</v>
      </c>
      <c r="AU458">
        <f t="shared" si="15"/>
        <v>1</v>
      </c>
    </row>
    <row r="459" spans="1:47" x14ac:dyDescent="0.2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14"/>
        <v>743146670XLXVXX GXRWXX XNTXXGX XNTX2323,64SIMSIMSIM190117666744761,875FNEL044761,87530554,87543445,916666666743448,9166666667000000AMIL42AMIL 500 QP NACIONAL2766232766,23ATIVO</v>
      </c>
      <c r="AU459">
        <f t="shared" si="15"/>
        <v>1</v>
      </c>
    </row>
    <row r="460" spans="1:47" x14ac:dyDescent="0.2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14"/>
        <v>743154550JXXWX WXNWXXWXX RXX XNTX2011,8SIMSIMSIM190117665744761,875FNEL044761,87535531,87543445,916666666743448,9166666667000000AMIL42AMIL 500 QP NACIONAL2395022395,02ATIVO</v>
      </c>
      <c r="AU460">
        <f t="shared" si="15"/>
        <v>0</v>
      </c>
    </row>
    <row r="461" spans="1:47" x14ac:dyDescent="0.2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14"/>
        <v>743154550JXXWX WXNWXXWXX RXX XNTX2011,8SIMSIMSIM190117665744761,875FNEL044761,87535531,87543445,916666666743448,9166666667000000AMIL42AMIL 500 QP NACIONAL2395022395,02ATIVO</v>
      </c>
      <c r="AU461">
        <f t="shared" si="15"/>
        <v>1</v>
      </c>
    </row>
    <row r="462" spans="1:47" x14ac:dyDescent="0.2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14"/>
        <v>743154550JXXWX WXNWXXWXX RXX XNTX2011,8SIMSIMSIM190117665744761,875FNEL044761,87535531,87543445,916666666743448,9166666667000000AMIL42AMIL 500 QP NACIONAL2395022395,02ATIVO</v>
      </c>
      <c r="AU462">
        <f t="shared" si="15"/>
        <v>1</v>
      </c>
    </row>
    <row r="463" spans="1:47" x14ac:dyDescent="0.2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14"/>
        <v>743165260JXX JXRGX MXTX PXRXXRX2060,81SIMSIMSIM570117644444761,875ANMEP044761,87529656,87543445,916666666743448,9166666667000000AMIL42AMIL 400 QC NACIONAL2453352453,35ATIVO</v>
      </c>
      <c r="AU463">
        <f t="shared" si="15"/>
        <v>0</v>
      </c>
    </row>
    <row r="464" spans="1:47" x14ac:dyDescent="0.2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14"/>
        <v>743165260JXX JXRGX MXTX PXRXXRX2060,81SIMSIMSIM570117644444761,875ANMEP044761,87529656,87543445,916666666743448,9166666667000000AMIL42AMIL 400 QC NACIONAL2453352453,35ATIVO</v>
      </c>
      <c r="AU464">
        <f t="shared" si="15"/>
        <v>1</v>
      </c>
    </row>
    <row r="465" spans="1:47" x14ac:dyDescent="0.2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14"/>
        <v>743165260JXX JXRGX MXTX PXRXXRX2060,81SIMSIMSIM570117644444761,875ANMEP044761,87529656,87543445,916666666743448,9166666667000000AMIL42AMIL 400 QC NACIONAL2453352453,35ATIVO</v>
      </c>
      <c r="AU465">
        <f t="shared" si="15"/>
        <v>1</v>
      </c>
    </row>
    <row r="466" spans="1:47" x14ac:dyDescent="0.2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14"/>
        <v>743169140RXNXTX XLXVXXRX BXRRXTX1844,17SIMSIMSIM190117669744761,875FNEL044761,87535584,87543445,916666666743448,9166666667000000AMIL42AMIL 400 QP NACIONAL2195482195,48ATIVO</v>
      </c>
      <c r="AU466">
        <f t="shared" si="15"/>
        <v>0</v>
      </c>
    </row>
    <row r="467" spans="1:47" x14ac:dyDescent="0.2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14"/>
        <v>743169140RXNXTX XLXVXXRX BXRRXTX1844,17SIMSIMSIM190117669744761,875FNEL044761,87535584,87543445,916666666743448,9166666667000000AMIL42AMIL 400 QP NACIONAL2195482195,48ATIVO</v>
      </c>
      <c r="AU467">
        <f t="shared" si="15"/>
        <v>1</v>
      </c>
    </row>
    <row r="468" spans="1:47" x14ac:dyDescent="0.2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14"/>
        <v>743169140RXNXTX XLXVXXRX BXRRXTX1844,17SIMSIMSIM190117669744761,875FNEL044761,87535584,87543445,916666666743448,9166666667000000AMIL42AMIL 400 QP NACIONAL2195482195,48ATIVO</v>
      </c>
      <c r="AU468">
        <f t="shared" si="15"/>
        <v>1</v>
      </c>
    </row>
    <row r="469" spans="1:47" x14ac:dyDescent="0.2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14"/>
        <v>743223180JXQUXLXNX LXXL WXRRXX1110,59SIMSIMSIM570117603444761,875ANMEP044761,87525603,916666666743445,916666666743448,9166666667000000AMIL42NEXT PLUS RM RJ1322141322,14ATIVO</v>
      </c>
      <c r="AU469">
        <f t="shared" si="15"/>
        <v>0</v>
      </c>
    </row>
    <row r="470" spans="1:47" x14ac:dyDescent="0.2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14"/>
        <v>743223180JXQUXLXNX LXXL WXRRXX1110,59SIMSIMSIM570117603444761,875ANMEP044761,87525603,916666666743445,916666666743448,9166666667000000AMIL42NEXT PLUS RM RJ1322141322,14ATIVO</v>
      </c>
      <c r="AU470">
        <f t="shared" si="15"/>
        <v>1</v>
      </c>
    </row>
    <row r="471" spans="1:47" x14ac:dyDescent="0.2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14"/>
        <v>743223180JXQUXLXNX LXXL WXRRXX1110,59SIMSIMSIM570117603444761,875ANMEP044761,87525603,916666666743445,916666666743448,9166666667000000AMIL42NEXT PLUS RM RJ1322141322,14ATIVO</v>
      </c>
      <c r="AU471">
        <f t="shared" si="15"/>
        <v>1</v>
      </c>
    </row>
    <row r="472" spans="1:47" x14ac:dyDescent="0.2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14"/>
        <v>743223280DXVX WXMPX MXRXNHX1388,25SIMSIMSIM190117692544761,875FNEL044755,87544761,87523427,87544755,87544574,87543448,9166666667000000AMIL42NEXT PLUS RM RJ1652671652,67INATIVO</v>
      </c>
      <c r="AU472">
        <f t="shared" si="15"/>
        <v>0</v>
      </c>
    </row>
    <row r="473" spans="1:47" x14ac:dyDescent="0.2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14"/>
        <v>743223280DXVX WXMPX MXRXNHX1388,25SIMSIMSIM190117692544761,875FNEL044755,87544761,87523427,87544755,87544574,87543448,9166666667000000AMIL42NEXT PLUS RM RJ1652671652,67INATIVO</v>
      </c>
      <c r="AU473">
        <f t="shared" si="15"/>
        <v>1</v>
      </c>
    </row>
    <row r="474" spans="1:47" x14ac:dyDescent="0.2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14"/>
        <v>743223280DXVX WXMPX MXRXNHX1388,25SIMSIMSIM190117692544761,875FNEL044755,87544761,87523427,87544755,87544574,87543448,9166666667000000AMIL42NEXT PLUS RM RJ1652671652,67INATIVO</v>
      </c>
      <c r="AU474">
        <f t="shared" si="15"/>
        <v>1</v>
      </c>
    </row>
    <row r="475" spans="1:47" x14ac:dyDescent="0.2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14"/>
        <v>743223290XDXLXNX RXXNXLDX DX WRUZ1110,59SIMSIMSIM190117692544761,875FNEL144755,87544761,87525706,87544755,87543448,9166666667000000AMIL42NEXT PLUS RM RJ1322141322,14INATIVO</v>
      </c>
      <c r="AU475">
        <f t="shared" si="15"/>
        <v>0</v>
      </c>
    </row>
    <row r="476" spans="1:47" x14ac:dyDescent="0.2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14"/>
        <v>743223290XDXLXNX RXXNXLDX DX WRUZ1110,59SIMSIMSIM190117692544761,875FNEL144755,87544761,87525706,87544755,87543448,9166666667000000AMIL42NEXT PLUS RM RJ1322141322,14INATIVO</v>
      </c>
      <c r="AU476">
        <f t="shared" si="15"/>
        <v>1</v>
      </c>
    </row>
    <row r="477" spans="1:47" x14ac:dyDescent="0.2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14"/>
        <v>743223290XDXLXNX RXXNXLDX DX WRUZ1110,59SIMSIMSIM190117692544761,875FNEL144755,87544761,87525706,87544755,87543448,9166666667000000AMIL42NEXT PLUS RM RJ1322141322,14INATIVO</v>
      </c>
      <c r="AU477">
        <f t="shared" si="15"/>
        <v>1</v>
      </c>
    </row>
    <row r="478" spans="1:47" x14ac:dyDescent="0.2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t="str">
        <f t="shared" si="14"/>
        <v>6302ca45cf356950645fe0236302b4adc75d55efecf90f1d6302ca45cf356950645fe02111977720006302b4adc75d55efecf90f1d1197772000H43448,9166666667743250510TXTIXNX ILVX PINTX00NEXT PLUS RM RJ QC PJCAMens. Titular Faixa Etária Implant.T635,76</v>
      </c>
      <c r="AU478">
        <f t="shared" si="15"/>
        <v>0</v>
      </c>
    </row>
    <row r="479" spans="1:47" x14ac:dyDescent="0.2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14"/>
        <v>743279750PXDRX MXGUXL XLVX XRXUJX416,82SIMSIMNÃO190117701644761,875FNEL044761,87540212,916666666744755,87544755,87543448,9166666667000000AMIL42NEXT MUNICIPAL SÃO PAULO49621496,21SUSPENSÃO</v>
      </c>
      <c r="AU479">
        <f t="shared" si="15"/>
        <v>0</v>
      </c>
    </row>
    <row r="480" spans="1:47" x14ac:dyDescent="0.2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14"/>
        <v>743279750PXDRX MXGUXL XLVX XRXUJX416,82SIMSIMNÃO190117701644761,875FNEL044761,87540212,916666666744755,87544755,87543448,9166666667000000AMIL42NEXT MUNICIPAL SÃO PAULO49621496,21SUSPENSÃO</v>
      </c>
      <c r="AU480">
        <f t="shared" si="15"/>
        <v>1</v>
      </c>
    </row>
    <row r="481" spans="1:47" x14ac:dyDescent="0.2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14"/>
        <v>743279750PXDRX MXGUXL XLVX XRXUJX416,82SIMSIMNÃO190117701644761,875FNEL044761,87540212,916666666744755,87544755,87543448,9166666667000000AMIL42NEXT MUNICIPAL SÃO PAULO49621496,21SUSPENSÃO</v>
      </c>
      <c r="AU481">
        <f t="shared" si="15"/>
        <v>1</v>
      </c>
    </row>
    <row r="482" spans="1:47" x14ac:dyDescent="0.2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14"/>
        <v>743484810XXXW RXVX BXNFXM BRXTX1038,11SIMSIMSIM190117677944761,875FNEL044761,87540400,87543454,916666666743448,9166666667000000AMIL42AMIL 400 QC NACIONAL1235861235,86ATIVO</v>
      </c>
      <c r="AU482">
        <f t="shared" si="15"/>
        <v>0</v>
      </c>
    </row>
    <row r="483" spans="1:47" x14ac:dyDescent="0.2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14"/>
        <v>743484810XXXW RXVX BXNFXM BRXTX1038,11SIMSIMSIM190117677944761,875FNEL044761,87540400,87543454,916666666743448,9166666667000000AMIL42AMIL 400 QC NACIONAL1235861235,86ATIVO</v>
      </c>
      <c r="AU483">
        <f t="shared" si="15"/>
        <v>1</v>
      </c>
    </row>
    <row r="484" spans="1:47" x14ac:dyDescent="0.2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14"/>
        <v>743484810XXXW RXVX BXNFXM BRXTX1038,11SIMSIMSIM190117677944761,875FNEL044761,87540400,87543454,916666666743448,9166666667000000AMIL42AMIL 400 QC NACIONAL1235861235,86ATIVO</v>
      </c>
      <c r="AU484">
        <f t="shared" si="15"/>
        <v>1</v>
      </c>
    </row>
    <row r="485" spans="1:47" x14ac:dyDescent="0.2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14"/>
        <v>743869360TULXX FXBRXWXX WXVXLWXNTX1475,23SIMSIMSIM350118263644777,875CLUBE ASSBRA BENEFICIOS044777,87533406,87543454,916666666743465,9166666667000000AMIL42AMIL 400 QC NACIONAL1777361777,36ATIVO</v>
      </c>
      <c r="AU485">
        <f t="shared" si="15"/>
        <v>0</v>
      </c>
    </row>
    <row r="486" spans="1:47" x14ac:dyDescent="0.2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14"/>
        <v>1189445000743869370MXYLLX GXMX DX XRXUJX2130,07SIMSIMSIM570118264044777,875ANMEP044777,87531858,87543454,916666666743465,9166666667000000AMIL42AMIL 400 QP NACIONAL1833431833,43ATIVO</v>
      </c>
      <c r="AU486">
        <f t="shared" si="15"/>
        <v>0</v>
      </c>
    </row>
    <row r="487" spans="1:47" x14ac:dyDescent="0.2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14"/>
        <v>1189455000743869500RXXX GXLXXX MXDXXRX XLVX2026,2SIMSIMSIM190118252344777,875FNEL044777,87536242,87544741,87544711,87543465,9166666667000000AMIL42AMIL 700 QP NACIONAL241212412,1ATIVO</v>
      </c>
      <c r="AU487">
        <f t="shared" si="15"/>
        <v>0</v>
      </c>
    </row>
    <row r="488" spans="1:47" x14ac:dyDescent="0.2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14"/>
        <v>1201671000743869520LXVXX MXXX VXWXNWXLX DXX1761,09SIMSIMSIM2320118289044777,875SEEB - BA044777,87531185,87543454,916666666743465,9166666667000000AMIL42AMIL 400 QP NACIONAL2121792121,79ATIVO</v>
      </c>
      <c r="AU488">
        <f t="shared" si="15"/>
        <v>0</v>
      </c>
    </row>
    <row r="489" spans="1:47" x14ac:dyDescent="0.2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14"/>
        <v>1201671000743869530LUWX MXXX VXWXNWXLX GUXMXRXX975,82SIMSIMSIM2320118289044777,875SEEB - BA144777,87541714,87543454,916666666743465,9166666667000000AMIL42AMIL 400 QP NACIONAL1175681175,68ATIVO</v>
      </c>
      <c r="AU489">
        <f t="shared" si="15"/>
        <v>0</v>
      </c>
    </row>
    <row r="490" spans="1:47" x14ac:dyDescent="0.2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14"/>
        <v>1191011000743869560DXNXLX MXQUXTX XNTX DX XLXVXXRX2212,99SIMSIMSIM2200118290844777,875ABREC044777,87533659,87544396,87544376,87543465,9166666667000000AMIL42AMIL 500 QP NACIONAL2634532634,53ATIVO</v>
      </c>
      <c r="AU490">
        <f t="shared" si="15"/>
        <v>0</v>
      </c>
    </row>
    <row r="491" spans="1:47" x14ac:dyDescent="0.2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14"/>
        <v>1189426000743888650LXRXX DXNTX GUXMXRXX2212,99SIMSIMSIM570118194944777,875ANMEP044766,87544777,87532402,87544766,87543465,9166666667000000AMIL42AMIL 500 QP NACIONAL2634532634,53INATIVO</v>
      </c>
      <c r="AU491">
        <f t="shared" si="15"/>
        <v>0</v>
      </c>
    </row>
    <row r="492" spans="1:47" x14ac:dyDescent="0.2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14"/>
        <v>1189455000743889280XDNXX DX XUX LXMX JUNXXR2212,99SIMSIMSIM190118254544777,875FNEL044777,87533926,916666666743496,916666666743495,916666666743465,9166666667000000AMIL42AMIL 500 QP NACIONAL2634532634,53ATIVO</v>
      </c>
      <c r="AU492">
        <f t="shared" si="15"/>
        <v>0</v>
      </c>
    </row>
    <row r="493" spans="1:47" x14ac:dyDescent="0.2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14"/>
        <v>1189426000743889620WXRLX MXTTX XLXVXXRX2028,6SIMSIMSIM570118293044777,875ANMEP044772,87544777,87532460,916666666744772,87543465,9166666667000000AMIL42AMIL 400 QP NACIONAL2414992414,99INATIVO</v>
      </c>
      <c r="AU493">
        <f t="shared" si="15"/>
        <v>0</v>
      </c>
    </row>
    <row r="494" spans="1:47" x14ac:dyDescent="0.2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14"/>
        <v>744458170XNX PXULX XLTXLDX807,71SIMSIMSIM190117589744777,875FNEL044777,87529376,87543619,87543615,87543434,9166666667000000AMIL43NEXT PLUS RM RJ96155961,55ATIVO</v>
      </c>
      <c r="AU494">
        <f t="shared" si="15"/>
        <v>0</v>
      </c>
    </row>
    <row r="495" spans="1:47" x14ac:dyDescent="0.2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14"/>
        <v>745433660MXRXX LUXZX DX XLMXXDX GXLVXX406,85SIMSIMSIM190118516344761,875FNEL044761,87540057,87543793,87543751,87543479,9166666667000000AMIL41NEXT PLUS RM RJ48439484,39ATIVO</v>
      </c>
      <c r="AU495">
        <f t="shared" si="15"/>
        <v>0</v>
      </c>
    </row>
    <row r="496" spans="1:47" x14ac:dyDescent="0.2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14"/>
        <v>745433660MXRXX LUXZX DX XLMXXDX GXLVXX406,85SIMSIMSIM190118516344761,875FNEL044761,87540057,87543793,87543751,87543479,9166666667000000AMIL41NEXT PLUS RM RJ48439484,39ATIVO</v>
      </c>
      <c r="AU496">
        <f t="shared" si="15"/>
        <v>1</v>
      </c>
    </row>
    <row r="497" spans="1:47" x14ac:dyDescent="0.2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14"/>
        <v>745433660MXRXX LUXZX DX XLMXXDX GXLVXX406,85SIMSIMSIM190118516344761,875FNEL044761,87540057,87543793,87543751,87543479,9166666667000000AMIL41NEXT PLUS RM RJ48439484,39ATIVO</v>
      </c>
      <c r="AU497">
        <f t="shared" si="15"/>
        <v>1</v>
      </c>
    </row>
    <row r="498" spans="1:47" x14ac:dyDescent="0.2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14"/>
        <v>745433670MXRXX WLXRX DX XLMXXDX GXLVXX406,85SIMSIMSIM190118516344761,875FNEL144761,87540057,87543793,87543479,9166666667000000AMIL41NEXT PLUS RM RJ48439484,39ATIVO</v>
      </c>
      <c r="AU498">
        <f t="shared" si="15"/>
        <v>0</v>
      </c>
    </row>
    <row r="499" spans="1:47" x14ac:dyDescent="0.2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14"/>
        <v>745433670MXRXX WLXRX DX XLMXXDX GXLVXX406,85SIMSIMSIM190118516344761,875FNEL144761,87540057,87543793,87543479,9166666667000000AMIL41NEXT PLUS RM RJ48439484,39ATIVO</v>
      </c>
      <c r="AU499">
        <f t="shared" si="15"/>
        <v>1</v>
      </c>
    </row>
    <row r="500" spans="1:47" x14ac:dyDescent="0.2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14"/>
        <v>745433670MXRXX WLXRX DX XLMXXDX GXLVXX406,85SIMSIMSIM190118516344761,875FNEL144761,87540057,87543793,87543479,9166666667000000AMIL41NEXT PLUS RM RJ48439484,39ATIVO</v>
      </c>
      <c r="AU500">
        <f t="shared" si="15"/>
        <v>1</v>
      </c>
    </row>
    <row r="501" spans="1:47" x14ac:dyDescent="0.2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t="str">
        <f t="shared" si="14"/>
        <v>6302ca45cf356950645fe0246302b4adc75d55efecf90f1d6302ca45cf356950645fe02111977720006302b4adc75d55efecf90f1d1197772000H43479,9166666667745433753GXIIXNX PXXX TRINDXDX00NEXT PLUS RM RJ QC PJCAMens. Titular Faixa Etária Implant.T734,27</v>
      </c>
      <c r="AU501">
        <f t="shared" si="15"/>
        <v>0</v>
      </c>
    </row>
    <row r="502" spans="1:47" x14ac:dyDescent="0.2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14"/>
        <v>745433751GXXXXNX PXXX TRXNDXDX734,27SIMSIMSIM2200118518444761,875ABREC044761,87530693,916666666743478,916666666743479,9166666667000000AMIL41NEXT PLUS RM RJ87415874,15ATIVO</v>
      </c>
      <c r="AU502">
        <f t="shared" si="15"/>
        <v>0</v>
      </c>
    </row>
    <row r="503" spans="1:47" x14ac:dyDescent="0.2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14"/>
        <v>745433751GXXXXNX PXXX TRXNDXDX734,27SIMSIMSIM2200118518444761,875ABREC044761,87530693,916666666743478,916666666743479,9166666667000000AMIL41NEXT PLUS RM RJ87415874,15ATIVO</v>
      </c>
      <c r="AU503">
        <f t="shared" si="15"/>
        <v>1</v>
      </c>
    </row>
    <row r="504" spans="1:47" x14ac:dyDescent="0.2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14"/>
        <v>745433751GXXXXNX PXXX TRXNDXDX734,27SIMSIMSIM2200118518444761,875ABREC044761,87530693,916666666743478,916666666743479,9166666667000000AMIL41NEXT PLUS RM RJ87415874,15ATIVO</v>
      </c>
      <c r="AU504">
        <f t="shared" si="15"/>
        <v>1</v>
      </c>
    </row>
    <row r="505" spans="1:47" x14ac:dyDescent="0.2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14"/>
        <v>745434030RUWXLLY FXNXMXRX DX XNTX2323,64SIMSIMSIM570118446444761,875ANMEP044761,87530798,87543513,87543509,916666666743479,9166666667000000AMIL41AMIL 500 QP NACIONAL2766232766,23ATIVO</v>
      </c>
      <c r="AU505">
        <f t="shared" si="15"/>
        <v>0</v>
      </c>
    </row>
    <row r="506" spans="1:47" x14ac:dyDescent="0.2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14"/>
        <v>745434030RUWXLLY FXNXMXRX DX XNTX2323,64SIMSIMSIM570118446444761,875ANMEP044761,87530798,87543513,87543509,916666666743479,9166666667000000AMIL41AMIL 500 QP NACIONAL2766232766,23ATIVO</v>
      </c>
      <c r="AU506">
        <f t="shared" si="15"/>
        <v>1</v>
      </c>
    </row>
    <row r="507" spans="1:47" x14ac:dyDescent="0.2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14"/>
        <v>745434030RUWXLLY FXNXMXRX DX XNTX2323,64SIMSIMSIM570118446444761,875ANMEP044761,87530798,87543513,87543509,916666666743479,9166666667000000AMIL41AMIL 500 QP NACIONAL2766232766,23ATIVO</v>
      </c>
      <c r="AU507">
        <f t="shared" si="15"/>
        <v>1</v>
      </c>
    </row>
    <row r="508" spans="1:47" x14ac:dyDescent="0.2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14"/>
        <v>745434040BXRNXRDX FXNXMXRX VXXXRX1287,56SIMSIMSIM570118446444761,875ANMEP144761,87543414,916666666743513,87543479,9166666667000000AMIL41AMIL 500 QP NACIONAL1532821532,82ATIVO</v>
      </c>
      <c r="AU508">
        <f t="shared" si="15"/>
        <v>0</v>
      </c>
    </row>
    <row r="509" spans="1:47" x14ac:dyDescent="0.2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14"/>
        <v>745434040BXRNXRDX FXNXMXRX VXXXRX1287,56SIMSIMSIM570118446444761,875ANMEP144761,87543414,916666666743513,87543479,9166666667000000AMIL41AMIL 500 QP NACIONAL1532821532,82ATIVO</v>
      </c>
      <c r="AU509">
        <f t="shared" si="15"/>
        <v>1</v>
      </c>
    </row>
    <row r="510" spans="1:47" x14ac:dyDescent="0.2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14"/>
        <v>745434040BXRNXRDX FXNXMXRX VXXXRX1287,56SIMSIMSIM570118446444761,875ANMEP144761,87543414,916666666743513,87543479,9166666667000000AMIL41AMIL 500 QP NACIONAL1532821532,82ATIVO</v>
      </c>
      <c r="AU510">
        <f t="shared" si="15"/>
        <v>1</v>
      </c>
    </row>
    <row r="511" spans="1:47" x14ac:dyDescent="0.2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t="str">
        <f t="shared" si="14"/>
        <v>6302c877dc774878504ce9c26302b4ad8382b804d9a3ac356302c877dc774878504ce9bc11984470006302b4ad8382b804d9a3ac351198447000F43479,9166666667745434160VXNILXN XNTX DX LUZ00AMIL 400 QC NACIONAL R PJCAMens. Titular Faixa Etária Implant.T2575,98</v>
      </c>
      <c r="AU511">
        <f t="shared" si="15"/>
        <v>0</v>
      </c>
    </row>
    <row r="512" spans="1:47" x14ac:dyDescent="0.2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14"/>
        <v>745468880RXXVXLDX DX MXLX MXNXZX FXLHX1297,66SIMSIMSIM190118452044761,875FNEL044761,87536295,87544056,87544025,87543479,9166666667000000AMIL41AMIL 400 QC NACIONAL1544771544,77ATIVO</v>
      </c>
      <c r="AU512">
        <f t="shared" si="15"/>
        <v>0</v>
      </c>
    </row>
    <row r="513" spans="1:47" x14ac:dyDescent="0.2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14"/>
        <v>745468880RXXVXLDX DX MXLX MXNXZX FXLHX1297,66SIMSIMSIM190118452044761,875FNEL044761,87536295,87544056,87544025,87543479,9166666667000000AMIL41AMIL 400 QC NACIONAL1544771544,77ATIVO</v>
      </c>
      <c r="AU513">
        <f t="shared" si="15"/>
        <v>1</v>
      </c>
    </row>
    <row r="514" spans="1:47" x14ac:dyDescent="0.2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16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FXLHX1297,66SIMSIMSIM190118452044761,875FNEL044761,87536295,87544056,87544025,87543479,9166666667000000AMIL41AMIL 400 QC NACIONAL1544771544,77ATIVO</v>
      </c>
      <c r="AU514">
        <f t="shared" ref="AU514:AU577" si="17">IF(AT514=AT513,1,0)</f>
        <v>1</v>
      </c>
    </row>
    <row r="515" spans="1:47" x14ac:dyDescent="0.2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16"/>
        <v>1189435000746399240WXBXLX XPXRXWXDX DX XLVX664,5SIMSIMSIM570118691944777,875ANMEP044746,87544777,87532033,87544746,87543496,9166666667000000AMIL41NEXT MUNICIPAL SÃO PAULO79106791,06INATIVO</v>
      </c>
      <c r="AU515">
        <f t="shared" si="17"/>
        <v>0</v>
      </c>
    </row>
    <row r="516" spans="1:47" x14ac:dyDescent="0.2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16"/>
        <v>1189435000746399250MXRWX XGXR XLXVXXRX RXX464,46NÃONÃONÃO570118710144777,875ANMEP044676,87544777,87529247,916666666744676,87543828,87543496,9166666667000000AMILNEXT 1055295552,95INATIVO</v>
      </c>
      <c r="AU516">
        <f t="shared" si="17"/>
        <v>0</v>
      </c>
    </row>
    <row r="517" spans="1:47" x14ac:dyDescent="0.2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16"/>
        <v>1189426000746403870GXBRXXLX DXLTRX XMPXXX2928,85SIMSIMSIM570118643344777,875ANMEP044777,87527103,87543746,87543706,87543496,9166666667000000AMIL41AMIL 400 QP NACIONAL3486723486,72ATIVO</v>
      </c>
      <c r="AU517">
        <f t="shared" si="17"/>
        <v>0</v>
      </c>
    </row>
    <row r="518" spans="1:47" x14ac:dyDescent="0.2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16"/>
        <v>746403910FRXNWXWX XNDRXY WXRNX BRXTTX1653,03NÃONÃONÃO2780118647544777,875SINDSIME -SINDICATO DOS EMPREENDEDORES INDIVIDUAIS044682,87544777,87528566,87544682,87543496,9166666667000000AMILAMIL 500 QP NACIONAL1991621991,62INATIVO</v>
      </c>
      <c r="AU518">
        <f t="shared" si="17"/>
        <v>0</v>
      </c>
    </row>
    <row r="519" spans="1:47" x14ac:dyDescent="0.2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16"/>
        <v>1189455000746404050XNTXNXX MXWHXDX NXTX1038,11SIMSIMSIM190118681644777,875FNEL044777,87538916,87543493,916666666743496,9166666667000000AMIL41AMIL 400 QC NACIONAL1235861235,86ATIVO</v>
      </c>
      <c r="AU519">
        <f t="shared" si="17"/>
        <v>0</v>
      </c>
    </row>
    <row r="520" spans="1:47" x14ac:dyDescent="0.2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16"/>
        <v>1189455000746404060JXDY WXRQUXXRX MXWHXDX1038,11SIMSIMSIM190118681644777,875FNEL144777,87541291,916666666743493,916666666743496,9166666667000000AMIL41AMIL 400 QC NACIONAL1235861235,86ATIVO</v>
      </c>
      <c r="AU520">
        <f t="shared" si="17"/>
        <v>0</v>
      </c>
    </row>
    <row r="521" spans="1:47" x14ac:dyDescent="0.2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16"/>
        <v>1189455000746404090KXUX LXMX DX XUZX1287,56SIMSIMSIM190118692044777,875FNEL044777,87538161,87543493,916666666743496,9166666667000000AMIL41AMIL 500 QP NACIONAL1532821532,82ATIVO</v>
      </c>
      <c r="AU521">
        <f t="shared" si="17"/>
        <v>0</v>
      </c>
    </row>
    <row r="522" spans="1:47" x14ac:dyDescent="0.2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16"/>
        <v>1189455000746404100XNDRXX XUZX XNTX2060,81SIMSIMSIM190118696544777,875FNEL044774,87544777,87529172,916666666744774,87543496,9166666667000000AMIL41AMIL 400 QC NACIONAL2453352453,35INATIVO</v>
      </c>
      <c r="AU522">
        <f t="shared" si="17"/>
        <v>0</v>
      </c>
    </row>
    <row r="523" spans="1:47" x14ac:dyDescent="0.2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16"/>
        <v>1189455000746462460BXNTX XNTX XMXX BXTX MXWXDX738,6SIMSIMNÃO190118672144777,875FNEL044741,87544777,87541682,916666666744741,87543496,9166666667000000AMIL41AMIL 400 QP NACIONAL87928879,28INATIVO</v>
      </c>
      <c r="AU523">
        <f t="shared" si="17"/>
        <v>0</v>
      </c>
    </row>
    <row r="524" spans="1:47" x14ac:dyDescent="0.2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16"/>
        <v>1189426000746601360LXXXNX FXRRXXRX MXWXDX2060,81SIMSIMSIM570118642944777,875ANMEP044777,87530354,916666666743494,916666666743496,9166666667000000AMIL41AMIL 400 QC NACIONAL2453352453,35ATIVO</v>
      </c>
      <c r="AU524">
        <f t="shared" si="17"/>
        <v>0</v>
      </c>
    </row>
    <row r="525" spans="1:47" x14ac:dyDescent="0.2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16"/>
        <v>1189426000746601390XRXXX LXXMXN XLXX XLLXUM XLVX7047,55SIMSIMSIM570118664744777,875ANMEP044777,87522058,87543494,916666666743496,9166666667000000AMIL41AMIL 400 QP NACIONAL1753041753,04ATIVO</v>
      </c>
      <c r="AU525">
        <f t="shared" si="17"/>
        <v>0</v>
      </c>
    </row>
    <row r="526" spans="1:47" x14ac:dyDescent="0.2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16"/>
        <v>747669180DXRXLDX FXRRXXRX WXTX2028,6SIMSIMSIM190118790944761,875FNEL044761,87532440,87543997,87543993,87543510,9166666667000000AMIL40AMIL 400 QP NACIONAL2414992414,99ATIVO</v>
      </c>
      <c r="AU526">
        <f t="shared" si="17"/>
        <v>0</v>
      </c>
    </row>
    <row r="527" spans="1:47" x14ac:dyDescent="0.2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16"/>
        <v>747669180DXRXLDX FXRRXXRX WXTX2028,6SIMSIMSIM190118790944761,875FNEL044761,87532440,87543997,87543993,87543510,9166666667000000AMIL40AMIL 400 QP NACIONAL2414992414,99ATIVO</v>
      </c>
      <c r="AU527">
        <f t="shared" si="17"/>
        <v>1</v>
      </c>
    </row>
    <row r="528" spans="1:47" x14ac:dyDescent="0.2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16"/>
        <v>747669180DXRXLDX FXRRXXRX WXTX2028,6SIMSIMSIM190118790944761,875FNEL044761,87532440,87543997,87543993,87543510,9166666667000000AMIL40AMIL 400 QP NACIONAL2414992414,99ATIVO</v>
      </c>
      <c r="AU528">
        <f t="shared" si="17"/>
        <v>1</v>
      </c>
    </row>
    <row r="529" spans="1:47" x14ac:dyDescent="0.2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16"/>
        <v>747669260XMXNTX BXTX NUNX1454,09SIMSIMNÃO570118792644761,875ANMEP044693,87544761,87531106,87544693,87543510,9166666667000000AMIL40AMIL 500 QP NACIONAL1731061731,06INATIVO</v>
      </c>
      <c r="AU529">
        <f t="shared" si="17"/>
        <v>0</v>
      </c>
    </row>
    <row r="530" spans="1:47" x14ac:dyDescent="0.2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16"/>
        <v>747669260XMXNTX BXTX NUNX1454,09SIMSIMNÃO570118792644761,875ANMEP044693,87544761,87531106,87544693,87543510,9166666667000000AMIL40AMIL 500 QP NACIONAL1731061731,06INATIVO</v>
      </c>
      <c r="AU530">
        <f t="shared" si="17"/>
        <v>1</v>
      </c>
    </row>
    <row r="531" spans="1:47" x14ac:dyDescent="0.2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16"/>
        <v>747669260XMXNTX BXTX NUNX1454,09SIMSIMNÃO570118792644761,875ANMEP044693,87544761,87531106,87544693,87543510,9166666667000000AMIL40AMIL 500 QP NACIONAL1731061731,06INATIVO</v>
      </c>
      <c r="AU531">
        <f t="shared" si="17"/>
        <v>1</v>
      </c>
    </row>
    <row r="532" spans="1:47" x14ac:dyDescent="0.2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16"/>
        <v>747669380GXBRXXLX PXRXXRX DX JXU XLVX1548,94SIMSIMSIM2240118796944761,875CRA - BA044761,87531605,87543507,916666666743510,9166666667000000AMIL40AMIL 400 QC NACIONAL1866211866,21ATIVO</v>
      </c>
      <c r="AU532">
        <f t="shared" si="17"/>
        <v>0</v>
      </c>
    </row>
    <row r="533" spans="1:47" x14ac:dyDescent="0.2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16"/>
        <v>747669380GXBRXXLX PXRXXRX DX JXU XLVX1548,94SIMSIMSIM2240118796944761,875CRA - BA044761,87531605,87543507,916666666743510,9166666667000000AMIL40AMIL 400 QC NACIONAL1866211866,21ATIVO</v>
      </c>
      <c r="AU533">
        <f t="shared" si="17"/>
        <v>1</v>
      </c>
    </row>
    <row r="534" spans="1:47" x14ac:dyDescent="0.2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16"/>
        <v>747669380GXBRXXLX PXRXXRX DX JXU XLVX1548,94SIMSIMSIM2240118796944761,875CRA - BA044761,87531605,87543507,916666666743510,9166666667000000AMIL40AMIL 400 QC NACIONAL1866211866,21ATIVO</v>
      </c>
      <c r="AU534">
        <f t="shared" si="17"/>
        <v>1</v>
      </c>
    </row>
    <row r="535" spans="1:47" x14ac:dyDescent="0.2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t="str">
        <f t="shared" si="16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AU535">
        <f t="shared" si="17"/>
        <v>0</v>
      </c>
    </row>
    <row r="536" spans="1:47" x14ac:dyDescent="0.2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16"/>
        <v>747669791XXBXLLX MXDXXRX LXXNXTVXKX416,82SIMSIMSIM190118868144761,875FNEL044761,87541463,87543507,916666666743510,9166666667000000AMIL40NEXT MUNICIPAL SÃO PAULO49621496,21ATIVO</v>
      </c>
      <c r="AU536">
        <f t="shared" si="17"/>
        <v>0</v>
      </c>
    </row>
    <row r="537" spans="1:47" x14ac:dyDescent="0.2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16"/>
        <v>747669791XXBXLLX MXDXXRX LXXNXTVXKX416,82SIMSIMSIM190118868144761,875FNEL044761,87541463,87543507,916666666743510,9166666667000000AMIL40NEXT MUNICIPAL SÃO PAULO49621496,21ATIVO</v>
      </c>
      <c r="AU537">
        <f t="shared" si="17"/>
        <v>1</v>
      </c>
    </row>
    <row r="538" spans="1:47" x14ac:dyDescent="0.2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16"/>
        <v>747669791XXBXLLX MXDXXRX LXXNXTVXKX416,82SIMSIMSIM190118868144761,875FNEL044761,87541463,87543507,916666666743510,9166666667000000AMIL40NEXT MUNICIPAL SÃO PAULO49621496,21ATIVO</v>
      </c>
      <c r="AU538">
        <f t="shared" si="17"/>
        <v>1</v>
      </c>
    </row>
    <row r="539" spans="1:47" x14ac:dyDescent="0.2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t="str">
        <f t="shared" si="16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AU539">
        <f t="shared" si="17"/>
        <v>0</v>
      </c>
    </row>
    <row r="540" spans="1:47" x14ac:dyDescent="0.2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16"/>
        <v>747669801HXXTXR MXDXXRX LXXNXTVXKX416,82SIMSIMSIM190118868144761,875FNEL144761,87543227,87543507,916666666743510,9166666667000000AMIL40NEXT MUNICIPAL SÃO PAULO49621496,21ATIVO</v>
      </c>
      <c r="AU540">
        <f t="shared" si="17"/>
        <v>0</v>
      </c>
    </row>
    <row r="541" spans="1:47" x14ac:dyDescent="0.2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16"/>
        <v>747669801HXXTXR MXDXXRX LXXNXTVXKX416,82SIMSIMSIM190118868144761,875FNEL144761,87543227,87543507,916666666743510,9166666667000000AMIL40NEXT MUNICIPAL SÃO PAULO49621496,21ATIVO</v>
      </c>
      <c r="AU541">
        <f t="shared" si="17"/>
        <v>1</v>
      </c>
    </row>
    <row r="542" spans="1:47" x14ac:dyDescent="0.2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16"/>
        <v>747669801HXXTXR MXDXXRX LXXNXTVXKX416,82SIMSIMSIM190118868144761,875FNEL144761,87543227,87543507,916666666743510,9166666667000000AMIL40NEXT MUNICIPAL SÃO PAULO49621496,21ATIVO</v>
      </c>
      <c r="AU542">
        <f t="shared" si="17"/>
        <v>1</v>
      </c>
    </row>
    <row r="543" spans="1:47" x14ac:dyDescent="0.2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t="str">
        <f t="shared" si="16"/>
        <v>6302b525171b4e38d1b83f126302b4ad7d8f3341632e5b086302b525171b4e38d1b83f0711984440006302b4ad7d8f3341632e5b081198444000D43510,9166666667747669890MXRIX LUWIX WXTX00NEXT - 10Mens. Titular Faixa Etária Implant.T742,22</v>
      </c>
      <c r="AU543">
        <f t="shared" si="17"/>
        <v>0</v>
      </c>
    </row>
    <row r="544" spans="1:47" x14ac:dyDescent="0.2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t="str">
        <f t="shared" si="16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AU544">
        <f t="shared" si="17"/>
        <v>0</v>
      </c>
    </row>
    <row r="545" spans="1:47" x14ac:dyDescent="0.2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16"/>
        <v>747730320WXMXLX XNTX DX XLXVXXRX649,63NÃONÃONÃO190118799244761,875FNEL044693,87544761,87539853,916666666744693,87544664,87543510,9166666667000000AMILAMIL 400 QC NACIONAL77338773,38INATIVO</v>
      </c>
      <c r="AU545">
        <f t="shared" si="17"/>
        <v>0</v>
      </c>
    </row>
    <row r="546" spans="1:47" x14ac:dyDescent="0.2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16"/>
        <v>747730320WXMXLX XNTX DX XLXVXXRX649,63NÃONÃONÃO190118799244761,875FNEL044693,87544761,87539853,916666666744693,87544664,87543510,9166666667000000AMILAMIL 400 QC NACIONAL77338773,38INATIVO</v>
      </c>
      <c r="AU546">
        <f t="shared" si="17"/>
        <v>1</v>
      </c>
    </row>
    <row r="547" spans="1:47" x14ac:dyDescent="0.2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16"/>
        <v>747730320WXMXLX XNTX DX XLXVXXRX649,63NÃONÃONÃO190118799244761,875FNEL044693,87544761,87539853,916666666744693,87544664,87543510,9166666667000000AMILAMIL 400 QC NACIONAL77338773,38INATIVO</v>
      </c>
      <c r="AU547">
        <f t="shared" si="17"/>
        <v>1</v>
      </c>
    </row>
    <row r="548" spans="1:47" x14ac:dyDescent="0.2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16"/>
        <v>747731060NXTXLXX DX XNTX WXRVXLHX2555,95SIMSIMSIM190118801544761,875FNEL044760,87544761,87530298,916666666744760,87543657,87543510,9166666667000000AMIL40AMIL 500 QP NACIONAL304283042,8INATIVO</v>
      </c>
      <c r="AU548">
        <f t="shared" si="17"/>
        <v>0</v>
      </c>
    </row>
    <row r="549" spans="1:47" x14ac:dyDescent="0.2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16"/>
        <v>747731060NXTXLXX DX XNTX WXRVXLHX2555,95SIMSIMSIM190118801544761,875FNEL044760,87544761,87530298,916666666744760,87543657,87543510,9166666667000000AMIL40AMIL 500 QP NACIONAL304283042,8INATIVO</v>
      </c>
      <c r="AU549">
        <f t="shared" si="17"/>
        <v>1</v>
      </c>
    </row>
    <row r="550" spans="1:47" x14ac:dyDescent="0.2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16"/>
        <v>747731060NXTXLXX DX XNTX WXRVXLHX2555,95SIMSIMSIM190118801544761,875FNEL044760,87544761,87530298,916666666744760,87543657,87543510,9166666667000000AMIL40AMIL 500 QP NACIONAL304283042,8INATIVO</v>
      </c>
      <c r="AU550">
        <f t="shared" si="17"/>
        <v>1</v>
      </c>
    </row>
    <row r="551" spans="1:47" x14ac:dyDescent="0.2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1">
        <f t="shared" si="17"/>
        <v>0</v>
      </c>
    </row>
    <row r="552" spans="1:47" x14ac:dyDescent="0.2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2">
        <f t="shared" si="17"/>
        <v>1</v>
      </c>
    </row>
    <row r="553" spans="1:47" x14ac:dyDescent="0.2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3">
        <f t="shared" si="17"/>
        <v>1</v>
      </c>
    </row>
    <row r="554" spans="1:47" x14ac:dyDescent="0.2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4">
        <f t="shared" si="17"/>
        <v>0</v>
      </c>
    </row>
    <row r="555" spans="1:47" x14ac:dyDescent="0.2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5">
        <f t="shared" si="17"/>
        <v>1</v>
      </c>
    </row>
    <row r="556" spans="1:47" x14ac:dyDescent="0.2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6">
        <f t="shared" si="17"/>
        <v>1</v>
      </c>
    </row>
    <row r="557" spans="1:47" x14ac:dyDescent="0.2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16"/>
        <v>747735900BRUNX FXLXPX BXRBXX XMPXXX1180,28SIMSIMSIM190118862144761,875FNEL044761,87539547,87543509,916666666743510,9166666667000000AMIL40AMIL 400 QP NACIONAL1405091405,09ATIVO</v>
      </c>
      <c r="AU557">
        <f t="shared" si="17"/>
        <v>0</v>
      </c>
    </row>
    <row r="558" spans="1:47" x14ac:dyDescent="0.2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16"/>
        <v>747735900BRUNX FXLXPX BXRBXX XMPXXX1180,28SIMSIMSIM190118862144761,875FNEL044761,87539547,87543509,916666666743510,9166666667000000AMIL40AMIL 400 QP NACIONAL1405091405,09ATIVO</v>
      </c>
      <c r="AU558">
        <f t="shared" si="17"/>
        <v>1</v>
      </c>
    </row>
    <row r="559" spans="1:47" x14ac:dyDescent="0.2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16"/>
        <v>747735900BRUNX FXLXPX BXRBXX XMPXXX1180,28SIMSIMSIM190118862144761,875FNEL044761,87539547,87543509,916666666743510,9166666667000000AMIL40AMIL 400 QP NACIONAL1405091405,09ATIVO</v>
      </c>
      <c r="AU559">
        <f t="shared" si="17"/>
        <v>1</v>
      </c>
    </row>
    <row r="560" spans="1:47" x14ac:dyDescent="0.2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16"/>
        <v>747736120XXBXLLX VXTXRXX DX XUX1038,11SIMSIMSIM190118866544761,875FNEL044761,87542724,916666666743509,916666666743510,9166666667000000AMIL40AMIL 400 QC NACIONAL1235861235,86ATIVO</v>
      </c>
      <c r="AU560">
        <f t="shared" si="17"/>
        <v>0</v>
      </c>
    </row>
    <row r="561" spans="1:47" x14ac:dyDescent="0.2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16"/>
        <v>747736120XXBXLLX VXTXRXX DX XUX1038,11SIMSIMSIM190118866544761,875FNEL044761,87542724,916666666743509,916666666743510,9166666667000000AMIL40AMIL 400 QC NACIONAL1235861235,86ATIVO</v>
      </c>
      <c r="AU561">
        <f t="shared" si="17"/>
        <v>1</v>
      </c>
    </row>
    <row r="562" spans="1:47" x14ac:dyDescent="0.2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16"/>
        <v>747736120XXBXLLX VXTXRXX DX XUX1038,11SIMSIMSIM190118866544761,875FNEL044761,87542724,916666666743509,916666666743510,9166666667000000AMIL40AMIL 400 QC NACIONAL1235861235,86ATIVO</v>
      </c>
      <c r="AU562">
        <f t="shared" si="17"/>
        <v>1</v>
      </c>
    </row>
    <row r="563" spans="1:47" x14ac:dyDescent="0.2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t="str">
        <f t="shared" si="16"/>
        <v>6302b525171b4e38d1b83f136302b4ad7d8f3341632e5b086302b525171b4e38d1b83f0711984440006302b4ad7d8f3341632e5b081198444000D43510,9166666667747736770FRXNWIWX DXLWIRX WXTX00NEXT - 10Mens. Titular Faixa Etária Implant.T1759,99</v>
      </c>
      <c r="AU563">
        <f t="shared" si="17"/>
        <v>0</v>
      </c>
    </row>
    <row r="564" spans="1:47" x14ac:dyDescent="0.2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16"/>
        <v>1191014000748572550RXFXXLLX XQUXXRX WXMPX RXXDX1254,01SIMSIMSIM190119129944777,875FNEL044769,87544777,87536184,916666666744769,87543524,875000000AMIL40AMIL 400 QP NACIONAL COPART149291492,9INATIVO</v>
      </c>
      <c r="AU564">
        <f t="shared" si="17"/>
        <v>0</v>
      </c>
    </row>
    <row r="565" spans="1:47" x14ac:dyDescent="0.2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16"/>
        <v>748574160MXNUXL XMXLXX XNTX PXRXXRX NXTX2575,99SIMSIMSIM2650118928044777,875ASCOSERVI044777,87527904,87543524,87543524,875000000AMIL40AMIL 400 QC NACIONAL3066643066,64ATIVO</v>
      </c>
      <c r="AU565">
        <f t="shared" si="17"/>
        <v>0</v>
      </c>
    </row>
    <row r="566" spans="1:47" x14ac:dyDescent="0.2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16"/>
        <v>1189426000748574220WXRLX XLBXRTX MXDRXDX XNTX FXLHX1999,36SIMNÃONÃO570118929644777,875ANMEP044732,87544777,87527861,87544732,87543524,875000000AMIL40AMIL 500 QP NACIONAL2380182380,18INATIVO</v>
      </c>
      <c r="AU566">
        <f t="shared" si="17"/>
        <v>0</v>
      </c>
    </row>
    <row r="567" spans="1:47" x14ac:dyDescent="0.2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16"/>
        <v>1189426000748574270MXRWXX XNTX RXWHX3194,98SIMSIMSIM570118930644777,875ANMEP044777,87528623,87543524,87543524,875000000AMIL40AMIL 500 QP NACIONAL3803533803,53ATIVO</v>
      </c>
      <c r="AU567">
        <f t="shared" si="17"/>
        <v>0</v>
      </c>
    </row>
    <row r="568" spans="1:47" x14ac:dyDescent="0.2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16"/>
        <v>1189449000748575480MXRWXLX XXRX DX XLVX566,01SIMSIMNÃO190119131544777,875FNEL044742,87544777,87536198,916666666744742,87543524,875000000AMIL40NEXT 1067384673,84INATIVO</v>
      </c>
      <c r="AU568">
        <f t="shared" si="17"/>
        <v>0</v>
      </c>
    </row>
    <row r="569" spans="1:47" x14ac:dyDescent="0.2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16"/>
        <v>1189426000748706120RXNXLZX MXRXX FRXXRX DX XLVX3542,06SIMSIMSIM570118929544777,875ANMEP044777,87523918,87544073,87544073,87543524,875000000AMIL40AMIL 400 QC NACIONAL1242551242,55ATIVO</v>
      </c>
      <c r="AU569">
        <f t="shared" si="17"/>
        <v>0</v>
      </c>
    </row>
    <row r="570" spans="1:47" x14ac:dyDescent="0.2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16"/>
        <v>1189426000748706260RXXNX MXRXX GUXMXRXX XNTX2987,38SIMSIMSIM570118930944777,875ANMEP044777,87525875,916666666743524,87543524,875000000AMIL40AMIL 500 QP NACIONAL COPART3556383556,38ATIVO</v>
      </c>
      <c r="AU570">
        <f t="shared" si="17"/>
        <v>0</v>
      </c>
    </row>
    <row r="571" spans="1:47" x14ac:dyDescent="0.2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16"/>
        <v>1189455000748706480GUTXVX PXVX MXGXLHXX1620,95SIMSIMSIM190119127044777,875FNEL044773,87544777,87542131,87544773,87543524,875000000AMIL40AMIL 700 QP NACIONAL192971929,7INATIVO</v>
      </c>
      <c r="AU571">
        <f t="shared" si="17"/>
        <v>0</v>
      </c>
    </row>
    <row r="572" spans="1:47" x14ac:dyDescent="0.2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16"/>
        <v>748706720MXRXX XPXRXWXDX FXRNXNDX XLVX1557,79SIMNÃONÃO2780119129044777,875SINDSIME -SINDICATO DOS EMPREENDEDORES INDIVIDUAIS044731,87544777,87523666,87544731,87543524,875000000AMIL40AMIL 400 QC NACIONAL COPART1876871876,87INATIVO</v>
      </c>
      <c r="AU572">
        <f t="shared" si="17"/>
        <v>0</v>
      </c>
    </row>
    <row r="573" spans="1:47" x14ac:dyDescent="0.2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16"/>
        <v>1189435000748707420MXRXXNNX LXPXNX1025,04SIMSIMSIM570119132144777,875ANMEP044777,87527039,916666666743524,87543524,875000000AMIL40NEXT MUNICIPAL SÃO PAULO1220261220,26ATIVO</v>
      </c>
      <c r="AU573">
        <f t="shared" si="17"/>
        <v>0</v>
      </c>
    </row>
    <row r="574" spans="1:47" x14ac:dyDescent="0.2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16"/>
        <v>1189435000748707430WLXRX LXPXNX JXZXNKY416,82SIMSIMSIM570119132144777,875ANMEP144777,87541721,87543524,87543524,875000000AMIL40NEXT MUNICIPAL SÃO PAULO49621496,21ATIVO</v>
      </c>
      <c r="AU574">
        <f t="shared" si="17"/>
        <v>0</v>
      </c>
    </row>
    <row r="575" spans="1:47" x14ac:dyDescent="0.2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5">
        <f t="shared" si="17"/>
        <v>0</v>
      </c>
    </row>
    <row r="576" spans="1:47" x14ac:dyDescent="0.2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6">
        <f t="shared" si="17"/>
        <v>1</v>
      </c>
    </row>
    <row r="577" spans="1:47" x14ac:dyDescent="0.2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7">
        <f t="shared" si="17"/>
        <v>1</v>
      </c>
    </row>
    <row r="578" spans="1:47" x14ac:dyDescent="0.2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t="str">
        <f t="shared" ref="AT578:AT641" si="18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6302c799809be80ea0bc1f876302b4adfc395e31428b925e6302c799809be80ea0bc1f8311977810006302b4adfc395e31428b925e1197781000E43538,875749532203RXNXTX MXRIX MXTXU BXRBX00AMIL 400 QP NACIONAL R PJCAMens. Titular Faixa Etária Implant.T103,93</v>
      </c>
      <c r="AU578">
        <f t="shared" ref="AU578:AU641" si="19">IF(AT578=AT577,1,0)</f>
        <v>0</v>
      </c>
    </row>
    <row r="579" spans="1:47" x14ac:dyDescent="0.2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18"/>
        <v>749532201RXNXTX MXRXX MXTXU BXRBX3221,73SIMSIMSIM570119197344761,875ANMEP044755,87544761,87525157,916666666744755,87543538,875000000AMIL39AMIL 400 QP NACIONAL3835393835,39INATIVO</v>
      </c>
      <c r="AU579">
        <f t="shared" si="19"/>
        <v>0</v>
      </c>
    </row>
    <row r="580" spans="1:47" x14ac:dyDescent="0.2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18"/>
        <v>749532201RXNXTX MXRXX MXTXU BXRBX3221,73SIMSIMSIM570119197344761,875ANMEP044755,87544761,87525157,916666666744755,87543538,875000000AMIL39AMIL 400 QP NACIONAL3835393835,39INATIVO</v>
      </c>
      <c r="AU580">
        <f t="shared" si="19"/>
        <v>1</v>
      </c>
    </row>
    <row r="581" spans="1:47" x14ac:dyDescent="0.2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18"/>
        <v>749532201RXNXTX MXRXX MXTXU BXRBX3221,73SIMSIMSIM570119197344761,875ANMEP044755,87544761,87525157,916666666744755,87543538,875000000AMIL39AMIL 400 QP NACIONAL3835393835,39INATIVO</v>
      </c>
      <c r="AU581">
        <f t="shared" si="19"/>
        <v>1</v>
      </c>
    </row>
    <row r="582" spans="1:47" x14ac:dyDescent="0.2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t="str">
        <f t="shared" si="18"/>
        <v>6302c877dc774878504ce9c36302b4ad8382b804d9a3ac356302c877dc774878504ce9bc11984470006302b4ad8382b804d9a3ac351198447000F43538,875749533250BXRBXRX WXTX ILVX00AMIL 500 QP NACIONAL R PJCAMens. Titular Faixa Etária Implant.T2555,95</v>
      </c>
      <c r="AU582">
        <f t="shared" si="19"/>
        <v>0</v>
      </c>
    </row>
    <row r="583" spans="1:47" x14ac:dyDescent="0.2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3">
        <f t="shared" si="19"/>
        <v>0</v>
      </c>
    </row>
    <row r="584" spans="1:47" x14ac:dyDescent="0.2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4">
        <f t="shared" si="19"/>
        <v>1</v>
      </c>
    </row>
    <row r="585" spans="1:47" x14ac:dyDescent="0.2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5">
        <f t="shared" si="19"/>
        <v>1</v>
      </c>
    </row>
    <row r="586" spans="1:47" x14ac:dyDescent="0.2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18"/>
        <v>749533470TXWXX LXXNXR LXMX MXLX1937,21SIMSIMSIM2240119207344761,875CRA - BA044754,87544761,87529790,87544754,87543538,875000000AMIL39AMIL 400 QP NACIONAL2333962333,96INATIVO</v>
      </c>
      <c r="AU586">
        <f t="shared" si="19"/>
        <v>0</v>
      </c>
    </row>
    <row r="587" spans="1:47" x14ac:dyDescent="0.2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18"/>
        <v>749533470TXWXX LXXNXR LXMX MXLX1937,21SIMSIMSIM2240119207344761,875CRA - BA044754,87544761,87529790,87544754,87543538,875000000AMIL39AMIL 400 QP NACIONAL2333962333,96INATIVO</v>
      </c>
      <c r="AU587">
        <f t="shared" si="19"/>
        <v>1</v>
      </c>
    </row>
    <row r="588" spans="1:47" x14ac:dyDescent="0.2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18"/>
        <v>749533470TXWXX LXXNXR LXMX MXLX1937,21SIMSIMSIM2240119207344761,875CRA - BA044754,87544761,87529790,87544754,87543538,875000000AMIL39AMIL 400 QP NACIONAL2333962333,96INATIVO</v>
      </c>
      <c r="AU588">
        <f t="shared" si="19"/>
        <v>1</v>
      </c>
    </row>
    <row r="589" spans="1:47" x14ac:dyDescent="0.2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18"/>
        <v>749559370WXLXXN XLVX PXLXZXR PXRX3217,84SIMSIMSIM190119232244761,875FNEL044761,87528970,87544755,87544755,87543538,875000000AMIL39AMIL 700 QP NACIONAL3830773830,77SUSPENSÃO</v>
      </c>
      <c r="AU589">
        <f t="shared" si="19"/>
        <v>0</v>
      </c>
    </row>
    <row r="590" spans="1:47" x14ac:dyDescent="0.2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18"/>
        <v>749559370WXLXXN XLVX PXLXZXR PXRX3217,84SIMSIMSIM190119232244761,875FNEL044761,87528970,87544755,87544755,87543538,875000000AMIL39AMIL 700 QP NACIONAL3830773830,77SUSPENSÃO</v>
      </c>
      <c r="AU590">
        <f t="shared" si="19"/>
        <v>1</v>
      </c>
    </row>
    <row r="591" spans="1:47" x14ac:dyDescent="0.2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18"/>
        <v>749559370WXLXXN XLVX PXLXZXR PXRX3217,84SIMSIMSIM190119232244761,875FNEL044761,87528970,87544755,87544755,87543538,875000000AMIL39AMIL 700 QP NACIONAL3830773830,77SUSPENSÃO</v>
      </c>
      <c r="AU591">
        <f t="shared" si="19"/>
        <v>1</v>
      </c>
    </row>
    <row r="592" spans="1:47" x14ac:dyDescent="0.2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t="str">
        <f t="shared" si="18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AU592">
        <f t="shared" si="19"/>
        <v>0</v>
      </c>
    </row>
    <row r="593" spans="1:47" x14ac:dyDescent="0.2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18"/>
        <v>749568790LUWX WXUTX RXBXXRX406,85SIMSIMSIM190119226844761,875FNEL044761,87541683,916666666743538,87543538,875000000AMIL39NEXT PLUS RM RJ48439484,39ATIVO</v>
      </c>
      <c r="AU593">
        <f t="shared" si="19"/>
        <v>0</v>
      </c>
    </row>
    <row r="594" spans="1:47" x14ac:dyDescent="0.2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18"/>
        <v>749568790LUWX WXUTX RXBXXRX406,85SIMSIMSIM190119226844761,875FNEL044761,87541683,916666666743538,87543538,875000000AMIL39NEXT PLUS RM RJ48439484,39ATIVO</v>
      </c>
      <c r="AU594">
        <f t="shared" si="19"/>
        <v>1</v>
      </c>
    </row>
    <row r="595" spans="1:47" x14ac:dyDescent="0.2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18"/>
        <v>749568790LUWX WXUTX RXBXXRX406,85SIMSIMSIM190119226844761,875FNEL044761,87541683,916666666743538,87543538,875000000AMIL39NEXT PLUS RM RJ48439484,39ATIVO</v>
      </c>
      <c r="AU595">
        <f t="shared" si="19"/>
        <v>1</v>
      </c>
    </row>
    <row r="596" spans="1:47" x14ac:dyDescent="0.2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18"/>
        <v>749574260VXRXNXWX XNTX XUZX2555,95SIMSIMSIM570119200044761,875ANMEP044752,87544761,87529097,87544752,87543538,875000000AMIL39AMIL 500 QP NACIONAL304283042,8INATIVO</v>
      </c>
      <c r="AU596">
        <f t="shared" si="19"/>
        <v>0</v>
      </c>
    </row>
    <row r="597" spans="1:47" x14ac:dyDescent="0.2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18"/>
        <v>749574260VXRXNXWX XNTX XUZX2555,95SIMSIMSIM570119200044761,875ANMEP044752,87544761,87529097,87544752,87543538,875000000AMIL39AMIL 500 QP NACIONAL304283042,8INATIVO</v>
      </c>
      <c r="AU597">
        <f t="shared" si="19"/>
        <v>1</v>
      </c>
    </row>
    <row r="598" spans="1:47" x14ac:dyDescent="0.2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18"/>
        <v>749574260VXRXNXWX XNTX XUZX2555,95SIMSIMSIM570119200044761,875ANMEP044752,87544761,87529097,87544752,87543538,875000000AMIL39AMIL 500 QP NACIONAL304283042,8INATIVO</v>
      </c>
      <c r="AU598">
        <f t="shared" si="19"/>
        <v>1</v>
      </c>
    </row>
    <row r="599" spans="1:47" x14ac:dyDescent="0.2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18"/>
        <v>749574770RXXNTXNX XNTXXGX DX PXXXXX3194,98SIMSIMSIM570119203544761,875ANMEP044761,87526845,87543977,87543964,87543538,875000000AMIL39AMIL 500 QP NACIONAL3803533803,53ATIVO</v>
      </c>
      <c r="AU599">
        <f t="shared" si="19"/>
        <v>0</v>
      </c>
    </row>
    <row r="600" spans="1:47" x14ac:dyDescent="0.2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18"/>
        <v>749574770RXXNTXNX XNTXXGX DX PXXXXX3194,98SIMSIMSIM570119203544761,875ANMEP044761,87526845,87543977,87543964,87543538,875000000AMIL39AMIL 500 QP NACIONAL3803533803,53ATIVO</v>
      </c>
      <c r="AU600">
        <f t="shared" si="19"/>
        <v>1</v>
      </c>
    </row>
    <row r="601" spans="1:47" x14ac:dyDescent="0.2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18"/>
        <v>749574770RXXNTXNX XNTXXGX DX PXXXXX3194,98SIMSIMSIM570119203544761,875ANMEP044761,87526845,87543977,87543964,87543538,875000000AMIL39AMIL 500 QP NACIONAL3803533803,53ATIVO</v>
      </c>
      <c r="AU601">
        <f t="shared" si="19"/>
        <v>1</v>
      </c>
    </row>
    <row r="602" spans="1:47" x14ac:dyDescent="0.2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18"/>
        <v>749576230PXDRX WXDRXZ XLVX1180,28SIMSIMSIM190119208744761,875FNEL044761,87541168,87543538,87543538,875000000AMIL39AMIL 400 QP NACIONAL1405091405,09ATIVO</v>
      </c>
      <c r="AU602">
        <f t="shared" si="19"/>
        <v>0</v>
      </c>
    </row>
    <row r="603" spans="1:47" x14ac:dyDescent="0.2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18"/>
        <v>749576230PXDRX WXDRXZ XLVX1180,28SIMSIMSIM190119208744761,875FNEL044761,87541168,87543538,87543538,875000000AMIL39AMIL 400 QP NACIONAL1405091405,09ATIVO</v>
      </c>
      <c r="AU603">
        <f t="shared" si="19"/>
        <v>1</v>
      </c>
    </row>
    <row r="604" spans="1:47" x14ac:dyDescent="0.2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18"/>
        <v>749576230PXDRX WXDRXZ XLVX1180,28SIMSIMSIM190119208744761,875FNEL044761,87541168,87543538,87543538,875000000AMIL39AMIL 400 QP NACIONAL1405091405,09ATIVO</v>
      </c>
      <c r="AU604">
        <f t="shared" si="19"/>
        <v>1</v>
      </c>
    </row>
    <row r="605" spans="1:47" x14ac:dyDescent="0.2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t="str">
        <f t="shared" si="18"/>
        <v>6302b525171b4e38d1b83f146302b4ad7d8f3341632e5b086302b525171b4e38d1b83f0711984440006302b4ad7d8f3341632e5b081198444000D43538,875749581240XTHXR RXDRIGUX DX XNTX00NEXT MUN SÃO PAULO QC PJCAMens. Titular Faixa Etária Implant.T416,82</v>
      </c>
      <c r="AU605">
        <f t="shared" si="19"/>
        <v>0</v>
      </c>
    </row>
    <row r="606" spans="1:47" x14ac:dyDescent="0.2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18"/>
        <v>749680450THXXGX MXLHXMXM DXRX1935,75SIMSIMSIM190119217944761,875FNEL044761,87542215,87543538,87543538,875000000AMIL39ONE LINCX LT3 NACIONAL QP2304482304,48ATIVO</v>
      </c>
      <c r="AU606">
        <f t="shared" si="19"/>
        <v>0</v>
      </c>
    </row>
    <row r="607" spans="1:47" x14ac:dyDescent="0.2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18"/>
        <v>749680450THXXGX MXLHXMXM DXRX1935,75SIMSIMSIM190119217944761,875FNEL044761,87542215,87543538,87543538,875000000AMIL39ONE LINCX LT3 NACIONAL QP2304482304,48ATIVO</v>
      </c>
      <c r="AU607">
        <f t="shared" si="19"/>
        <v>1</v>
      </c>
    </row>
    <row r="608" spans="1:47" x14ac:dyDescent="0.2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18"/>
        <v>749680450THXXGX MXLHXMXM DXRX1935,75SIMSIMSIM190119217944761,875FNEL044761,87542215,87543538,87543538,875000000AMIL39ONE LINCX LT3 NACIONAL QP2304482304,48ATIVO</v>
      </c>
      <c r="AU608">
        <f t="shared" si="19"/>
        <v>1</v>
      </c>
    </row>
    <row r="609" spans="1:47" x14ac:dyDescent="0.2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t="str">
        <f t="shared" si="18"/>
        <v>6302b525171b4e38d1b83f0a6302b4ad7d8f3341632e5b086302b525171b4e38d1b83f0711984440006302b4ad7d8f3341632e5b081198444000D43545,875750182053XRTHUR XLIVXIRX RXDRIGUX00NEXT MUN SÃO PAULO QC PJCAMens. Depend. Faixa Etária Implant.D416,82</v>
      </c>
      <c r="AU609">
        <f t="shared" si="19"/>
        <v>0</v>
      </c>
    </row>
    <row r="610" spans="1:47" x14ac:dyDescent="0.2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18"/>
        <v>1191014000750182051XRTHUR XLXVXXRX RXDRXGUX416,82SIMSIMSIM190116447044761,875FNEL144761,87543539,87543545,87543545,875000000AMIL45NEXT MUNICIPAL SÃO PAULO49621496,21ATIVO</v>
      </c>
      <c r="AU610">
        <f t="shared" si="19"/>
        <v>0</v>
      </c>
    </row>
    <row r="611" spans="1:47" x14ac:dyDescent="0.2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18"/>
        <v>1191014000750182051XRTHUR XLXVXXRX RXDRXGUX416,82SIMSIMSIM190116447044761,875FNEL144761,87543539,87543545,87543545,875000000AMIL45NEXT MUNICIPAL SÃO PAULO49621496,21ATIVO</v>
      </c>
      <c r="AU611">
        <f t="shared" si="19"/>
        <v>1</v>
      </c>
    </row>
    <row r="612" spans="1:47" x14ac:dyDescent="0.2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18"/>
        <v>1191014000750182051XRTHUR XLXVXXRX RXDRXGUX416,82SIMSIMSIM190116447044761,875FNEL144761,87543539,87543545,87543545,875000000AMIL45NEXT MUNICIPAL SÃO PAULO49621496,21ATIVO</v>
      </c>
      <c r="AU612">
        <f t="shared" si="19"/>
        <v>1</v>
      </c>
    </row>
    <row r="613" spans="1:47" x14ac:dyDescent="0.2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18"/>
        <v>1189459000750467020JULXX BXTTXNWXURT DX XNTX RXTTX923,24SIMSIMNÃO190119440444777,875FNEL044741,87544777,87536038,87544741,87543555,875000000AMIL39AMIL 400 QP NACIONAL109911099,1INATIVO</v>
      </c>
      <c r="AU613">
        <f t="shared" si="19"/>
        <v>0</v>
      </c>
    </row>
    <row r="614" spans="1:47" x14ac:dyDescent="0.2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18"/>
        <v>1189459000750467030TXRXX MXWHXDX BXTTXNWXURT738,6SIMSIMNÃO190119440444777,875FNEL144741,87544777,87543531,87544741,87543555,875000000AMIL39AMIL 400 QP NACIONAL87928879,28INATIVO</v>
      </c>
      <c r="AU614">
        <f t="shared" si="19"/>
        <v>0</v>
      </c>
    </row>
    <row r="615" spans="1:47" x14ac:dyDescent="0.2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18"/>
        <v>1189455000750511900XLVXNX NXXMX DX XLVX WXNWXXWXX1287,56SIMSIMSIM190119455344777,875FNEL044755,87544777,87538926,87544755,87543555,875000000AMIL39AMIL 500 QP NACIONAL1532821532,82INATIVO</v>
      </c>
      <c r="AU615">
        <f t="shared" si="19"/>
        <v>0</v>
      </c>
    </row>
    <row r="616" spans="1:47" x14ac:dyDescent="0.2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18"/>
        <v>1191014000750624990XTXVXX WXRRXX PXRTX1377,8SIMSIMSIM190119457844777,875FNEL044770,87544777,87540345,87544770,87543555,875000000AMIL39AMIL 700 QP NACIONAL COPART1640271640,27INATIVO</v>
      </c>
      <c r="AU616">
        <f t="shared" si="19"/>
        <v>0</v>
      </c>
    </row>
    <row r="617" spans="1:47" x14ac:dyDescent="0.2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18"/>
        <v>1189449000750797410YURX FXGUXXRX WXRVXLHX416,82SIMSIMSIM190119439544777,875FNEL044754,87544777,87542530,87544754,87543796,87543555,875000000AMIL39NEXT 1049621496,21INATIVO</v>
      </c>
      <c r="AU617">
        <f t="shared" si="19"/>
        <v>0</v>
      </c>
    </row>
    <row r="618" spans="1:47" x14ac:dyDescent="0.2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18"/>
        <v>1189449000750800030PXULX MXRXXRX DX XLXVXXRX664,5SIMSIMSIM190119440244777,875FNEL044777,87534682,916666666743555,87543555,875000000AMIL39NEXT MUNICIPAL SÃO PAULO79106791,06ATIVO</v>
      </c>
      <c r="AU618">
        <f t="shared" si="19"/>
        <v>0</v>
      </c>
    </row>
    <row r="619" spans="1:47" x14ac:dyDescent="0.2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18"/>
        <v>1189449000750813900MXRXXNX FXRNXNDX RXDRXGUX BUXNX416,82SIMSIMSIM190119451744777,875FNEL044749,87544777,87542824,87544749,87543555,875000000AMIL39NEXT MUNICIPAL SÃO PAULO49621496,21INATIVO</v>
      </c>
      <c r="AU619">
        <f t="shared" si="19"/>
        <v>0</v>
      </c>
    </row>
    <row r="620" spans="1:47" x14ac:dyDescent="0.2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18"/>
        <v>751753090LUZXX LXURXNX RXBXXRX DX WXRVXLHX WXMPXDXNXX1475,23SIMSIMSIM2320120760144761,875SEEB - BA044761,87532663,87543569,87543569,875000000AMIL38AMIL 400 QC NACIONAL1777361777,36ATIVO</v>
      </c>
      <c r="AU620">
        <f t="shared" si="19"/>
        <v>0</v>
      </c>
    </row>
    <row r="621" spans="1:47" x14ac:dyDescent="0.2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18"/>
        <v>751753090LUZXX LXURXNX RXBXXRX DX WXRVXLHX WXMPXDXNXX1475,23SIMSIMSIM2320120760144761,875SEEB - BA044761,87532663,87543569,87543569,875000000AMIL38AMIL 400 QC NACIONAL1777361777,36ATIVO</v>
      </c>
      <c r="AU621">
        <f t="shared" si="19"/>
        <v>1</v>
      </c>
    </row>
    <row r="622" spans="1:47" x14ac:dyDescent="0.2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18"/>
        <v>751753090LUZXX LXURXNX RXBXXRX DX WXRVXLHX WXMPXDXNXX1475,23SIMSIMSIM2320120760144761,875SEEB - BA044761,87532663,87543569,87543569,875000000AMIL38AMIL 400 QC NACIONAL1777361777,36ATIVO</v>
      </c>
      <c r="AU622">
        <f t="shared" si="19"/>
        <v>1</v>
      </c>
    </row>
    <row r="623" spans="1:47" x14ac:dyDescent="0.2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18"/>
        <v>751753330XLXNXLDX XNTXNX XUZX1289,62SIMNÃONÃO570120768244761,875ANMEP044725,87544761,87528974,87544725,87544693,87543569,875000000AMIL38AMIL 400 QC NACIONAL1535261535,26INATIVO</v>
      </c>
      <c r="AU623">
        <f t="shared" si="19"/>
        <v>0</v>
      </c>
    </row>
    <row r="624" spans="1:47" x14ac:dyDescent="0.2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18"/>
        <v>751753330XLXNXLDX XNTXNX XUZX1289,62SIMNÃONÃO570120768244761,875ANMEP044725,87544761,87528974,87544725,87544693,87543569,875000000AMIL38AMIL 400 QC NACIONAL1535261535,26INATIVO</v>
      </c>
      <c r="AU624">
        <f t="shared" si="19"/>
        <v>1</v>
      </c>
    </row>
    <row r="625" spans="1:47" x14ac:dyDescent="0.2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18"/>
        <v>751753330XLXNXLDX XNTXNX XUZX1289,62SIMNÃONÃO570120768244761,875ANMEP044725,87544761,87528974,87544725,87544693,87543569,875000000AMIL38AMIL 400 QC NACIONAL1535261535,26INATIVO</v>
      </c>
      <c r="AU625">
        <f t="shared" si="19"/>
        <v>1</v>
      </c>
    </row>
    <row r="626" spans="1:47" x14ac:dyDescent="0.2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18"/>
        <v>751753460XZXBXLLX MXRXLX DX XUZX2011,8SIMSIMSIM190120771044761,875FNEL044761,87535514,87543569,87543569,875000000AMIL38AMIL 500 QP NACIONAL2395022395,02ATIVO</v>
      </c>
      <c r="AU626">
        <f t="shared" si="19"/>
        <v>0</v>
      </c>
    </row>
    <row r="627" spans="1:47" x14ac:dyDescent="0.2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18"/>
        <v>751753460XZXBXLLX MXRXLX DX XUZX2011,8SIMSIMSIM190120771044761,875FNEL044761,87535514,87543569,87543569,875000000AMIL38AMIL 500 QP NACIONAL2395022395,02ATIVO</v>
      </c>
      <c r="AU627">
        <f t="shared" si="19"/>
        <v>1</v>
      </c>
    </row>
    <row r="628" spans="1:47" x14ac:dyDescent="0.2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18"/>
        <v>751753460XZXBXLLX MXRXLX DX XUZX2011,8SIMSIMSIM190120771044761,875FNEL044761,87535514,87543569,87543569,875000000AMIL38AMIL 500 QP NACIONAL2395022395,02ATIVO</v>
      </c>
      <c r="AU628">
        <f t="shared" si="19"/>
        <v>1</v>
      </c>
    </row>
    <row r="629" spans="1:47" x14ac:dyDescent="0.2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18"/>
        <v>751756730MXRXXNX WXVXLWXNTX GUXDX WHXGX1332,96SIMSIMNÃO570120766544761,875ANMEP044725,87544761,87530932,87544725,87543569,875000000AMIL38AMIL 400 QP NACIONAL1586851586,85INATIVO</v>
      </c>
      <c r="AU629">
        <f t="shared" si="19"/>
        <v>0</v>
      </c>
    </row>
    <row r="630" spans="1:47" x14ac:dyDescent="0.2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18"/>
        <v>751756730MXRXXNX WXVXLWXNTX GUXDX WHXGX1332,96SIMSIMNÃO570120766544761,875ANMEP044725,87544761,87530932,87544725,87543569,875000000AMIL38AMIL 400 QP NACIONAL1586851586,85INATIVO</v>
      </c>
      <c r="AU630">
        <f t="shared" si="19"/>
        <v>1</v>
      </c>
    </row>
    <row r="631" spans="1:47" x14ac:dyDescent="0.2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18"/>
        <v>751756730MXRXXNX WXVXLWXNTX GUXDX WHXGX1332,96SIMSIMNÃO570120766544761,875ANMEP044725,87544761,87530932,87544725,87543569,875000000AMIL38AMIL 400 QP NACIONAL1586851586,85INATIVO</v>
      </c>
      <c r="AU631">
        <f t="shared" si="19"/>
        <v>1</v>
      </c>
    </row>
    <row r="632" spans="1:47" x14ac:dyDescent="0.2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t="str">
        <f t="shared" si="18"/>
        <v>6302cb3742096276f1ab9b3e6302b4ad400f093b5d0d6c1e6302cb3742096276f1ab9b3c12088950006302b4ad400f093b5d0d6c1e1208895000I43569,875751879903XYLLX VITXRIX WXRRXX ILVX00AMIL 400 QP NACIONAL R PJCAMens. Titular Faixa Etária Implant.T1180,27</v>
      </c>
      <c r="AU632">
        <f t="shared" si="19"/>
        <v>0</v>
      </c>
    </row>
    <row r="633" spans="1:47" x14ac:dyDescent="0.2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18"/>
        <v>751879901XYLLX VXTXRXX WXRRXX XLVX1180,28SIMSIMSIM190120763844761,875FNEL044761,87540881,916666666743569,87543569,875000000AMIL38AMIL 400 QP NACIONAL1405091405,09ATIVO</v>
      </c>
      <c r="AU633">
        <f t="shared" si="19"/>
        <v>0</v>
      </c>
    </row>
    <row r="634" spans="1:47" x14ac:dyDescent="0.2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18"/>
        <v>751879901XYLLX VXTXRXX WXRRXX XLVX1180,28SIMSIMSIM190120763844761,875FNEL044761,87540881,916666666743569,87543569,875000000AMIL38AMIL 400 QP NACIONAL1405091405,09ATIVO</v>
      </c>
      <c r="AU634">
        <f t="shared" si="19"/>
        <v>1</v>
      </c>
    </row>
    <row r="635" spans="1:47" x14ac:dyDescent="0.2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18"/>
        <v>751879901XYLLX VXTXRXX WXRRXX XLVX1180,28SIMSIMSIM190120763844761,875FNEL044761,87540881,916666666743569,87543569,875000000AMIL38AMIL 400 QP NACIONAL1405091405,09ATIVO</v>
      </c>
      <c r="AU635">
        <f t="shared" si="19"/>
        <v>1</v>
      </c>
    </row>
    <row r="636" spans="1:47" x14ac:dyDescent="0.2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6">
        <f t="shared" si="19"/>
        <v>0</v>
      </c>
    </row>
    <row r="637" spans="1:47" x14ac:dyDescent="0.2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7">
        <f t="shared" si="19"/>
        <v>1</v>
      </c>
    </row>
    <row r="638" spans="1:47" x14ac:dyDescent="0.2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8">
        <f t="shared" si="19"/>
        <v>1</v>
      </c>
    </row>
    <row r="639" spans="1:47" x14ac:dyDescent="0.2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18"/>
        <v>751882670JXXX PXRXLVX MXRQUX1287,56SIMSIMSIM190120767344761,875FNEL044761,87541985,916666666743569,87543569,875000000AMIL38AMIL 500 QP NACIONAL1532821532,82ATIVO</v>
      </c>
      <c r="AU639">
        <f t="shared" si="19"/>
        <v>0</v>
      </c>
    </row>
    <row r="640" spans="1:47" x14ac:dyDescent="0.2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18"/>
        <v>751882670JXXX PXRXLVX MXRQUX1287,56SIMSIMSIM190120767344761,875FNEL044761,87541985,916666666743569,87543569,875000000AMIL38AMIL 500 QP NACIONAL1532821532,82ATIVO</v>
      </c>
      <c r="AU640">
        <f t="shared" si="19"/>
        <v>1</v>
      </c>
    </row>
    <row r="641" spans="1:47" x14ac:dyDescent="0.2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18"/>
        <v>751882670JXXX PXRXLVX MXRQUX1287,56SIMSIMSIM190120767344761,875FNEL044761,87541985,916666666743569,87543569,875000000AMIL38AMIL 500 QP NACIONAL1532821532,82ATIVO</v>
      </c>
      <c r="AU641">
        <f t="shared" si="19"/>
        <v>1</v>
      </c>
    </row>
    <row r="642" spans="1:47" x14ac:dyDescent="0.2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20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XFXNX406,85SIMSIMSIM190120835844761,875FNEL044761,87539952,87544627,87544605,87543569,875751887013882318831,88318838,823882AMIL38NEXT PLUS RM RJ48439484,39ATIVO</v>
      </c>
      <c r="AU642">
        <f t="shared" ref="AU642:AU705" si="21">IF(AT642=AT641,1,0)</f>
        <v>0</v>
      </c>
    </row>
    <row r="643" spans="1:47" x14ac:dyDescent="0.2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20"/>
        <v>751887000WXUX FXLLXPX PXRX XXRX XFXNX406,85SIMSIMSIM190120835844761,875FNEL044761,87539952,87544627,87544605,87543569,875751887013882318831,88318838,823882AMIL38NEXT PLUS RM RJ48439484,39ATIVO</v>
      </c>
      <c r="AU643">
        <f t="shared" si="21"/>
        <v>1</v>
      </c>
    </row>
    <row r="644" spans="1:47" x14ac:dyDescent="0.2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20"/>
        <v>751887000WXUX FXLLXPX PXRX XXRX XFXNX406,85SIMSIMSIM190120835844761,875FNEL044761,87539952,87544627,87544605,87543569,875751887013882318831,88318838,823882AMIL38NEXT PLUS RM RJ48439484,39ATIVO</v>
      </c>
      <c r="AU644">
        <f t="shared" si="21"/>
        <v>1</v>
      </c>
    </row>
    <row r="645" spans="1:47" x14ac:dyDescent="0.2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t="str">
        <f t="shared" si="20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AU645">
        <f t="shared" si="21"/>
        <v>0</v>
      </c>
    </row>
    <row r="646" spans="1:47" x14ac:dyDescent="0.2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20"/>
        <v>751888131XRTHUR FXRNXNDX DX NXWXMXNTX FRXXTX416,82SIMSIMSIM190120839344761,875FNEL044754,87544761,87542875,87544754,87543569,875000000AMIL38NEXT MUNICIPAL SÃO PAULO49621496,21INATIVO</v>
      </c>
      <c r="AU646">
        <f t="shared" si="21"/>
        <v>0</v>
      </c>
    </row>
    <row r="647" spans="1:47" x14ac:dyDescent="0.2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20"/>
        <v>751888131XRTHUR FXRNXNDX DX NXWXMXNTX FRXXTX416,82SIMSIMSIM190120839344761,875FNEL044754,87544761,87542875,87544754,87543569,875000000AMIL38NEXT MUNICIPAL SÃO PAULO49621496,21INATIVO</v>
      </c>
      <c r="AU647">
        <f t="shared" si="21"/>
        <v>1</v>
      </c>
    </row>
    <row r="648" spans="1:47" x14ac:dyDescent="0.2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20"/>
        <v>751888131XRTHUR FXRNXNDX DX NXWXMXNTX FRXXTX416,82SIMSIMSIM190120839344761,875FNEL044754,87544761,87542875,87544754,87543569,875000000AMIL38NEXT MUNICIPAL SÃO PAULO49621496,21INATIVO</v>
      </c>
      <c r="AU648">
        <f t="shared" si="21"/>
        <v>1</v>
      </c>
    </row>
    <row r="649" spans="1:47" x14ac:dyDescent="0.2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20"/>
        <v>751951100XXBXLX DX FRXNWX BXRRXTX XLXVXXRX406,85SIMSIMSIM190120845044761,875FNEL044761,87541547,87543576,87543569,875000000AMIL38NEXT PLUS RM RJ48439484,39ATIVO</v>
      </c>
      <c r="AU649">
        <f t="shared" si="21"/>
        <v>0</v>
      </c>
    </row>
    <row r="650" spans="1:47" x14ac:dyDescent="0.2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20"/>
        <v>751951100XXBXLX DX FRXNWX BXRRXTX XLXVXXRX406,85SIMSIMSIM190120845044761,875FNEL044761,87541547,87543576,87543569,875000000AMIL38NEXT PLUS RM RJ48439484,39ATIVO</v>
      </c>
      <c r="AU650">
        <f t="shared" si="21"/>
        <v>1</v>
      </c>
    </row>
    <row r="651" spans="1:47" x14ac:dyDescent="0.2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20"/>
        <v>751951100XXBXLX DX FRXNWX BXRRXTX XLXVXXRX406,85SIMSIMSIM190120845044761,875FNEL044761,87541547,87543576,87543569,875000000AMIL38NEXT PLUS RM RJ48439484,39ATIVO</v>
      </c>
      <c r="AU651">
        <f t="shared" si="21"/>
        <v>1</v>
      </c>
    </row>
    <row r="652" spans="1:47" x14ac:dyDescent="0.2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20"/>
        <v>760199320XNX WXRXLXNX MXRTXN DX XUZX1937,21SIMSIMSIM2780120907444777,875SINDSIME -SINDICATO DOS EMPREENDEDORES INDIVIDUAIS044777,87529582,916666666743867,87543859,87543585,875000000AMIL38AMIL 400 QP NACIONAL2333962333,96ATIVO</v>
      </c>
      <c r="AU652">
        <f t="shared" si="21"/>
        <v>0</v>
      </c>
    </row>
    <row r="653" spans="1:47" x14ac:dyDescent="0.2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20"/>
        <v>1189435000760201930FXBRXWXX MXWXDX BRXTX3842,82SIMSIMSIM570120916444777,875ANMEP044777,87530389,87544339,87544315,87543585,875000000AMIL38ONE LINCX LT3 NACIONAL QP4574794574,79ATIVO</v>
      </c>
      <c r="AU653">
        <f t="shared" si="21"/>
        <v>0</v>
      </c>
    </row>
    <row r="654" spans="1:47" x14ac:dyDescent="0.2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20"/>
        <v>1189449000760201980NXWXLX FXM GXMX260,84NÃONÃONÃO190120916944777,875FNEL044711,87544777,87539688,87544711,87544679,87543585,875000000AMILNEXT MUNICIPAL SÃO PAULO31052310,52INATIVO</v>
      </c>
      <c r="AU654">
        <f t="shared" si="21"/>
        <v>0</v>
      </c>
    </row>
    <row r="655" spans="1:47" x14ac:dyDescent="0.2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20"/>
        <v>1189435000760202870RXNXN WXTXLDXLX MXRQUX XNTX415,83SIMNÃONÃO570121179044777,875ANMEP044727,87544777,87530970,87544727,87544711,87543585,87576128071368302230,22302236,83680AMIL38NEXT ABC 2049503495,03INATIVO</v>
      </c>
      <c r="AU655">
        <f t="shared" si="21"/>
        <v>0</v>
      </c>
    </row>
    <row r="656" spans="1:47" x14ac:dyDescent="0.2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20"/>
        <v>336362000760508990HXLXNX MXRXNHX RXXNX DX HXLXNDX X1272,89SIMSIMSIM1302664900716373544777,875GP3 - FETASP/PB - FEDERACAO DOS TRABALHA EM SERV P144752,87544777,87543558,87544752,87543587,875000000AMIL92GP3 - BLUE PLUS 300 QC1438331438,33INATIVO</v>
      </c>
      <c r="AU656">
        <f t="shared" si="21"/>
        <v>0</v>
      </c>
    </row>
    <row r="657" spans="1:47" x14ac:dyDescent="0.2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20"/>
        <v>760906540RXNNXN DX XLVX PXXVX318,26NÃONÃONÃO190121292644761,875FNEL044693,87544761,87537426,87544693,87544664,87543599,875000000AMILNEXT PLUS RM RJ37889378,89INATIVO</v>
      </c>
      <c r="AU657">
        <f t="shared" si="21"/>
        <v>0</v>
      </c>
    </row>
    <row r="658" spans="1:47" x14ac:dyDescent="0.2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20"/>
        <v>760906540RXNNXN DX XLVX PXXVX318,26NÃONÃONÃO190121292644761,875FNEL044693,87544761,87537426,87544693,87544664,87543599,875000000AMILNEXT PLUS RM RJ37889378,89INATIVO</v>
      </c>
      <c r="AU658">
        <f t="shared" si="21"/>
        <v>1</v>
      </c>
    </row>
    <row r="659" spans="1:47" x14ac:dyDescent="0.2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20"/>
        <v>760906540RXNNXN DX XLVX PXXVX318,26NÃONÃONÃO190121292644761,875FNEL044693,87544761,87537426,87544693,87544664,87543599,875000000AMILNEXT PLUS RM RJ37889378,89INATIVO</v>
      </c>
      <c r="AU659">
        <f t="shared" si="21"/>
        <v>1</v>
      </c>
    </row>
    <row r="660" spans="1:47" x14ac:dyDescent="0.2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t="str">
        <f t="shared" si="20"/>
        <v>6302b525171b4e38d1b83f166302b4ad7d8f3341632e5b086302b525171b4e38d1b83f0711984440006302b4ad7d8f3341632e5b081198444000D43599,875760907580MXLIX XLTXFIM XLWXNTXRX00NEXT MUN SÃO PAULO QC PJCAMens. Titular Faixa Etária Implant.T416,82</v>
      </c>
      <c r="AU660">
        <f t="shared" si="21"/>
        <v>0</v>
      </c>
    </row>
    <row r="661" spans="1:47" x14ac:dyDescent="0.2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t="str">
        <f t="shared" si="20"/>
        <v>6302b525171b4e38d1b83f176302b4ad7d8f3341632e5b086302b525171b4e38d1b83f0711984440006302b4ad7d8f3341632e5b081198444000D43599,875760907590MIGUXL XLTXFIM XLWXNTXRX00NEXT MUN SÃO PAULO QC PJCAMens. Depend. Faixa Etária Implant.D416,82</v>
      </c>
      <c r="AU661">
        <f t="shared" si="21"/>
        <v>0</v>
      </c>
    </row>
    <row r="662" spans="1:47" x14ac:dyDescent="0.2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20"/>
        <v>760913140RXBXRTX DX XLVX BXRRXTX1212,27SIMSIMNÃO2320121303144761,875SEEB - BA044709,87544761,87529737,87544709,87543599,875000000AMIL37AMIL 400 QP NACIONAL1460551460,55INATIVO</v>
      </c>
      <c r="AU662">
        <f t="shared" si="21"/>
        <v>0</v>
      </c>
    </row>
    <row r="663" spans="1:47" x14ac:dyDescent="0.2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20"/>
        <v>760913140RXBXRTX DX XLVX BXRRXTX1212,27SIMSIMNÃO2320121303144761,875SEEB - BA044709,87544761,87529737,87544709,87543599,875000000AMIL37AMIL 400 QP NACIONAL1460551460,55INATIVO</v>
      </c>
      <c r="AU663">
        <f t="shared" si="21"/>
        <v>1</v>
      </c>
    </row>
    <row r="664" spans="1:47" x14ac:dyDescent="0.2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20"/>
        <v>760913140RXBXRTX DX XLVX BXRRXTX1212,27SIMSIMNÃO2320121303144761,875SEEB - BA044709,87544761,87529737,87544709,87543599,875000000AMIL37AMIL 400 QP NACIONAL1460551460,55INATIVO</v>
      </c>
      <c r="AU664">
        <f t="shared" si="21"/>
        <v>1</v>
      </c>
    </row>
    <row r="665" spans="1:47" x14ac:dyDescent="0.2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20"/>
        <v>760913170MXRXX XDUXRDX PXRXXRX DX MXRXX1287,56SIMSIMSIM190121305944761,875FNEL044761,87538905,87543674,87543657,87543599,875000000AMIL37AMIL 500 QP NACIONAL1532821532,82ATIVO</v>
      </c>
      <c r="AU665">
        <f t="shared" si="21"/>
        <v>0</v>
      </c>
    </row>
    <row r="666" spans="1:47" x14ac:dyDescent="0.2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20"/>
        <v>760913170MXRXX XDUXRDX PXRXXRX DX MXRXX1287,56SIMSIMSIM190121305944761,875FNEL044761,87538905,87543674,87543657,87543599,875000000AMIL37AMIL 500 QP NACIONAL1532821532,82ATIVO</v>
      </c>
      <c r="AU666">
        <f t="shared" si="21"/>
        <v>1</v>
      </c>
    </row>
    <row r="667" spans="1:47" x14ac:dyDescent="0.2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20"/>
        <v>760913170MXRXX XDUXRDX PXRXXRX DX MXRXX1287,56SIMSIMSIM190121305944761,875FNEL044761,87538905,87543674,87543657,87543599,875000000AMIL37AMIL 500 QP NACIONAL1532821532,82ATIVO</v>
      </c>
      <c r="AU667">
        <f t="shared" si="21"/>
        <v>1</v>
      </c>
    </row>
    <row r="668" spans="1:47" x14ac:dyDescent="0.2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68">
        <f t="shared" si="21"/>
        <v>0</v>
      </c>
    </row>
    <row r="669" spans="1:47" x14ac:dyDescent="0.2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69">
        <f t="shared" si="21"/>
        <v>1</v>
      </c>
    </row>
    <row r="670" spans="1:47" x14ac:dyDescent="0.2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70">
        <f t="shared" si="21"/>
        <v>1</v>
      </c>
    </row>
    <row r="671" spans="1:47" x14ac:dyDescent="0.2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t="str">
        <f t="shared" si="20"/>
        <v>6302b525171b4e38d1b83f186302b4ad7d8f3341632e5b086302b525171b4e38d1b83f0711984440006302b4ad7d8f3341632e5b081198444000D43599,875761003133JULIX XNTXNIX FXITXX DX LIMX00NEXT MUN SÃO PAULO QC PJCAMens. Titular Faixa Etária Implant.T416,82</v>
      </c>
      <c r="AU671">
        <f t="shared" si="21"/>
        <v>0</v>
      </c>
    </row>
    <row r="672" spans="1:47" x14ac:dyDescent="0.2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20"/>
        <v>761003131JULXX XNTXNXX FXXTXX DX LXMX416,82SIMSIMSIM190121306944761,875FNEL044761,87541924,87543599,87543599,875000000AMIL37NEXT MUNICIPAL SÃO PAULO49621496,21ATIVO</v>
      </c>
      <c r="AU672">
        <f t="shared" si="21"/>
        <v>0</v>
      </c>
    </row>
    <row r="673" spans="1:47" x14ac:dyDescent="0.2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20"/>
        <v>761003131JULXX XNTXNXX FXXTXX DX LXMX416,82SIMSIMSIM190121306944761,875FNEL044761,87541924,87543599,87543599,875000000AMIL37NEXT MUNICIPAL SÃO PAULO49621496,21ATIVO</v>
      </c>
      <c r="AU673">
        <f t="shared" si="21"/>
        <v>1</v>
      </c>
    </row>
    <row r="674" spans="1:47" x14ac:dyDescent="0.2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20"/>
        <v>761003131JULXX XNTXNXX FXXTXX DX LXMX416,82SIMSIMSIM190121306944761,875FNEL044761,87541924,87543599,87543599,875000000AMIL37NEXT MUNICIPAL SÃO PAULO49621496,21ATIVO</v>
      </c>
      <c r="AU674">
        <f t="shared" si="21"/>
        <v>1</v>
      </c>
    </row>
    <row r="675" spans="1:47" x14ac:dyDescent="0.2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t="str">
        <f t="shared" si="20"/>
        <v>6302b525171b4e38d1b83f196302b4ad7d8f3341632e5b086302b525171b4e38d1b83f0711984440006302b4ad7d8f3341632e5b081198444000D43599,875761003173XRTHUR FURINI DX XLIVXIRX00NEXT MUN SÃO PAULO QC PJCADevolução Exclusão RetroativaT-62,2</v>
      </c>
      <c r="AU675">
        <f t="shared" si="21"/>
        <v>0</v>
      </c>
    </row>
    <row r="676" spans="1:47" x14ac:dyDescent="0.2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20"/>
        <v>761003171XRTHUR FURXNX DX XLXVXXRX416,82SIMSIMSIM190121307344761,875FNEL044747,87544761,87541578,916666666744747,87543599,875000000AMIL37NEXT MUNICIPAL SÃO PAULO49621496,21INATIVO</v>
      </c>
      <c r="AU676">
        <f t="shared" si="21"/>
        <v>0</v>
      </c>
    </row>
    <row r="677" spans="1:47" x14ac:dyDescent="0.2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20"/>
        <v>761003171XRTHUR FURXNX DX XLXVXXRX416,82SIMSIMSIM190121307344761,875FNEL044747,87544761,87541578,916666666744747,87543599,875000000AMIL37NEXT MUNICIPAL SÃO PAULO49621496,21INATIVO</v>
      </c>
      <c r="AU677">
        <f t="shared" si="21"/>
        <v>1</v>
      </c>
    </row>
    <row r="678" spans="1:47" x14ac:dyDescent="0.2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20"/>
        <v>761003171XRTHUR FURXNX DX XLXVXXRX416,82SIMSIMSIM190121307344761,875FNEL044747,87544761,87541578,916666666744747,87543599,875000000AMIL37NEXT MUNICIPAL SÃO PAULO49621496,21INATIVO</v>
      </c>
      <c r="AU678">
        <f t="shared" si="21"/>
        <v>1</v>
      </c>
    </row>
    <row r="679" spans="1:47" x14ac:dyDescent="0.2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t="str">
        <f t="shared" si="20"/>
        <v>6302b525171b4e38d1b83f1a6302b4ad7d8f3341632e5b086302b525171b4e38d1b83f0711984440006302b4ad7d8f3341632e5b081198444000D43599,875761003723XLXX XUGUTX GXUVXIX TXIXXIRX00NEXT MUN SÃO PAULO QC PJCAMens. Titular Faixa Etária Implant.T416,82</v>
      </c>
      <c r="AU679">
        <f t="shared" si="21"/>
        <v>0</v>
      </c>
    </row>
    <row r="680" spans="1:47" x14ac:dyDescent="0.2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t="str">
        <f t="shared" si="20"/>
        <v>6302b525171b4e38d1b83f1b6302b4ad7d8f3341632e5b086302b525171b4e38d1b83f0711984440006302b4ad7d8f3341632e5b081198444000D43599,875761003723XLXX XUGUTX GXUVXIX TXIXXIRX26084260,84NEXT MUN SÃO PAULO QC PJCACobrança Inclusão RetroativaT0</v>
      </c>
      <c r="AU680">
        <f t="shared" si="21"/>
        <v>0</v>
      </c>
    </row>
    <row r="681" spans="1:47" x14ac:dyDescent="0.2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20"/>
        <v>761003722XLXX XUGUTX GXUVXXX TXXXXXRX416,82SIMSIMSIM190121306544761,875FNEL044761,87538129,87544749,87544725,87543599,875000000AMIL37NEXT MUNICIPAL SÃO PAULO49621496,21ATIVO</v>
      </c>
      <c r="AU681">
        <f t="shared" si="21"/>
        <v>0</v>
      </c>
    </row>
    <row r="682" spans="1:47" x14ac:dyDescent="0.2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20"/>
        <v>761003722XLXX XUGUTX GXUVXXX TXXXXXRX416,82SIMSIMSIM190121306544761,875FNEL044761,87538129,87544749,87544725,87543599,875000000AMIL37NEXT MUNICIPAL SÃO PAULO49621496,21ATIVO</v>
      </c>
      <c r="AU682">
        <f t="shared" si="21"/>
        <v>1</v>
      </c>
    </row>
    <row r="683" spans="1:47" x14ac:dyDescent="0.2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20"/>
        <v>761003722XLXX XUGUTX GXUVXXX TXXXXXRX416,82SIMSIMSIM190121306544761,875FNEL044761,87538129,87544749,87544725,87543599,875000000AMIL37NEXT MUNICIPAL SÃO PAULO49621496,21ATIVO</v>
      </c>
      <c r="AU683">
        <f t="shared" si="21"/>
        <v>1</v>
      </c>
    </row>
    <row r="684" spans="1:47" x14ac:dyDescent="0.2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t="str">
        <f t="shared" si="20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AU684">
        <f t="shared" si="21"/>
        <v>0</v>
      </c>
    </row>
    <row r="685" spans="1:47" x14ac:dyDescent="0.2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t="str">
        <f t="shared" si="20"/>
        <v>6302b525171b4e38d1b83f1d6302b4ad7d8f3341632e5b086302b525171b4e38d1b83f0711984440006302b4ad7d8f3341632e5b081198444000D43599,875761003733XNDRXX GXUVXIX RIBXIRX TXIXXIRX64145641,45NEXT MUN SÃO PAULO QC PJCACobrança Inclusão RetroativaD0</v>
      </c>
      <c r="AU685">
        <f t="shared" si="21"/>
        <v>0</v>
      </c>
    </row>
    <row r="686" spans="1:47" x14ac:dyDescent="0.2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20"/>
        <v>761003732XNDRXX GXUVXXX RXBXXRX TXXXXXRX1223,89SIMSIMSIM190121306544761,875FNEL144761,87526829,87544749,87543599,875000000AMIL37NEXT MUNICIPAL SÃO PAULO1457041457,04ATIVO</v>
      </c>
      <c r="AU686">
        <f t="shared" si="21"/>
        <v>0</v>
      </c>
    </row>
    <row r="687" spans="1:47" x14ac:dyDescent="0.2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20"/>
        <v>761003732XNDRXX GXUVXXX RXBXXRX TXXXXXRX1223,89SIMSIMSIM190121306544761,875FNEL144761,87526829,87544749,87543599,875000000AMIL37NEXT MUNICIPAL SÃO PAULO1457041457,04ATIVO</v>
      </c>
      <c r="AU687">
        <f t="shared" si="21"/>
        <v>1</v>
      </c>
    </row>
    <row r="688" spans="1:47" x14ac:dyDescent="0.2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20"/>
        <v>761003732XNDRXX GXUVXXX RXBXXRX TXXXXXRX1223,89SIMSIMSIM190121306544761,875FNEL144761,87526829,87544749,87543599,875000000AMIL37NEXT MUNICIPAL SÃO PAULO1457041457,04ATIVO</v>
      </c>
      <c r="AU688">
        <f t="shared" si="21"/>
        <v>1</v>
      </c>
    </row>
    <row r="689" spans="1:47" x14ac:dyDescent="0.2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20"/>
        <v>761009020DXVX BXRHXND XBUD1287,56SIMSIMSIM190121304744761,875FNEL044761,87541720,87543599,87543599,875000000AMIL37AMIL 500 QP NACIONAL1532821532,82ATIVO</v>
      </c>
      <c r="AU689">
        <f t="shared" si="21"/>
        <v>0</v>
      </c>
    </row>
    <row r="690" spans="1:47" x14ac:dyDescent="0.2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20"/>
        <v>761009020DXVX BXRHXND XBUD1287,56SIMSIMSIM190121304744761,875FNEL044761,87541720,87543599,87543599,875000000AMIL37AMIL 500 QP NACIONAL1532821532,82ATIVO</v>
      </c>
      <c r="AU690">
        <f t="shared" si="21"/>
        <v>1</v>
      </c>
    </row>
    <row r="691" spans="1:47" x14ac:dyDescent="0.2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20"/>
        <v>761009020DXVX BXRHXND XBUD1287,56SIMSIMSIM190121304744761,875FNEL044761,87541720,87543599,87543599,875000000AMIL37AMIL 500 QP NACIONAL1532821532,82ATIVO</v>
      </c>
      <c r="AU691">
        <f t="shared" si="21"/>
        <v>1</v>
      </c>
    </row>
    <row r="692" spans="1:47" x14ac:dyDescent="0.2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20"/>
        <v>761009060MXRXX LUXZX MXRXX LXMX1038,11SIMSIMSIM190121402244761,875FNEL044761,87538522,87543599,87543599,875000000AMIL37AMIL 400 QC NACIONAL1235861235,86ATIVO</v>
      </c>
      <c r="AU692">
        <f t="shared" si="21"/>
        <v>0</v>
      </c>
    </row>
    <row r="693" spans="1:47" x14ac:dyDescent="0.2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20"/>
        <v>761009060MXRXX LUXZX MXRXX LXMX1038,11SIMSIMSIM190121402244761,875FNEL044761,87538522,87543599,87543599,875000000AMIL37AMIL 400 QC NACIONAL1235861235,86ATIVO</v>
      </c>
      <c r="AU693">
        <f t="shared" si="21"/>
        <v>1</v>
      </c>
    </row>
    <row r="694" spans="1:47" x14ac:dyDescent="0.2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20"/>
        <v>761009060MXRXX LUXZX MXRXX LXMX1038,11SIMSIMSIM190121402244761,875FNEL044761,87538522,87543599,87543599,875000000AMIL37AMIL 400 QC NACIONAL1235861235,86ATIVO</v>
      </c>
      <c r="AU694">
        <f t="shared" si="21"/>
        <v>1</v>
      </c>
    </row>
    <row r="695" spans="1:47" x14ac:dyDescent="0.2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5">
        <f t="shared" si="21"/>
        <v>0</v>
      </c>
    </row>
    <row r="696" spans="1:47" x14ac:dyDescent="0.2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6">
        <f t="shared" si="21"/>
        <v>1</v>
      </c>
    </row>
    <row r="697" spans="1:47" x14ac:dyDescent="0.2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7">
        <f t="shared" si="21"/>
        <v>1</v>
      </c>
    </row>
    <row r="698" spans="1:47" x14ac:dyDescent="0.2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t="str">
        <f t="shared" si="2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AU698">
        <f t="shared" si="21"/>
        <v>0</v>
      </c>
    </row>
    <row r="699" spans="1:47" x14ac:dyDescent="0.2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20"/>
        <v>761009831MXRXX WXWXLXX DX XLVXXRX PXRX3734,22SIMSIMSIM2200121398044761,875ABREC044756,87544761,87523355,916666666744756,87543599,875000000AMIL37AMIL 500 QP NACIONAL COPART4445514445,51INATIVO</v>
      </c>
      <c r="AU699">
        <f t="shared" si="21"/>
        <v>0</v>
      </c>
    </row>
    <row r="700" spans="1:47" x14ac:dyDescent="0.2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20"/>
        <v>761009831MXRXX WXWXLXX DX XLVXXRX PXRX3734,22SIMSIMSIM2200121398044761,875ABREC044756,87544761,87523355,916666666744756,87543599,875000000AMIL37AMIL 500 QP NACIONAL COPART4445514445,51INATIVO</v>
      </c>
      <c r="AU700">
        <f t="shared" si="21"/>
        <v>1</v>
      </c>
    </row>
    <row r="701" spans="1:47" x14ac:dyDescent="0.2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20"/>
        <v>761009831MXRXX WXWXLXX DX XLVXXRX PXRX3734,22SIMSIMSIM2200121398044761,875ABREC044756,87544761,87523355,916666666744756,87543599,875000000AMIL37AMIL 500 QP NACIONAL COPART4445514445,51INATIVO</v>
      </c>
      <c r="AU701">
        <f t="shared" si="21"/>
        <v>1</v>
      </c>
    </row>
    <row r="702" spans="1:47" x14ac:dyDescent="0.2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20"/>
        <v>0761009930FXRNXNDX WXXR GUXNDXLXNX1592,45SIMSIMSIM570121427644761,875ANMEP044755,87544761,87531804,916666666744755,87543599,875000000AMIL37AMIL 400 QC NACIONAL COPART189581895,8INATIVO</v>
      </c>
      <c r="AU702">
        <f t="shared" si="21"/>
        <v>0</v>
      </c>
    </row>
    <row r="703" spans="1:47" x14ac:dyDescent="0.2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20"/>
        <v>0761009930FXRNXNDX WXXR GUXNDXLXNX1592,45SIMSIMSIM570121427644761,875ANMEP044755,87544761,87531804,916666666744755,87543599,875000000AMIL37AMIL 400 QC NACIONAL COPART189581895,8INATIVO</v>
      </c>
      <c r="AU703">
        <f t="shared" si="21"/>
        <v>1</v>
      </c>
    </row>
    <row r="704" spans="1:47" x14ac:dyDescent="0.2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20"/>
        <v>0761009930FXRNXNDX WXXR GUXNDXLXNX1592,45SIMSIMSIM570121427644761,875ANMEP044755,87544761,87531804,916666666744755,87543599,875000000AMIL37AMIL 400 QC NACIONAL COPART189581895,8INATIVO</v>
      </c>
      <c r="AU704">
        <f t="shared" si="21"/>
        <v>1</v>
      </c>
    </row>
    <row r="705" spans="1:47" x14ac:dyDescent="0.2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20"/>
        <v>761902760BRUNX RXBXXRX DX XUZX1609,46SIMSIMSIM190121396944761,875FNEL044752,87544761,87537270,916666666744752,87543599,875000000AMIL37AMIL 500 QP NACIONAL1916021916,02INATIVO</v>
      </c>
      <c r="AU705">
        <f t="shared" si="21"/>
        <v>0</v>
      </c>
    </row>
    <row r="706" spans="1:47" x14ac:dyDescent="0.2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22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XUZX1609,46SIMSIMSIM190121396944761,875FNEL044752,87544761,87537270,916666666744752,87543599,875000000AMIL37AMIL 500 QP NACIONAL1916021916,02INATIVO</v>
      </c>
      <c r="AU706">
        <f t="shared" ref="AU706:AU769" si="23">IF(AT706=AT705,1,0)</f>
        <v>1</v>
      </c>
    </row>
    <row r="707" spans="1:47" x14ac:dyDescent="0.2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22"/>
        <v>761902760BRUNX RXBXXRX DX XUZX1609,46SIMSIMSIM190121396944761,875FNEL044752,87544761,87537270,916666666744752,87543599,875000000AMIL37AMIL 500 QP NACIONAL1916021916,02INATIVO</v>
      </c>
      <c r="AU707">
        <f t="shared" si="23"/>
        <v>1</v>
      </c>
    </row>
    <row r="708" spans="1:47" x14ac:dyDescent="0.2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22"/>
        <v>1191011000762106510MXRWXX XUGUTX DX XUZX RXBXXRX2987,38SIMSIMSIM2200121685044777,875ABREC044769,87544777,87525033,87544769,87543616,875000000AMIL37AMIL 500 QP NACIONAL COPART3556383556,38INATIVO</v>
      </c>
      <c r="AU708">
        <f t="shared" si="23"/>
        <v>0</v>
      </c>
    </row>
    <row r="709" spans="1:47" x14ac:dyDescent="0.2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22"/>
        <v>1189455000762106540JXXX VXTXR XPXTXLX NUNX1180,28SIMSIMSIM190121692944777,875FNEL044770,87544777,87538487,87544770,87543616,875000000AMIL37AMIL 400 QP NACIONAL1405091405,09INATIVO</v>
      </c>
      <c r="AU709">
        <f t="shared" si="23"/>
        <v>0</v>
      </c>
    </row>
    <row r="710" spans="1:47" x14ac:dyDescent="0.2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22"/>
        <v>1189449000762130410XLVXNX BXNFXM DX XLVX260,84NÃONÃONÃO190121451244777,875FNEL044711,87544777,87541007,87544711,87544711,87543616,875000000AMILNEXT MUNICIPAL SÃO PAULO31052310,52INATIVO</v>
      </c>
      <c r="AU710">
        <f t="shared" si="23"/>
        <v>0</v>
      </c>
    </row>
    <row r="711" spans="1:47" x14ac:dyDescent="0.2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22"/>
        <v>762228170XNX KXTXRXNX MXDXXRX WXRDXX1937,21SIMSIMSIM350121566444777,875CLUBE ASSBRA BENEFICIOS044773,87544777,87530052,87544773,87543616,875000000AMIL37AMIL 400 QP NACIONAL2333962333,96INATIVO</v>
      </c>
      <c r="AU711">
        <f t="shared" si="23"/>
        <v>0</v>
      </c>
    </row>
    <row r="712" spans="1:47" x14ac:dyDescent="0.2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22"/>
        <v>762240420WXRXLXNX NXVXX XNTX1341,09SIMSIMSIM2780121831044777,875SINDSIME -SINDICATO DOS EMPREENDEDORES INDIVIDUAIS044777,87534374,916666666743844,87543828,87543616,875000000AMIL37AMIL 400 QC NACIONAL1615821615,82ATIVO</v>
      </c>
      <c r="AU712">
        <f t="shared" si="23"/>
        <v>0</v>
      </c>
    </row>
    <row r="713" spans="1:47" x14ac:dyDescent="0.2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22"/>
        <v>762906400JXX RXBXRTX GRXZXXNX MXWHXDX2786SIMSIMSIM570121884144761,875ANMEP044755,87544761,87532376,87544755,87543630,875000000AMIL36AMIL 700 QP NACIONAL3316663316,66INATIVO</v>
      </c>
      <c r="AU713">
        <f t="shared" si="23"/>
        <v>0</v>
      </c>
    </row>
    <row r="714" spans="1:47" x14ac:dyDescent="0.2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22"/>
        <v>762906400JXX RXBXRTX GRXZXXNX MXWHXDX2786SIMSIMSIM570121884144761,875ANMEP044755,87544761,87532376,87544755,87543630,875000000AMIL36AMIL 700 QP NACIONAL3316663316,66INATIVO</v>
      </c>
      <c r="AU714">
        <f t="shared" si="23"/>
        <v>1</v>
      </c>
    </row>
    <row r="715" spans="1:47" x14ac:dyDescent="0.2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22"/>
        <v>762906400JXX RXBXRTX GRXZXXNX MXWHXDX2786SIMSIMSIM570121884144761,875ANMEP044755,87544761,87532376,87544755,87543630,875000000AMIL36AMIL 700 QP NACIONAL3316663316,66INATIVO</v>
      </c>
      <c r="AU715">
        <f t="shared" si="23"/>
        <v>1</v>
      </c>
    </row>
    <row r="716" spans="1:47" x14ac:dyDescent="0.2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22"/>
        <v>762909090MXTXU DX LXGX GXNWXLVX2011,8SIMSIMSIM190121842744761,875FNEL044761,87535674,87543629,87543630,875000000AMIL36AMIL 500 QP NACIONAL2395022395,02ATIVO</v>
      </c>
      <c r="AU716">
        <f t="shared" si="23"/>
        <v>0</v>
      </c>
    </row>
    <row r="717" spans="1:47" x14ac:dyDescent="0.2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22"/>
        <v>762909090MXTXU DX LXGX GXNWXLVX2011,8SIMSIMSIM190121842744761,875FNEL044761,87535674,87543629,87543630,875000000AMIL36AMIL 500 QP NACIONAL2395022395,02ATIVO</v>
      </c>
      <c r="AU717">
        <f t="shared" si="23"/>
        <v>1</v>
      </c>
    </row>
    <row r="718" spans="1:47" x14ac:dyDescent="0.2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22"/>
        <v>762909090MXTXU DX LXGX GXNWXLVX2011,8SIMSIMSIM190121842744761,875FNEL044761,87535674,87543629,87543630,875000000AMIL36AMIL 500 QP NACIONAL2395022395,02ATIVO</v>
      </c>
      <c r="AU718">
        <f t="shared" si="23"/>
        <v>1</v>
      </c>
    </row>
    <row r="719" spans="1:47" x14ac:dyDescent="0.2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t="str">
        <f t="shared" si="22"/>
        <v>6302c877dc774878504ce9c46302b4ad8382b804d9a3ac356302c877dc774878504ce9bc11984470006302b4ad8382b804d9a3ac351198447000F43630,875762909133ZXRX XLMXIDX RIBXIRX00AMIL 400 QC NACIONAL R PJCAMens. Titular Faixa Etária Implant.T1297,66</v>
      </c>
      <c r="AU719">
        <f t="shared" si="23"/>
        <v>0</v>
      </c>
    </row>
    <row r="720" spans="1:47" x14ac:dyDescent="0.2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22"/>
        <v>762909131ZXRX XLMXXDX RXBXXRX1297,66SIMSIMSIM2200121866144761,875ABREC044761,87536746,87543629,87543630,875000000AMIL36AMIL 400 QC NACIONAL1544771544,77ATIVO</v>
      </c>
      <c r="AU720">
        <f t="shared" si="23"/>
        <v>0</v>
      </c>
    </row>
    <row r="721" spans="1:47" x14ac:dyDescent="0.2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22"/>
        <v>762909131ZXRX XLMXXDX RXBXXRX1297,66SIMSIMSIM2200121866144761,875ABREC044761,87536746,87543629,87543630,875000000AMIL36AMIL 400 QC NACIONAL1544771544,77ATIVO</v>
      </c>
      <c r="AU721">
        <f t="shared" si="23"/>
        <v>1</v>
      </c>
    </row>
    <row r="722" spans="1:47" x14ac:dyDescent="0.2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22"/>
        <v>762909131ZXRX XLMXXDX RXBXXRX1297,66SIMSIMSIM2200121866144761,875ABREC044761,87536746,87543629,87543630,875000000AMIL36AMIL 400 QC NACIONAL1544771544,77ATIVO</v>
      </c>
      <c r="AU722">
        <f t="shared" si="23"/>
        <v>1</v>
      </c>
    </row>
    <row r="723" spans="1:47" x14ac:dyDescent="0.2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22"/>
        <v>762958620YXMXN WRXTXNX XNTX DX XBRXU406,85SIMSIMSIM190121940644761,875FNEL044761,87538153,87543629,87543630,875000000AMIL36NEXT PLUS RM RJ48439484,39ATIVO</v>
      </c>
      <c r="AU723">
        <f t="shared" si="23"/>
        <v>0</v>
      </c>
    </row>
    <row r="724" spans="1:47" x14ac:dyDescent="0.2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22"/>
        <v>762958620YXMXN WRXTXNX XNTX DX XBRXU406,85SIMSIMSIM190121940644761,875FNEL044761,87538153,87543629,87543630,875000000AMIL36NEXT PLUS RM RJ48439484,39ATIVO</v>
      </c>
      <c r="AU724">
        <f t="shared" si="23"/>
        <v>1</v>
      </c>
    </row>
    <row r="725" spans="1:47" x14ac:dyDescent="0.2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22"/>
        <v>762958620YXMXN WRXTXNX XNTX DX XBRXU406,85SIMSIMSIM190121940644761,875FNEL044761,87538153,87543629,87543630,875000000AMIL36NEXT PLUS RM RJ48439484,39ATIVO</v>
      </c>
      <c r="AU725">
        <f t="shared" si="23"/>
        <v>1</v>
      </c>
    </row>
    <row r="726" spans="1:47" x14ac:dyDescent="0.2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22"/>
        <v>762959650XNX WXRXLXNX VXXXRX LXPX PXNTX406,85SIMSIMSIM190121939344761,875FNEL044749,87544761,87540549,916666666744749,87544178,87543630,875000000AMIL36NEXT PLUS RM RJ48439484,39INATIVO</v>
      </c>
      <c r="AU726">
        <f t="shared" si="23"/>
        <v>0</v>
      </c>
    </row>
    <row r="727" spans="1:47" x14ac:dyDescent="0.2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22"/>
        <v>762959650XNX WXRXLXNX VXXXRX LXPX PXNTX406,85SIMSIMSIM190121939344761,875FNEL044749,87544761,87540549,916666666744749,87544178,87543630,875000000AMIL36NEXT PLUS RM RJ48439484,39INATIVO</v>
      </c>
      <c r="AU727">
        <f t="shared" si="23"/>
        <v>1</v>
      </c>
    </row>
    <row r="728" spans="1:47" x14ac:dyDescent="0.2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22"/>
        <v>762959650XNX WXRXLXNX VXXXRX LXPX PXNTX406,85SIMSIMSIM190121939344761,875FNEL044749,87544761,87540549,916666666744749,87544178,87543630,875000000AMIL36NEXT PLUS RM RJ48439484,39INATIVO</v>
      </c>
      <c r="AU728">
        <f t="shared" si="23"/>
        <v>1</v>
      </c>
    </row>
    <row r="729" spans="1:47" x14ac:dyDescent="0.2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22"/>
        <v>762962730VXNXWXU WXRNXXRX DX XLXVXXRX1620,95SIMSIMSIM190121855144761,875FNEL044755,87544761,87542691,916666666744755,87544755,87543630,875000000AMIL36AMIL 700 QP NACIONAL192971929,7INATIVO</v>
      </c>
      <c r="AU729">
        <f t="shared" si="23"/>
        <v>0</v>
      </c>
    </row>
    <row r="730" spans="1:47" x14ac:dyDescent="0.2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22"/>
        <v>762962730VXNXWXU WXRNXXRX DX XLXVXXRX1620,95SIMSIMSIM190121855144761,875FNEL044755,87544761,87542691,916666666744755,87544755,87543630,875000000AMIL36AMIL 700 QP NACIONAL192971929,7INATIVO</v>
      </c>
      <c r="AU730">
        <f t="shared" si="23"/>
        <v>1</v>
      </c>
    </row>
    <row r="731" spans="1:47" x14ac:dyDescent="0.2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22"/>
        <v>762962730VXNXWXU WXRNXXRX DX XLXVXXRX1620,95SIMSIMSIM190121855144761,875FNEL044755,87544761,87542691,916666666744755,87544755,87543630,875000000AMIL36AMIL 700 QP NACIONAL192971929,7INATIVO</v>
      </c>
      <c r="AU731">
        <f t="shared" si="23"/>
        <v>1</v>
      </c>
    </row>
    <row r="732" spans="1:47" x14ac:dyDescent="0.2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22"/>
        <v>762965500VXWXNZX WXRNXXRX DX XLXVXXRX1620,95SIMSIMSIM190121855044761,875FNEL044755,87544761,87541238,916666666744755,87543811,87543630,875000000AMIL36AMIL 700 QP NACIONAL192971929,7INATIVO</v>
      </c>
      <c r="AU732">
        <f t="shared" si="23"/>
        <v>0</v>
      </c>
    </row>
    <row r="733" spans="1:47" x14ac:dyDescent="0.2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22"/>
        <v>762965500VXWXNZX WXRNXXRX DX XLXVXXRX1620,95SIMSIMSIM190121855044761,875FNEL044755,87544761,87541238,916666666744755,87543811,87543630,875000000AMIL36AMIL 700 QP NACIONAL192971929,7INATIVO</v>
      </c>
      <c r="AU733">
        <f t="shared" si="23"/>
        <v>1</v>
      </c>
    </row>
    <row r="734" spans="1:47" x14ac:dyDescent="0.2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22"/>
        <v>762965500VXWXNZX WXRNXXRX DX XLXVXXRX1620,95SIMSIMSIM190121855044761,875FNEL044755,87544761,87541238,916666666744755,87543811,87543630,875000000AMIL36AMIL 700 QP NACIONAL192971929,7INATIVO</v>
      </c>
      <c r="AU734">
        <f t="shared" si="23"/>
        <v>1</v>
      </c>
    </row>
    <row r="735" spans="1:47" x14ac:dyDescent="0.2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22"/>
        <v>762965650XNZX GXBRXXL XLVX VXXNX1038,11SIMSIMSIM190121942544761,875FNEL044761,87542153,87543629,87543630,875000000AMIL36AMIL 400 QC NACIONAL1235861235,86ATIVO</v>
      </c>
      <c r="AU735">
        <f t="shared" si="23"/>
        <v>0</v>
      </c>
    </row>
    <row r="736" spans="1:47" x14ac:dyDescent="0.2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22"/>
        <v>762965650XNZX GXBRXXL XLVX VXXNX1038,11SIMSIMSIM190121942544761,875FNEL044761,87542153,87543629,87543630,875000000AMIL36AMIL 400 QC NACIONAL1235861235,86ATIVO</v>
      </c>
      <c r="AU736">
        <f t="shared" si="23"/>
        <v>1</v>
      </c>
    </row>
    <row r="737" spans="1:47" x14ac:dyDescent="0.2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22"/>
        <v>762965650XNZX GXBRXXL XLVX VXXNX1038,11SIMSIMSIM190121942544761,875FNEL044761,87542153,87543629,87543630,875000000AMIL36AMIL 400 QC NACIONAL1235861235,86ATIVO</v>
      </c>
      <c r="AU737">
        <f t="shared" si="23"/>
        <v>1</v>
      </c>
    </row>
    <row r="738" spans="1:47" x14ac:dyDescent="0.2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22"/>
        <v>763821020MXRXX XDUXRDX MXNDX FXBXXNX DX XUZX406,85SIMSIMSIM190122273844777,875FNEL044752,87544777,87542455,87544752,87543646,875000000AMIL36NEXT PLUS RM RJ48439484,39INATIVO</v>
      </c>
      <c r="AU738">
        <f t="shared" si="23"/>
        <v>0</v>
      </c>
    </row>
    <row r="739" spans="1:47" x14ac:dyDescent="0.2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39">
        <f t="shared" si="23"/>
        <v>0</v>
      </c>
    </row>
    <row r="740" spans="1:47" x14ac:dyDescent="0.2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40">
        <f t="shared" si="23"/>
        <v>1</v>
      </c>
    </row>
    <row r="741" spans="1:47" x14ac:dyDescent="0.2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41">
        <f t="shared" si="23"/>
        <v>1</v>
      </c>
    </row>
    <row r="742" spans="1:47" x14ac:dyDescent="0.2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2">
        <f t="shared" si="23"/>
        <v>0</v>
      </c>
    </row>
    <row r="743" spans="1:47" x14ac:dyDescent="0.2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3">
        <f t="shared" si="23"/>
        <v>1</v>
      </c>
    </row>
    <row r="744" spans="1:47" x14ac:dyDescent="0.2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4">
        <f t="shared" si="23"/>
        <v>1</v>
      </c>
    </row>
    <row r="745" spans="1:47" x14ac:dyDescent="0.2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22"/>
        <v>764531990WRXTXXNX VXXNNX RXBXXRX1332,96SIMNÃONÃO570122340444761,875ANMEP044663,87544761,87530808,87544689,87543660,875000000AMIL35AMIL 400 QP NACIONAL1586851586,85INATIVO</v>
      </c>
      <c r="AU745">
        <f t="shared" si="23"/>
        <v>0</v>
      </c>
    </row>
    <row r="746" spans="1:47" x14ac:dyDescent="0.2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22"/>
        <v>764531990WRXTXXNX VXXNNX RXBXXRX1332,96SIMNÃONÃO570122340444761,875ANMEP044663,87544761,87530808,87544689,87543660,875000000AMIL35AMIL 400 QP NACIONAL1586851586,85INATIVO</v>
      </c>
      <c r="AU746">
        <f t="shared" si="23"/>
        <v>1</v>
      </c>
    </row>
    <row r="747" spans="1:47" x14ac:dyDescent="0.2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22"/>
        <v>764531990WRXTXXNX VXXNNX RXBXXRX1332,96SIMNÃONÃO570122340444761,875ANMEP044663,87544761,87530808,87544689,87543660,875000000AMIL35AMIL 400 QP NACIONAL1586851586,85INATIVO</v>
      </c>
      <c r="AU747">
        <f t="shared" si="23"/>
        <v>1</v>
      </c>
    </row>
    <row r="748" spans="1:47" x14ac:dyDescent="0.2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22"/>
        <v>764574040MXRWX XNTXNXX XLMXXDX DX JXU XLXVXXRX1784,23SIMSIMSIM190122356244761,875FNEL044761,87533079,87544319,87544299,87543660,875000000AMIL35AMIL 400 QC NACIONAL2124112124,11ATIVO</v>
      </c>
      <c r="AU748">
        <f t="shared" si="23"/>
        <v>0</v>
      </c>
    </row>
    <row r="749" spans="1:47" x14ac:dyDescent="0.2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22"/>
        <v>764574040MXRWX XNTXNXX XLMXXDX DX JXU XLXVXXRX1784,23SIMSIMSIM190122356244761,875FNEL044761,87533079,87544319,87544299,87543660,875000000AMIL35AMIL 400 QC NACIONAL2124112124,11ATIVO</v>
      </c>
      <c r="AU749">
        <f t="shared" si="23"/>
        <v>1</v>
      </c>
    </row>
    <row r="750" spans="1:47" x14ac:dyDescent="0.2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22"/>
        <v>764574040MXRWX XNTXNXX XLMXXDX DX JXU XLXVXXRX1784,23SIMSIMSIM190122356244761,875FNEL044761,87533079,87544319,87544299,87543660,875000000AMIL35AMIL 400 QC NACIONAL2124112124,11ATIVO</v>
      </c>
      <c r="AU750">
        <f t="shared" si="23"/>
        <v>1</v>
      </c>
    </row>
    <row r="751" spans="1:47" x14ac:dyDescent="0.2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22"/>
        <v>764696860VXNXX DX XNTX XLXVXXRX415,83SIMSIMSIM2650122335544761,875ASCOSERVI044741,87544761,87535842,87544741,87543660,875000000AMIL35NEXT MUNICIPAL SÃO PAULO49503495,03INATIVO</v>
      </c>
      <c r="AU751">
        <f t="shared" si="23"/>
        <v>0</v>
      </c>
    </row>
    <row r="752" spans="1:47" x14ac:dyDescent="0.2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22"/>
        <v>764696860VXNXX DX XNTX XLXVXXRX415,83SIMSIMSIM2650122335544761,875ASCOSERVI044741,87544761,87535842,87544741,87543660,875000000AMIL35NEXT MUNICIPAL SÃO PAULO49503495,03INATIVO</v>
      </c>
      <c r="AU752">
        <f t="shared" si="23"/>
        <v>1</v>
      </c>
    </row>
    <row r="753" spans="1:47" x14ac:dyDescent="0.2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22"/>
        <v>764696860VXNXX DX XNTX XLXVXXRX415,83SIMSIMSIM2650122335544761,875ASCOSERVI044741,87544761,87535842,87544741,87543660,875000000AMIL35NEXT MUNICIPAL SÃO PAULO49503495,03INATIVO</v>
      </c>
      <c r="AU753">
        <f t="shared" si="23"/>
        <v>1</v>
      </c>
    </row>
    <row r="754" spans="1:47" x14ac:dyDescent="0.2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22"/>
        <v>764697570MXRXX FXRNXNDX XRXUJX XLXVXXRX DX MXLX1287,56SIMSIMSIM190122290544761,875FNEL044761,87539614,87543657,87543660,875000000AMIL35AMIL 500 QP NACIONAL1532821532,82ATIVO</v>
      </c>
      <c r="AU754">
        <f t="shared" si="23"/>
        <v>0</v>
      </c>
    </row>
    <row r="755" spans="1:47" x14ac:dyDescent="0.2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22"/>
        <v>764697570MXRXX FXRNXNDX XRXUJX XLXVXXRX DX MXLX1287,56SIMSIMSIM190122290544761,875FNEL044761,87539614,87543657,87543660,875000000AMIL35AMIL 500 QP NACIONAL1532821532,82ATIVO</v>
      </c>
      <c r="AU755">
        <f t="shared" si="23"/>
        <v>1</v>
      </c>
    </row>
    <row r="756" spans="1:47" x14ac:dyDescent="0.2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22"/>
        <v>764697570MXRXX FXRNXNDX XRXUJX XLXVXXRX DX MXLX1287,56SIMSIMSIM190122290544761,875FNEL044761,87539614,87543657,87543660,875000000AMIL35AMIL 500 QP NACIONAL1532821532,82ATIVO</v>
      </c>
      <c r="AU756">
        <f t="shared" si="23"/>
        <v>1</v>
      </c>
    </row>
    <row r="757" spans="1:47" x14ac:dyDescent="0.2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22"/>
        <v>764697850LXRX XLVX DX NXWXMXNTX1829,66SIMSIMSIM2320122340644761,875SEEB - BA044761,87533045,87543657,87543660,875000000AMIL35AMIL 500 QP NACIONAL2204432204,43ATIVO</v>
      </c>
      <c r="AU757">
        <f t="shared" si="23"/>
        <v>0</v>
      </c>
    </row>
    <row r="758" spans="1:47" x14ac:dyDescent="0.2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22"/>
        <v>764697850LXRX XLVX DX NXWXMXNTX1829,66SIMSIMSIM2320122340644761,875SEEB - BA044761,87533045,87543657,87543660,875000000AMIL35AMIL 500 QP NACIONAL2204432204,43ATIVO</v>
      </c>
      <c r="AU758">
        <f t="shared" si="23"/>
        <v>1</v>
      </c>
    </row>
    <row r="759" spans="1:47" x14ac:dyDescent="0.2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22"/>
        <v>764697850LXRX XLVX DX NXWXMXNTX1829,66SIMSIMSIM2320122340644761,875SEEB - BA044761,87533045,87543657,87543660,875000000AMIL35AMIL 500 QP NACIONAL2204432204,43ATIVO</v>
      </c>
      <c r="AU759">
        <f t="shared" si="23"/>
        <v>1</v>
      </c>
    </row>
    <row r="760" spans="1:47" x14ac:dyDescent="0.2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22"/>
        <v>764698080XLXX VXXXRX DX XUZX RXBXXRX2575,99SIMSIMSIM570122356344761,875ANMEP044761,87528572,87543660,87543660,875000000AMIL35AMIL 400 QC NACIONAL3066643066,64ATIVO</v>
      </c>
      <c r="AU760">
        <f t="shared" si="23"/>
        <v>0</v>
      </c>
    </row>
    <row r="761" spans="1:47" x14ac:dyDescent="0.2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22"/>
        <v>764698080XLXX VXXXRX DX XUZX RXBXXRX2575,99SIMSIMSIM570122356344761,875ANMEP044761,87528572,87543660,87543660,875000000AMIL35AMIL 400 QC NACIONAL3066643066,64ATIVO</v>
      </c>
      <c r="AU761">
        <f t="shared" si="23"/>
        <v>1</v>
      </c>
    </row>
    <row r="762" spans="1:47" x14ac:dyDescent="0.2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22"/>
        <v>764698080XLXX VXXXRX DX XUZX RXBXXRX2575,99SIMSIMSIM570122356344761,875ANMEP044761,87528572,87543660,87543660,875000000AMIL35AMIL 400 QC NACIONAL3066643066,64ATIVO</v>
      </c>
      <c r="AU762">
        <f t="shared" si="23"/>
        <v>1</v>
      </c>
    </row>
    <row r="763" spans="1:47" x14ac:dyDescent="0.2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22"/>
        <v>764698090PXDRX XLVX LXRX NXBRXGX1038,11SIMSIMSIM190122285144761,875FNEL044761,87541975,916666666743660,87543660,875000000AMIL35AMIL 400 QC NACIONAL1235861235,86ATIVO</v>
      </c>
      <c r="AU763">
        <f t="shared" si="23"/>
        <v>0</v>
      </c>
    </row>
    <row r="764" spans="1:47" x14ac:dyDescent="0.2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22"/>
        <v>764698090PXDRX XLVX LXRX NXBRXGX1038,11SIMSIMSIM190122285144761,875FNEL044761,87541975,916666666743660,87543660,875000000AMIL35AMIL 400 QC NACIONAL1235861235,86ATIVO</v>
      </c>
      <c r="AU764">
        <f t="shared" si="23"/>
        <v>1</v>
      </c>
    </row>
    <row r="765" spans="1:47" x14ac:dyDescent="0.2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22"/>
        <v>764698090PXDRX XLVX LXRX NXBRXGX1038,11SIMSIMSIM190122285144761,875FNEL044761,87541975,916666666743660,87543660,875000000AMIL35AMIL 400 QC NACIONAL1235861235,86ATIVO</v>
      </c>
      <c r="AU765">
        <f t="shared" si="23"/>
        <v>1</v>
      </c>
    </row>
    <row r="766" spans="1:47" x14ac:dyDescent="0.2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6">
        <f t="shared" si="23"/>
        <v>0</v>
      </c>
    </row>
    <row r="767" spans="1:47" x14ac:dyDescent="0.2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7">
        <f t="shared" si="23"/>
        <v>1</v>
      </c>
    </row>
    <row r="768" spans="1:47" x14ac:dyDescent="0.2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8">
        <f t="shared" si="23"/>
        <v>1</v>
      </c>
    </row>
    <row r="769" spans="1:47" x14ac:dyDescent="0.2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22"/>
        <v>764777220NXWXLX XMXX XUZX1038,11SIMSIMSIM190122373944761,875FNEL044755,87544761,87542733,916666666744755,87543660,875000000AMIL35AMIL 400 QC NACIONAL1235861235,86INATIVO</v>
      </c>
      <c r="AU769">
        <f t="shared" si="23"/>
        <v>0</v>
      </c>
    </row>
    <row r="770" spans="1:47" x14ac:dyDescent="0.2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24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XUZX1038,11SIMSIMSIM190122373944761,875FNEL044755,87544761,87542733,916666666744755,87543660,875000000AMIL35AMIL 400 QC NACIONAL1235861235,86INATIVO</v>
      </c>
      <c r="AU770">
        <f t="shared" ref="AU770:AU833" si="25">IF(AT770=AT769,1,0)</f>
        <v>1</v>
      </c>
    </row>
    <row r="771" spans="1:47" x14ac:dyDescent="0.2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24"/>
        <v>764777220NXWXLX XMXX XUZX1038,11SIMSIMSIM190122373944761,875FNEL044755,87544761,87542733,916666666744755,87543660,875000000AMIL35AMIL 400 QC NACIONAL1235861235,86INATIVO</v>
      </c>
      <c r="AU771">
        <f t="shared" si="25"/>
        <v>1</v>
      </c>
    </row>
    <row r="772" spans="1:47" x14ac:dyDescent="0.2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24"/>
        <v>1189442000765780080DXYXNX WRXTXNX GRXGXRXX PXX635,76SIMSIMSIM570122382244777,875ANMEP044777,87535705,87543677,87543677,875000000AMIL35NEXT PLUS RM RJ75684756,84ATIVO</v>
      </c>
      <c r="AU772">
        <f t="shared" si="25"/>
        <v>0</v>
      </c>
    </row>
    <row r="773" spans="1:47" x14ac:dyDescent="0.2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24"/>
        <v>765780120LXXNNY XLVX GXNWXLVX NXTXL635,76SIMSIMSIM2650122294944777,875ASCOSERVI044777,87535192,87543677,87543677,875765780133882318831,88318838,823882AMIL35NEXT PLUS RM RJ75684756,84ATIVO</v>
      </c>
      <c r="AU773">
        <f t="shared" si="25"/>
        <v>0</v>
      </c>
    </row>
    <row r="774" spans="1:47" x14ac:dyDescent="0.2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24"/>
        <v>765780210XNX WRXTXNX XLXVXXRX DX XUX2663,71SIMSIMSIM2780122394744777,875SINDSIME -SINDICATO DOS EMPREENDEDORES INDIVIDUAIS044777,87526444,87543677,87543677,875000000AMIL35AMIL 400 QP NACIONAL3209283209,28ATIVO</v>
      </c>
      <c r="AU774">
        <f t="shared" si="25"/>
        <v>0</v>
      </c>
    </row>
    <row r="775" spans="1:47" x14ac:dyDescent="0.2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24"/>
        <v>1189449000765780320XVXN WXRNXWK XUZX1622,05SIMSIMSIM190122390744777,875FNEL044777,87535121,87543677,87543677,875000000AMIL35AMIL 400 QC NACIONAL1931021931,02ATIVO</v>
      </c>
      <c r="AU775">
        <f t="shared" si="25"/>
        <v>0</v>
      </c>
    </row>
    <row r="776" spans="1:47" x14ac:dyDescent="0.2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24"/>
        <v>1189449000765780340WXRLX XDUXRDX GXLXTTX GXMX260,84NÃONÃONÃO190124615744777,875FNEL044711,87544777,87537890,87544711,87544711,87543677,875000000AMILNEXT MUNICIPAL SÃO PAULO31052310,52INATIVO</v>
      </c>
      <c r="AU776">
        <f t="shared" si="25"/>
        <v>0</v>
      </c>
    </row>
    <row r="777" spans="1:47" x14ac:dyDescent="0.2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24"/>
        <v>1189449000765814040JURXNDXR WXXTXNX DX XNTX1025,04SIMSIMSIM190124629144777,875FNEL044777,87527674,87543677,87543677,875000000AMIL35NEXT MUNICIPAL SÃO PAULO1220261220,26ATIVO</v>
      </c>
      <c r="AU777">
        <f t="shared" si="25"/>
        <v>0</v>
      </c>
    </row>
    <row r="778" spans="1:47" x14ac:dyDescent="0.2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24"/>
        <v>765814100JXNXTX MXNDX WXRNXXRX1025,04SIMSIMSIM2650124625444777,875ASCOSERVI044745,87544777,87527438,87544745,87543677,875000000AMIL35NEXT MUNICIPAL SÃO PAULO1220261220,26INATIVO</v>
      </c>
      <c r="AU778">
        <f t="shared" si="25"/>
        <v>0</v>
      </c>
    </row>
    <row r="779" spans="1:47" x14ac:dyDescent="0.2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24"/>
        <v>765814110WXRXLXNX MXNDX WXRNXXRX566,01SIMSIMSIM2650124625444777,875ASCOSERVI144745,87544777,87536344,87544745,87543677,875000000AMIL35NEXT MUNICIPAL SÃO PAULO67384673,84INATIVO</v>
      </c>
      <c r="AU779">
        <f t="shared" si="25"/>
        <v>0</v>
      </c>
    </row>
    <row r="780" spans="1:47" x14ac:dyDescent="0.2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24"/>
        <v>1189449000765814170LUWX HXNRXQUX DX XLVX WXTX416,82SIMSIMSIM190124645344777,875FNEL044777,87542864,87544770,87544770,87543677,875000000AMIL35NEXT MUNICIPAL SÃO PAULO49621496,21SUSPENSÃO</v>
      </c>
      <c r="AU780">
        <f t="shared" si="25"/>
        <v>0</v>
      </c>
    </row>
    <row r="781" spans="1:47" x14ac:dyDescent="0.2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24"/>
        <v>1189449000765814190MXGUXL PXRXXRX DX XLVX416,82SIMSIMSIM190124645444777,875FNEL044777,87542125,87543677,87543677,875000000AMIL35NEXT ABC 2049621496,21ATIVO</v>
      </c>
      <c r="AU781">
        <f t="shared" si="25"/>
        <v>0</v>
      </c>
    </row>
    <row r="782" spans="1:47" x14ac:dyDescent="0.2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24"/>
        <v>1189455000765819600LUWX FXRRXXRX DX XBRXU2323,64SIMSIMSIM190122419044777,875FNEL044777,87531677,87543677,87543677,875000000AMIL35AMIL 500 QP NACIONAL2766232766,23ATIVO</v>
      </c>
      <c r="AU782">
        <f t="shared" si="25"/>
        <v>0</v>
      </c>
    </row>
    <row r="783" spans="1:47" x14ac:dyDescent="0.2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24"/>
        <v>1189455000765819610MXRTX XNTX MXRXNDX XBRXU2212,99SIMSIMSIM190122419044777,875FNEL144777,87533461,87543677,87543677,875000000AMIL35AMIL 500 QP NACIONAL2634532634,53ATIVO</v>
      </c>
      <c r="AU783">
        <f t="shared" si="25"/>
        <v>0</v>
      </c>
    </row>
    <row r="784" spans="1:47" x14ac:dyDescent="0.2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24"/>
        <v>766622470XNX WXRXLXNX FXNXWX XNTXNX1703,84SIMSIMSIM2240124663344761,875CRA - BA044755,87544761,87530118,87544755,87543691,875000000AMIL34AMIL 400 QC NACIONAL2052812052,81INATIVO</v>
      </c>
      <c r="AU784">
        <f t="shared" si="25"/>
        <v>0</v>
      </c>
    </row>
    <row r="785" spans="1:47" x14ac:dyDescent="0.2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24"/>
        <v>766622470XNX WXRXLXNX FXNXWX XNTXNX1703,84SIMSIMSIM2240124663344761,875CRA - BA044755,87544761,87530118,87544755,87543691,875000000AMIL34AMIL 400 QC NACIONAL2052812052,81INATIVO</v>
      </c>
      <c r="AU785">
        <f t="shared" si="25"/>
        <v>1</v>
      </c>
    </row>
    <row r="786" spans="1:47" x14ac:dyDescent="0.2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24"/>
        <v>766622470XNX WXRXLXNX FXNXWX XNTXNX1703,84SIMSIMSIM2240124663344761,875CRA - BA044755,87544761,87530118,87544755,87543691,875000000AMIL34AMIL 400 QC NACIONAL2052812052,81INATIVO</v>
      </c>
      <c r="AU786">
        <f t="shared" si="25"/>
        <v>1</v>
      </c>
    </row>
    <row r="787" spans="1:47" x14ac:dyDescent="0.2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7">
        <f t="shared" si="25"/>
        <v>0</v>
      </c>
    </row>
    <row r="788" spans="1:47" x14ac:dyDescent="0.2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8">
        <f t="shared" si="25"/>
        <v>1</v>
      </c>
    </row>
    <row r="789" spans="1:47" x14ac:dyDescent="0.2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9">
        <f t="shared" si="25"/>
        <v>1</v>
      </c>
    </row>
    <row r="790" spans="1:47" x14ac:dyDescent="0.2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t="str">
        <f t="shared" si="24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AU790">
        <f t="shared" si="25"/>
        <v>0</v>
      </c>
    </row>
    <row r="791" spans="1:47" x14ac:dyDescent="0.2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24"/>
        <v>766622531WXRLX DX VXLLX WXBRXL DX XUZX XNTX2060,81SIMSIMSIM2200124688844761,875ABREC044761,87530381,87544556,87544543,87543691,875000000AMIL34AMIL 400 QC NACIONAL2453352453,35ATIVO</v>
      </c>
      <c r="AU791">
        <f t="shared" si="25"/>
        <v>0</v>
      </c>
    </row>
    <row r="792" spans="1:47" x14ac:dyDescent="0.2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24"/>
        <v>766622531WXRLX DX VXLLX WXBRXL DX XUZX XNTX2060,81SIMSIMSIM2200124688844761,875ABREC044761,87530381,87544556,87544543,87543691,875000000AMIL34AMIL 400 QC NACIONAL2453352453,35ATIVO</v>
      </c>
      <c r="AU792">
        <f t="shared" si="25"/>
        <v>1</v>
      </c>
    </row>
    <row r="793" spans="1:47" x14ac:dyDescent="0.2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24"/>
        <v>766622531WXRLX DX VXLLX WXBRXL DX XUZX XNTX2060,81SIMSIMSIM2200124688844761,875ABREC044761,87530381,87544556,87544543,87543691,875000000AMIL34AMIL 400 QC NACIONAL2453352453,35ATIVO</v>
      </c>
      <c r="AU793">
        <f t="shared" si="25"/>
        <v>1</v>
      </c>
    </row>
    <row r="794" spans="1:47" x14ac:dyDescent="0.2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24"/>
        <v>766622580LUWXXNX XNTX XLVX1703,84SIMSIMSIM2340124695444761,875SINDIFARMA - BA044761,87530453,87543691,87543691,875000000AMIL34AMIL 400 QC NACIONAL2052812052,81ATIVO</v>
      </c>
      <c r="AU794">
        <f t="shared" si="25"/>
        <v>0</v>
      </c>
    </row>
    <row r="795" spans="1:47" x14ac:dyDescent="0.2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24"/>
        <v>766622580LUWXXNX XNTX XLVX1703,84SIMSIMSIM2340124695444761,875SINDIFARMA - BA044761,87530453,87543691,87543691,875000000AMIL34AMIL 400 QC NACIONAL2052812052,81ATIVO</v>
      </c>
      <c r="AU795">
        <f t="shared" si="25"/>
        <v>1</v>
      </c>
    </row>
    <row r="796" spans="1:47" x14ac:dyDescent="0.2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24"/>
        <v>766622580LUWXXNX XNTX XLVX1703,84SIMSIMSIM2340124695444761,875SINDIFARMA - BA044761,87530453,87543691,87543691,875000000AMIL34AMIL 400 QC NACIONAL2052812052,81ATIVO</v>
      </c>
      <c r="AU796">
        <f t="shared" si="25"/>
        <v>1</v>
      </c>
    </row>
    <row r="797" spans="1:47" x14ac:dyDescent="0.2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24"/>
        <v>766622600BXRBXRX LUXZX FXRRXXRX DX MXRXNDX1287,56SIMSIMSIM190124698244761,875FNEL044761,87538684,916666666743691,87543691,875000000AMIL34AMIL 500 QP NACIONAL1532821532,82ATIVO</v>
      </c>
      <c r="AU797">
        <f t="shared" si="25"/>
        <v>0</v>
      </c>
    </row>
    <row r="798" spans="1:47" x14ac:dyDescent="0.2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24"/>
        <v>766622600BXRBXRX LUXZX FXRRXXRX DX MXRXNDX1287,56SIMSIMSIM190124698244761,875FNEL044761,87538684,916666666743691,87543691,875000000AMIL34AMIL 500 QP NACIONAL1532821532,82ATIVO</v>
      </c>
      <c r="AU798">
        <f t="shared" si="25"/>
        <v>1</v>
      </c>
    </row>
    <row r="799" spans="1:47" x14ac:dyDescent="0.2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24"/>
        <v>766622600BXRBXRX LUXZX FXRRXXRX DX MXRXNDX1287,56SIMSIMSIM190124698244761,875FNEL044761,87538684,916666666743691,87543691,875000000AMIL34AMIL 500 QP NACIONAL1532821532,82ATIVO</v>
      </c>
      <c r="AU799">
        <f t="shared" si="25"/>
        <v>1</v>
      </c>
    </row>
    <row r="800" spans="1:47" x14ac:dyDescent="0.2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24"/>
        <v>766622610GLXXDXN LXXNDRX FRXGX DX HXRX2323,64SIMSIMSIM190124698344761,875FNEL044761,87530635,916666666744725,87544725,87543691,875000000AMIL34AMIL 500 QP NACIONAL2766232766,23ATIVO</v>
      </c>
      <c r="AU800">
        <f t="shared" si="25"/>
        <v>0</v>
      </c>
    </row>
    <row r="801" spans="1:47" x14ac:dyDescent="0.2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24"/>
        <v>766622610GLXXDXN LXXNDRX FRXGX DX HXRX2323,64SIMSIMSIM190124698344761,875FNEL044761,87530635,916666666744725,87544725,87543691,875000000AMIL34AMIL 500 QP NACIONAL2766232766,23ATIVO</v>
      </c>
      <c r="AU801">
        <f t="shared" si="25"/>
        <v>1</v>
      </c>
    </row>
    <row r="802" spans="1:47" x14ac:dyDescent="0.2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24"/>
        <v>766622610GLXXDXN LXXNDRX FRXGX DX HXRX2323,64SIMSIMSIM190124698344761,875FNEL044761,87530635,916666666744725,87544725,87543691,875000000AMIL34AMIL 500 QP NACIONAL2766232766,23ATIVO</v>
      </c>
      <c r="AU802">
        <f t="shared" si="25"/>
        <v>1</v>
      </c>
    </row>
    <row r="803" spans="1:47" x14ac:dyDescent="0.2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24"/>
        <v>766622640XXBXLLX VXLXWX RXX X XLVX1038,11SIMSIMSIM190124702444761,875FNEL044761,87538516,87544182,87544025,87543691,875000000AMIL34AMIL 400 QC NACIONAL1235861235,86ATIVO</v>
      </c>
      <c r="AU803">
        <f t="shared" si="25"/>
        <v>0</v>
      </c>
    </row>
    <row r="804" spans="1:47" x14ac:dyDescent="0.2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24"/>
        <v>766622640XXBXLLX VXLXWX RXX X XLVX1038,11SIMSIMSIM190124702444761,875FNEL044761,87538516,87544182,87544025,87543691,875000000AMIL34AMIL 400 QC NACIONAL1235861235,86ATIVO</v>
      </c>
      <c r="AU804">
        <f t="shared" si="25"/>
        <v>1</v>
      </c>
    </row>
    <row r="805" spans="1:47" x14ac:dyDescent="0.2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24"/>
        <v>766622640XXBXLLX VXLXWX RXX X XLVX1038,11SIMSIMSIM190124702444761,875FNEL044761,87538516,87544182,87544025,87543691,875000000AMIL34AMIL 400 QC NACIONAL1235861235,86ATIVO</v>
      </c>
      <c r="AU805">
        <f t="shared" si="25"/>
        <v>1</v>
      </c>
    </row>
    <row r="806" spans="1:47" x14ac:dyDescent="0.2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24"/>
        <v>766622690DXNXXLX XXRX GUXMXRXX2343,07SIMSIMSIM570124715444761,875ANMEP044755,87544761,87529992,916666666744755,87543691,875000000AMIL34AMIL 400 QP NACIONAL2789372789,37INATIVO</v>
      </c>
      <c r="AU806">
        <f t="shared" si="25"/>
        <v>0</v>
      </c>
    </row>
    <row r="807" spans="1:47" x14ac:dyDescent="0.2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24"/>
        <v>766622690DXNXXLX XXRX GUXMXRXX2343,07SIMSIMSIM570124715444761,875ANMEP044755,87544761,87529992,916666666744755,87543691,875000000AMIL34AMIL 400 QP NACIONAL2789372789,37INATIVO</v>
      </c>
      <c r="AU807">
        <f t="shared" si="25"/>
        <v>1</v>
      </c>
    </row>
    <row r="808" spans="1:47" x14ac:dyDescent="0.2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24"/>
        <v>766622690DXNXXLX XXRX GUXMXRXX2343,07SIMSIMSIM570124715444761,875ANMEP044755,87544761,87529992,916666666744755,87543691,875000000AMIL34AMIL 400 QP NACIONAL2789372789,37INATIVO</v>
      </c>
      <c r="AU808">
        <f t="shared" si="25"/>
        <v>1</v>
      </c>
    </row>
    <row r="809" spans="1:47" x14ac:dyDescent="0.2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t="str">
        <f t="shared" si="24"/>
        <v>6302b525171b4e38d1b83f1e6302b4ad7d8f3341632e5b086302b525171b4e38d1b83f0711984440006302b4ad7d8f3341632e5b081198444000D43691,875766634393LXRXNX XMPXIX00NEXT MUN SÃO PAULO QC PJCAMens. Titular Faixa Etária Implant.T416,82</v>
      </c>
      <c r="AU809">
        <f t="shared" si="25"/>
        <v>0</v>
      </c>
    </row>
    <row r="810" spans="1:47" x14ac:dyDescent="0.2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24"/>
        <v>766634391LXRXNX XMPXXX416,82SIMSIMSIM190124666044761,875FNEL044761,87541628,916666666743852,87543843,87543691,875000000AMIL34NEXT MUNICIPAL SÃO PAULO49621496,21ATIVO</v>
      </c>
      <c r="AU810">
        <f t="shared" si="25"/>
        <v>0</v>
      </c>
    </row>
    <row r="811" spans="1:47" x14ac:dyDescent="0.2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24"/>
        <v>766634391LXRXNX XMPXXX416,82SIMSIMSIM190124666044761,875FNEL044761,87541628,916666666743852,87543843,87543691,875000000AMIL34NEXT MUNICIPAL SÃO PAULO49621496,21ATIVO</v>
      </c>
      <c r="AU811">
        <f t="shared" si="25"/>
        <v>1</v>
      </c>
    </row>
    <row r="812" spans="1:47" x14ac:dyDescent="0.2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24"/>
        <v>766634391LXRXNX XMPXXX416,82SIMSIMSIM190124666044761,875FNEL044761,87541628,916666666743852,87543843,87543691,875000000AMIL34NEXT MUNICIPAL SÃO PAULO49621496,21ATIVO</v>
      </c>
      <c r="AU812">
        <f t="shared" si="25"/>
        <v>1</v>
      </c>
    </row>
    <row r="813" spans="1:47" x14ac:dyDescent="0.2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24"/>
        <v>0766634680LXXMXRX DX XUX LXPX664,5SIMSIMSIM570124755044761,875ANMEP044761,87532288,87543691,87543691,875000000AMIL34NEXT MUNICIPAL SÃO PAULO79106791,06ATIVO</v>
      </c>
      <c r="AU813">
        <f t="shared" si="25"/>
        <v>0</v>
      </c>
    </row>
    <row r="814" spans="1:47" x14ac:dyDescent="0.2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24"/>
        <v>0766634680LXXMXRX DX XUX LXPX664,5SIMSIMSIM570124755044761,875ANMEP044761,87532288,87543691,87543691,875000000AMIL34NEXT MUNICIPAL SÃO PAULO79106791,06ATIVO</v>
      </c>
      <c r="AU814">
        <f t="shared" si="25"/>
        <v>1</v>
      </c>
    </row>
    <row r="815" spans="1:47" x14ac:dyDescent="0.2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24"/>
        <v>0766634680LXXMXRX DX XUX LXPX664,5SIMSIMSIM570124755044761,875ANMEP044761,87532288,87543691,87543691,875000000AMIL34NEXT MUNICIPAL SÃO PAULO79106791,06ATIVO</v>
      </c>
      <c r="AU815">
        <f t="shared" si="25"/>
        <v>1</v>
      </c>
    </row>
    <row r="816" spans="1:47" x14ac:dyDescent="0.2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t="str">
        <f t="shared" si="24"/>
        <v>6302b525171b4e38d1b83f1f6302b4ad7d8f3341632e5b086302b525171b4e38d1b83f0711984440006302b4ad7d8f3341632e5b081198444000D43691,875766636120YXMIN XUZX MXWXDX00NEXT MUN SÃO PAULO QC PJCAMens. Titular Faixa Etária Implant.T416,82</v>
      </c>
      <c r="AU816">
        <f t="shared" si="25"/>
        <v>0</v>
      </c>
    </row>
    <row r="817" spans="1:47" x14ac:dyDescent="0.2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t="str">
        <f t="shared" si="24"/>
        <v>6302b525171b4e38d1b83f206302b4ad7d8f3341632e5b086302b525171b4e38d1b83f0711984440006302b4ad7d8f3341632e5b081198444000D43691,875766636370IXBXLLX XRXUJX DX ILVX00NEXT - 10Mens. Titular Faixa Etária Implant.T416,82</v>
      </c>
      <c r="AU817">
        <f t="shared" si="25"/>
        <v>0</v>
      </c>
    </row>
    <row r="818" spans="1:47" x14ac:dyDescent="0.2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24"/>
        <v>766638920WXNTXX XUX BXTX2343,07SIMSIMSIM190124699744761,875FNEL044761,87529329,87543691,87543691,875000000AMIL34AMIL 400 QP NACIONAL2789372789,37ATIVO</v>
      </c>
      <c r="AU818">
        <f t="shared" si="25"/>
        <v>0</v>
      </c>
    </row>
    <row r="819" spans="1:47" x14ac:dyDescent="0.2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24"/>
        <v>766638920WXNTXX XUX BXTX2343,07SIMSIMSIM190124699744761,875FNEL044761,87529329,87543691,87543691,875000000AMIL34AMIL 400 QP NACIONAL2789372789,37ATIVO</v>
      </c>
      <c r="AU819">
        <f t="shared" si="25"/>
        <v>1</v>
      </c>
    </row>
    <row r="820" spans="1:47" x14ac:dyDescent="0.2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24"/>
        <v>766638920WXNTXX XUX BXTX2343,07SIMSIMSIM190124699744761,875FNEL044761,87529329,87543691,87543691,875000000AMIL34AMIL 400 QP NACIONAL2789372789,37ATIVO</v>
      </c>
      <c r="AU820">
        <f t="shared" si="25"/>
        <v>1</v>
      </c>
    </row>
    <row r="821" spans="1:47" x14ac:dyDescent="0.2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24"/>
        <v>766639150JXXX MXGUXL WXRDXX XUZX1038,11SIMSIMSIM190124687244761,875FNEL044761,87542009,916666666743691,87543691,875000000AMIL34AMIL 400 QC NACIONAL1235861235,86ATIVO</v>
      </c>
      <c r="AU821">
        <f t="shared" si="25"/>
        <v>0</v>
      </c>
    </row>
    <row r="822" spans="1:47" x14ac:dyDescent="0.2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24"/>
        <v>766639150JXXX MXGUXL WXRDXX XUZX1038,11SIMSIMSIM190124687244761,875FNEL044761,87542009,916666666743691,87543691,875000000AMIL34AMIL 400 QC NACIONAL1235861235,86ATIVO</v>
      </c>
      <c r="AU822">
        <f t="shared" si="25"/>
        <v>1</v>
      </c>
    </row>
    <row r="823" spans="1:47" x14ac:dyDescent="0.2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24"/>
        <v>766639150JXXX MXGUXL WXRDXX XUZX1038,11SIMSIMSIM190124687244761,875FNEL044761,87542009,916666666743691,87543691,875000000AMIL34AMIL 400 QC NACIONAL1235861235,86ATIVO</v>
      </c>
      <c r="AU823">
        <f t="shared" si="25"/>
        <v>1</v>
      </c>
    </row>
    <row r="824" spans="1:47" x14ac:dyDescent="0.2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24"/>
        <v>766639440BXRNXRDX WXXLHX NXWXMXNTX FRXNWX738,6SIMSIMNÃO190124687944761,875FNEL044712,87544761,87542427,87544725,87544725,87543691,875000000AMIL34AMIL 400 QP NACIONAL87928879,28INATIVO</v>
      </c>
      <c r="AU824">
        <f t="shared" si="25"/>
        <v>0</v>
      </c>
    </row>
    <row r="825" spans="1:47" x14ac:dyDescent="0.2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24"/>
        <v>766639440BXRNXRDX WXXLHX NXWXMXNTX FRXNWX738,6SIMSIMNÃO190124687944761,875FNEL044712,87544761,87542427,87544725,87544725,87543691,875000000AMIL34AMIL 400 QP NACIONAL87928879,28INATIVO</v>
      </c>
      <c r="AU825">
        <f t="shared" si="25"/>
        <v>1</v>
      </c>
    </row>
    <row r="826" spans="1:47" x14ac:dyDescent="0.2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24"/>
        <v>766639440BXRNXRDX WXXLHX NXWXMXNTX FRXNWX738,6SIMSIMNÃO190124687944761,875FNEL044712,87544761,87542427,87544725,87544725,87543691,875000000AMIL34AMIL 400 QP NACIONAL87928879,28INATIVO</v>
      </c>
      <c r="AU826">
        <f t="shared" si="25"/>
        <v>1</v>
      </c>
    </row>
    <row r="827" spans="1:47" x14ac:dyDescent="0.2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24"/>
        <v>766642190PXDRX TXXGX FXRRXXRX TRXGX2028,6SIMSIMSIM570124728044761,875ANMEP044761,87533006,87543691,87543691,875000000AMIL34AMIL 400 QP NACIONAL2414992414,99ATIVO</v>
      </c>
      <c r="AU827">
        <f t="shared" si="25"/>
        <v>0</v>
      </c>
    </row>
    <row r="828" spans="1:47" x14ac:dyDescent="0.2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24"/>
        <v>766642190PXDRX TXXGX FXRRXXRX TRXGX2028,6SIMSIMSIM570124728044761,875ANMEP044761,87533006,87543691,87543691,875000000AMIL34AMIL 400 QP NACIONAL2414992414,99ATIVO</v>
      </c>
      <c r="AU828">
        <f t="shared" si="25"/>
        <v>1</v>
      </c>
    </row>
    <row r="829" spans="1:47" x14ac:dyDescent="0.2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24"/>
        <v>766642190PXDRX TXXGX FXRRXXRX TRXGX2028,6SIMSIMSIM570124728044761,875ANMEP044761,87533006,87543691,87543691,875000000AMIL34AMIL 400 QP NACIONAL2414992414,99ATIVO</v>
      </c>
      <c r="AU829">
        <f t="shared" si="25"/>
        <v>1</v>
      </c>
    </row>
    <row r="830" spans="1:47" x14ac:dyDescent="0.2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24"/>
        <v>766642300XRTHUR DXLFXTX MXRXNHX1287,56SIMSIMSIM190124754444761,875FNEL044761,87542640,87543691,87543691,875000000AMIL34AMIL 500 QP NACIONAL1532821532,82ATIVO</v>
      </c>
      <c r="AU830">
        <f t="shared" si="25"/>
        <v>0</v>
      </c>
    </row>
    <row r="831" spans="1:47" x14ac:dyDescent="0.2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24"/>
        <v>766642300XRTHUR DXLFXTX MXRXNHX1287,56SIMSIMSIM190124754444761,875FNEL044761,87542640,87543691,87543691,875000000AMIL34AMIL 500 QP NACIONAL1532821532,82ATIVO</v>
      </c>
      <c r="AU831">
        <f t="shared" si="25"/>
        <v>1</v>
      </c>
    </row>
    <row r="832" spans="1:47" x14ac:dyDescent="0.2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24"/>
        <v>766642300XRTHUR DXLFXTX MXRXNHX1287,56SIMSIMSIM190124754444761,875FNEL044761,87542640,87543691,87543691,875000000AMIL34AMIL 500 QP NACIONAL1532821532,82ATIVO</v>
      </c>
      <c r="AU832">
        <f t="shared" si="25"/>
        <v>1</v>
      </c>
    </row>
    <row r="833" spans="1:47" x14ac:dyDescent="0.2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t="str">
        <f t="shared" si="24"/>
        <v>630521961e74c614e130cd96630520e93299fb8245e2ee5d630521951e74c614e130cd93310572000630520e93299fb8245e2ee5d310572000K43993,875783727671MXRIXNX BRXGXNWX MXRQUX00BLUE 500 PLUS NAC QP PJCA RMens. Depend. Faixa Etária Implant.D1697,25</v>
      </c>
      <c r="AU833">
        <f t="shared" si="25"/>
        <v>0</v>
      </c>
    </row>
    <row r="834" spans="1:47" x14ac:dyDescent="0.2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26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MXRQUX1697,25SIMSIMSIM1272665066716413844777,875GP3 - FACERN - FEDERACAO DAS ASSOCIACOES COMERCIAI144777,87543972,87543993,87543993,875000000AMIL88GP3 - BLUE PLUS 500 QP191791917,9ATIVO</v>
      </c>
      <c r="AU834">
        <f t="shared" ref="AU834:AU897" si="27">IF(AT834=AT833,1,0)</f>
        <v>0</v>
      </c>
    </row>
    <row r="835" spans="1:47" x14ac:dyDescent="0.2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26"/>
        <v>1201881000810731350GXXVXNNX BXTX NUNX WXRDXZX805,73SIMNÃONÃO570118792644761,875ANMEP144682,87544761,87544229,87544682,87544248,875000000AMIL40AMIL 500 QP NACIONAL95921959,21INATIVO</v>
      </c>
      <c r="AU835">
        <f t="shared" si="27"/>
        <v>0</v>
      </c>
    </row>
    <row r="836" spans="1:47" x14ac:dyDescent="0.2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26"/>
        <v>1201881000810731350GXXVXNNX BXTX NUNX WXRDXZX805,73SIMNÃONÃO570118792644761,875ANMEP144682,87544761,87544229,87544682,87544248,875000000AMIL40AMIL 500 QP NACIONAL95921959,21INATIVO</v>
      </c>
      <c r="AU836">
        <f t="shared" si="27"/>
        <v>1</v>
      </c>
    </row>
    <row r="837" spans="1:47" x14ac:dyDescent="0.2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26"/>
        <v>1201881000810731350GXXVXNNX BXTX NUNX WXRDXZX805,73SIMNÃONÃO570118792644761,875ANMEP144682,87544761,87544229,87544682,87544248,875000000AMIL40AMIL 500 QP NACIONAL95921959,21INATIVO</v>
      </c>
      <c r="AU837">
        <f t="shared" si="27"/>
        <v>1</v>
      </c>
    </row>
    <row r="838" spans="1:47" x14ac:dyDescent="0.2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26"/>
        <v>813301940LUXNX MXLXM GXZZX1666,31SIMSIMNÃO733485421207133660244777,875ASSETJ - ASSOCIACAO DOS SERVIDORES DO TRIBUNAL DE044777,87528587,87544745,87544741,87544286,875000000AMIL15AMIL S750 R2 QP S/COPART2164042164,04ATIVO</v>
      </c>
      <c r="AU838">
        <f t="shared" si="27"/>
        <v>0</v>
      </c>
    </row>
    <row r="839" spans="1:47" x14ac:dyDescent="0.2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26"/>
        <v>813301960XZXMXR MXTTX MXLXM GXZZX4009,54SIMSIMNÃO733485421207133660344777,875ASSETJ - ASSOCIACAO DOS SERVIDORES DO TRIBUNAL DE044777,87517604,87544745,87544741,87544286,875000000AMIL15AMIL S750 R2 QP S/COPART5207195207,19ATIVO</v>
      </c>
      <c r="AU839">
        <f t="shared" si="27"/>
        <v>0</v>
      </c>
    </row>
    <row r="840" spans="1:47" x14ac:dyDescent="0.2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26"/>
        <v>813462520JULXXNX WRXTXNX DX XUZX XLVXXRX1333,04SIMSIMNÃO733485421207133652744777,875ASSETJ - ASSOCIACAO DOS SERVIDORES DO TRIBUNAL DE044777,87529982,916666666744745,87544741,87544286,875000000AMIL15AMIL S750 R2 QP S/COPART1731211731,21ATIVO</v>
      </c>
      <c r="AU840">
        <f t="shared" si="27"/>
        <v>0</v>
      </c>
    </row>
    <row r="841" spans="1:47" x14ac:dyDescent="0.2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26"/>
        <v>813464600XLXWX FLXUXNX FXVXRXTTX474,65SIMSIMNÃO733485433201133297544777,875ASSETJ - ASSOCIACAO DOS SERVIDORES DO TRIBUNAL DE044777,87535589,87544745,87544741,87544286,875000000AMIL15AMIL FACIL S80 QC S/COPART61642616,42ATIVO</v>
      </c>
      <c r="AU841">
        <f t="shared" si="27"/>
        <v>0</v>
      </c>
    </row>
    <row r="842" spans="1:47" x14ac:dyDescent="0.2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26"/>
        <v>813464620XRX WHRXPXM1978,72SIMSIMNÃO733485433201133348644777,875ASSETJ - ASSOCIACAO DOS SERVIDORES DO TRIBUNAL DE044777,87516395,916666666744745,87544741,87544286,875000000AMIL15AMIL FACIL S80 QC S/COPART2569762569,76ATIVO</v>
      </c>
      <c r="AU842">
        <f t="shared" si="27"/>
        <v>0</v>
      </c>
    </row>
    <row r="843" spans="1:47" x14ac:dyDescent="0.2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26"/>
        <v>813464630THXLDX RXWWX VXXXRX2137,01SIMSIMNÃO733485431204133303244777,875ASSETJ - ASSOCIACAO DOS SERVIDORES DO TRIBUNAL DE044777,87512811,916666666744745,87544741,87544286,875000000AMIL15AMIL FACIL S80 QP S/COPART2775352775,35ATIVO</v>
      </c>
      <c r="AU843">
        <f t="shared" si="27"/>
        <v>0</v>
      </c>
    </row>
    <row r="844" spans="1:47" x14ac:dyDescent="0.2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26"/>
        <v>813464680DXNNVXR WXLLX WXRLXNX LXMX474,65SIMSIMNÃO733485433201133482444777,875ASSETJ - ASSOCIACAO DOS SERVIDORES DO TRIBUNAL DE044777,87535736,87544745,87544741,87544286,875000000AMIL15AMIL FACIL S80 QC S/COPART61642616,42ATIVO</v>
      </c>
      <c r="AU844">
        <f t="shared" si="27"/>
        <v>0</v>
      </c>
    </row>
    <row r="845" spans="1:47" x14ac:dyDescent="0.2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26"/>
        <v>813464740TXXGX MXLXM GXZZX1666,31SIMSIMNÃO733485421207133428444777,875ASSETJ - ASSOCIACAO DOS SERVIDORES DO TRIBUNAL DE044777,87527754,916666666744745,87544741,87544286,875000000AMIL15AMIL S750 R2 QP S/COPART2164042164,04ATIVO</v>
      </c>
      <c r="AU845">
        <f t="shared" si="27"/>
        <v>0</v>
      </c>
    </row>
    <row r="846" spans="1:47" x14ac:dyDescent="0.2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26"/>
        <v>813465170VXRX LUWXX FURTXDX GXUVXXX2137,01SIMSIMNÃO733485431204133428644777,875ASSETJ - ASSOCIACAO DOS SERVIDORES DO TRIBUNAL DE044777,87518378,87544745,87544741,87544286,875000000AMIL15AMIL FACIL S80 QP S/COPART2775352775,35ATIVO</v>
      </c>
      <c r="AU846">
        <f t="shared" si="27"/>
        <v>0</v>
      </c>
    </row>
    <row r="847" spans="1:47" x14ac:dyDescent="0.2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26"/>
        <v>813465520XLVXX TXKXHX XNDX2137,01SIMSIMNÃO733485431204133482644777,875ASSETJ - ASSOCIACAO DOS SERVIDORES DO TRIBUNAL DE044777,87522919,87544745,87544741,87544286,875000000AMIL15AMIL FACIL S80 QP S/COPART2775352775,35ATIVO</v>
      </c>
      <c r="AU847">
        <f t="shared" si="27"/>
        <v>0</v>
      </c>
    </row>
    <row r="848" spans="1:47" x14ac:dyDescent="0.2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26"/>
        <v>813465540GXLDX RXX XNTX2137,01SIMSIMNÃO733485431204133608644777,875ASSETJ - ASSOCIACAO DOS SERVIDORES DO TRIBUNAL DE044777,87520823,916666666744745,87544741,87544286,875000000AMIL15AMIL FACIL S80 QP S/COPART2775352775,35ATIVO</v>
      </c>
      <c r="AU848">
        <f t="shared" si="27"/>
        <v>0</v>
      </c>
    </row>
    <row r="849" spans="1:47" x14ac:dyDescent="0.2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26"/>
        <v>813465570XGNX BRXNWX XQUXLX XLXX512,62SIMSIMNÃO733485431204133652844777,875ASSETJ - ASSOCIACAO DOS SERVIDORES DO TRIBUNAL DE044777,87534683,916666666744745,87544741,87544286,875000000AMIL15AMIL FACIL S80 QP S/COPART66574665,74ATIVO</v>
      </c>
      <c r="AU849">
        <f t="shared" si="27"/>
        <v>0</v>
      </c>
    </row>
    <row r="850" spans="1:47" x14ac:dyDescent="0.2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26"/>
        <v>813465730DXXGX MXLXM GXZZX1333,04SIMSIMNÃO733485421207133617144777,875ASSETJ - ASSOCIACAO DOS SERVIDORES DO TRIBUNAL DE044777,87529333,87544745,87544741,87544286,875000000AMIL15AMIL S750 R2 QP S/COPART1731211731,21ATIVO</v>
      </c>
      <c r="AU850">
        <f t="shared" si="27"/>
        <v>0</v>
      </c>
    </row>
    <row r="851" spans="1:47" x14ac:dyDescent="0.2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26"/>
        <v>813465770WXRMXLLX MXLXNDRXNX WXRXTTX2137,01SIMSIMNÃO733485431204133653144777,875ASSETJ - ASSOCIACAO DOS SERVIDORES DO TRIBUNAL DE044777,87511699,916666666744745,87544741,87544286,875000000AMIL15AMIL FACIL S80 QP S/COPART2775352775,35ATIVO</v>
      </c>
      <c r="AU851">
        <f t="shared" si="27"/>
        <v>0</v>
      </c>
    </row>
    <row r="852" spans="1:47" x14ac:dyDescent="0.2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26"/>
        <v>813466250JXX DXX MXWHXDX1978,72SIMSIMNÃO733485433201133653344777,875ASSETJ - ASSOCIACAO DOS SERVIDORES DO TRIBUNAL DE044777,87522302,916666666744745,87544741,87544286,875000000AMIL15AMIL FACIL S80 QC S/COPART2569762569,76ATIVO</v>
      </c>
      <c r="AU852">
        <f t="shared" si="27"/>
        <v>0</v>
      </c>
    </row>
    <row r="853" spans="1:47" x14ac:dyDescent="0.2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26"/>
        <v>813466350XNXX RXBXXRX LXVXRXRX2137,01SIMSIMNÃO733485431204133654344777,875ASSETJ - ASSOCIACAO DOS SERVIDORES DO TRIBUNAL DE044777,87513723,87544745,87544741,87544286,875000000AMIL15AMIL FACIL S80 QP S/COPART2775352775,35ATIVO</v>
      </c>
      <c r="AU853">
        <f t="shared" si="27"/>
        <v>0</v>
      </c>
    </row>
    <row r="854" spans="1:47" x14ac:dyDescent="0.2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26"/>
        <v>813466380WXWXRX FXRXX XLVX1978,72SIMSIMNÃO733485433201133657444777,875ASSETJ - ASSOCIACAO DOS SERVIDORES DO TRIBUNAL DE044777,87517847,916666666744745,87544741,87544286,875000000AMIL15AMIL FACIL S80 QC S/COPART2569762569,76ATIVO</v>
      </c>
      <c r="AU854">
        <f t="shared" si="27"/>
        <v>0</v>
      </c>
    </row>
    <row r="855" spans="1:47" x14ac:dyDescent="0.2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26"/>
        <v>813466460THXX BUXNX PXNTX598,06SIMSIMNÃO733485433201133657544777,875ASSETJ - ASSOCIACAO DOS SERVIDORES DO TRIBUNAL DE044777,87530785,87544745,87544741,87544286,875000000AMIL15AMIL FACIL S80 QC S/COPART7767776,7ATIVO</v>
      </c>
      <c r="AU855">
        <f t="shared" si="27"/>
        <v>0</v>
      </c>
    </row>
    <row r="856" spans="1:47" x14ac:dyDescent="0.2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26"/>
        <v>813466470RXQUXL BXRRXTX DX XRXUJX XLXVXXRX1221,15SIMSIMNÃO733485431204133660044777,875ASSETJ - ASSOCIACAO DOS SERVIDORES DO TRIBUNAL DE044777,87523795,87544745,87544741,87544286,875000000AMIL15AMIL FACIL S80 QP S/COPART1585921585,92ATIVO</v>
      </c>
      <c r="AU856">
        <f t="shared" si="27"/>
        <v>0</v>
      </c>
    </row>
    <row r="857" spans="1:47" x14ac:dyDescent="0.2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26"/>
        <v>813466510WXGNXR MXXXMXXNX976,92SIMSIMNÃO733485431204133660444777,875ASSETJ - ASSOCIACAO DOS SERVIDORES DO TRIBUNAL DE044777,87525745,87544745,87544741,87544286,875000000AMIL15AMIL FACIL S80 QP S/COPART1268731268,73ATIVO</v>
      </c>
      <c r="AU857">
        <f t="shared" si="27"/>
        <v>0</v>
      </c>
    </row>
    <row r="858" spans="1:47" x14ac:dyDescent="0.2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26"/>
        <v>813466680PRXWXLX DXX PXRXXRX657,86SIMSIMNÃO733485433201133660144777,875ASSETJ - ASSOCIACAO DOS SERVIDORES DO TRIBUNAL DE044777,87529649,87544745,87544741,87544286,875000000AMIL15AMIL FACIL S80 QC S/COPART85436854,36ATIVO</v>
      </c>
      <c r="AU858">
        <f t="shared" si="27"/>
        <v>0</v>
      </c>
    </row>
    <row r="859" spans="1:47" x14ac:dyDescent="0.2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26"/>
        <v>814355760BXNTX GXZZX WXRNXWK DX XUZX XLVX673,81SIMSIMNÃO733485421207133660244777,875ASSETJ - ASSOCIACAO DOS SERVIDORES DO TRIBUNAL DE144777,87543392,87544745,87544286,875000000AMIL15AMIL S750 R2 QP S/COPART87508875,08ATIVO</v>
      </c>
      <c r="AU859">
        <f t="shared" si="27"/>
        <v>0</v>
      </c>
    </row>
    <row r="860" spans="1:47" x14ac:dyDescent="0.2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26"/>
        <v>814359680JULXXNX BXRRXTX FXRXX DX XLXVXXRX615,13SIMSIMNÃO733485431204133660044777,875ASSETJ - ASSOCIACAO DOS SERVIDORES DO TRIBUNAL DE144777,87533471,87544745,87544286,875000000AMIL15AMIL FACIL S80 QP S/COPART79888798,88ATIVO</v>
      </c>
      <c r="AU860">
        <f t="shared" si="27"/>
        <v>0</v>
      </c>
    </row>
    <row r="861" spans="1:47" x14ac:dyDescent="0.2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26"/>
        <v>814359700LXRXNZX XNTXNXX MXTXUX MXXXMXXNX359,12SIMSIMNÃO733485431204133660444777,875ASSETJ - ASSOCIACAO DOS SERVIDORES DO TRIBUNAL DE144777,87543271,87544745,87544286,875000000AMIL15AMIL FACIL S80 QP S/COPART4664466,4ATIVO</v>
      </c>
      <c r="AU861">
        <f t="shared" si="27"/>
        <v>0</v>
      </c>
    </row>
    <row r="862" spans="1:47" x14ac:dyDescent="0.2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26"/>
        <v>814359710MURXLX DXX MXWHXDX389,05SIMSIMNÃO733485433201133653344777,875ASSETJ - ASSOCIACAO DOS SERVIDORES DO TRIBUNAL DE144777,87536122,916666666744745,87544286,875000000AMIL15AMIL FACIL S80 QC S/COPART50526505,26ATIVO</v>
      </c>
      <c r="AU862">
        <f t="shared" si="27"/>
        <v>0</v>
      </c>
    </row>
    <row r="863" spans="1:47" x14ac:dyDescent="0.2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26"/>
        <v>815658210XRX MXRXX XLLX PXXXXTX2137,01SIMSIMNÃO733485431204133895844777,875ASSETJ - ASSOCIACAO DOS SERVIDORES DO TRIBUNAL DE044777,87519331,916666666744745,87544741,87544316,875000000AMIL14AMIL FACIL S80 QP S/COPART2775352775,35ATIVO</v>
      </c>
      <c r="AU863">
        <f t="shared" si="27"/>
        <v>0</v>
      </c>
    </row>
    <row r="864" spans="1:47" x14ac:dyDescent="0.2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26"/>
        <v>815710190RXDRXGX PXNXLX MXWXDX548,67SIMNÃONÃO733485433201133941544777,875ASSETJ - ASSOCIACAO DOS SERVIDORES DO TRIBUNAL DE044693,87544777,87529706,87544693,87544549,87544316,875000000AMIL14AMIL FACIL S80 QC S/COPART71256712,56INATIVO</v>
      </c>
      <c r="AU864">
        <f t="shared" si="27"/>
        <v>0</v>
      </c>
    </row>
    <row r="865" spans="1:47" x14ac:dyDescent="0.2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26"/>
        <v>815710770RXNXTX RXXTTX598,06SIMSIMNÃO733485433201133675044777,875ASSETJ - ASSOCIACAO DOS SERVIDORES DO TRIBUNAL DE044777,87530913,87544745,87544741,87544316,875000000AMIL14AMIL FACIL S80 QC S/COPART7767776,7ATIVO</v>
      </c>
      <c r="AU865">
        <f t="shared" si="27"/>
        <v>0</v>
      </c>
    </row>
    <row r="866" spans="1:47" x14ac:dyDescent="0.2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26"/>
        <v>815710790XLZX XLVX DX XUZX2137,01SIMSIMNÃO733485431204133724544777,875ASSETJ - ASSOCIACAO DOS SERVIDORES DO TRIBUNAL DE044777,87520444,916666666744745,87544741,87544316,875000000AMIL14AMIL FACIL S80 QP S/COPART2775352775,35ATIVO</v>
      </c>
      <c r="AU866">
        <f t="shared" si="27"/>
        <v>0</v>
      </c>
    </row>
    <row r="867" spans="1:47" x14ac:dyDescent="0.2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26"/>
        <v>815710850RXDRXGX DX LXMX GXMX474,65SIMSIMNÃO733485433201133895644777,875ASSETJ - ASSOCIACAO DOS SERVIDORES DO TRIBUNAL DE044777,87535772,916666666744745,87544741,87544316,875000000AMIL14AMIL FACIL S80 QC S/COPART61642616,42ATIVO</v>
      </c>
      <c r="AU867">
        <f t="shared" si="27"/>
        <v>0</v>
      </c>
    </row>
    <row r="868" spans="1:47" x14ac:dyDescent="0.2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26"/>
        <v>815710860YLVXX XLMX RXNXTX WXLMX WXLMX LXMX RXMXNX HXGX2137,01SIMSIMNÃO733485431204133724644777,875ASSETJ - ASSOCIACAO DOS SERVIDORES DO TRIBUNAL DE044777,87510850,87544745,87544741,87544316,875000000AMIL14AMIL FACIL S80 QP S/COPART2775352775,35ATIVO</v>
      </c>
      <c r="AU868">
        <f t="shared" si="27"/>
        <v>0</v>
      </c>
    </row>
    <row r="869" spans="1:47" x14ac:dyDescent="0.2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26"/>
        <v>815710960RXXLY FXRNXNDX BXLDXNX1978,72SIMSIMNÃO733485433201133762144777,875ASSETJ - ASSOCIACAO DOS SERVIDORES DO TRIBUNAL DE044777,87520767,916666666744745,87544741,87544316,875000000AMIL14AMIL FACIL S80 QC S/COPART2569762569,76ATIVO</v>
      </c>
      <c r="AU869">
        <f t="shared" si="27"/>
        <v>0</v>
      </c>
    </row>
    <row r="870" spans="1:47" x14ac:dyDescent="0.2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26"/>
        <v>815710970LUWXLX BXLX BXRBXX2137,01SIMSIMNÃO733485431204133951544777,875ASSETJ - ASSOCIACAO DOS SERVIDORES DO TRIBUNAL DE044777,87517969,87544745,87544741,87544316,875000000AMIL14AMIL FACIL S80 QP S/COPART2775352775,35ATIVO</v>
      </c>
      <c r="AU870">
        <f t="shared" si="27"/>
        <v>0</v>
      </c>
    </row>
    <row r="871" spans="1:47" x14ac:dyDescent="0.2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26"/>
        <v>815710980MXRXX XLXWX FXNXWX DX XLBUQUXRQUX WXVXLWXNTX2137,01SIMSIMNÃO733485431204134051044777,875ASSETJ - ASSOCIACAO DOS SERVIDORES DO TRIBUNAL DE044777,87517549,916666666744745,87544741,87544316,875000000AMIL14AMIL FACIL S80 QP S/COPART2775352775,35ATIVO</v>
      </c>
      <c r="AU871">
        <f t="shared" si="27"/>
        <v>0</v>
      </c>
    </row>
    <row r="872" spans="1:47" x14ac:dyDescent="0.2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26"/>
        <v>815817910JXXX FXRNXNDX DX XUZX2137,01SIMSIMNÃO733485431204133671044777,875ASSETJ - ASSOCIACAO DOS SERVIDORES DO TRIBUNAL DE044777,87518370,87544745,87544741,87544316,875000000AMIL14AMIL FACIL S80 QP S/COPART2775352775,35ATIVO</v>
      </c>
      <c r="AU872">
        <f t="shared" si="27"/>
        <v>0</v>
      </c>
    </row>
    <row r="873" spans="1:47" x14ac:dyDescent="0.2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26"/>
        <v>815817920XNX BXLX BXRBXX2137,01SIMSIMNÃO733485431204134012244777,875ASSETJ - ASSOCIACAO DOS SERVIDORES DO TRIBUNAL DE044777,87515689,916666666744745,87544741,87544316,875000000AMIL14AMIL FACIL S80 QP S/COPART2775352775,35ATIVO</v>
      </c>
      <c r="AU873">
        <f t="shared" si="27"/>
        <v>0</v>
      </c>
    </row>
    <row r="874" spans="1:47" x14ac:dyDescent="0.2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26"/>
        <v>815817940WXLXX MXRXX XXLXNX2137,01SIMSIMNÃO733485431204133976844777,875ASSETJ - ASSOCIACAO DOS SERVIDORES DO TRIBUNAL DE044777,87518662,916666666744745,87544741,87544316,875000000AMIL14AMIL FACIL S80 QP S/COPART2775352775,35ATIVO</v>
      </c>
      <c r="AU874">
        <f t="shared" si="27"/>
        <v>0</v>
      </c>
    </row>
    <row r="875" spans="1:47" x14ac:dyDescent="0.2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26"/>
        <v>815822150XRXWY BXRBXX PXRX2137,01SIMSIMNÃO733485431204134016944777,875ASSETJ - ASSOCIACAO DOS SERVIDORES DO TRIBUNAL DE044777,8758275,87544745,87544741,87544316,875000000AMIL14AMIL FACIL S80 QP S/COPART2775352775,35ATIVO</v>
      </c>
      <c r="AU875">
        <f t="shared" si="27"/>
        <v>0</v>
      </c>
    </row>
    <row r="876" spans="1:47" x14ac:dyDescent="0.2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26"/>
        <v>816404930RXGXNX MXXRXLLX DX XNTX2460,61SIMSIMNÃO733485429202134050944777,875ASSETJ - ASSOCIACAO DOS SERVIDORES DO TRIBUNAL DE044777,87512152,87544745,87544741,87544316,875000000AMIL14AMIL S380 QC S/COPART3195613195,61ATIVO</v>
      </c>
      <c r="AU876">
        <f t="shared" si="27"/>
        <v>0</v>
      </c>
    </row>
    <row r="877" spans="1:47" x14ac:dyDescent="0.2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26"/>
        <v>817207930BXRNXRDX LXPX PXNXLX MXWXDX277,34SIMNÃONÃO733485433201133941544777,875ASSETJ - ASSOCIACAO DOS SERVIDORES DO TRIBUNAL DE144693,87544777,87541063,87544693,87544316,875000000AMIL14AMIL FACIL S80 QC S/COPART36018360,18INATIVO</v>
      </c>
      <c r="AU877">
        <f t="shared" si="27"/>
        <v>0</v>
      </c>
    </row>
    <row r="878" spans="1:47" x14ac:dyDescent="0.2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26"/>
        <v>1201881000820693020LUNX MXWXDX DX RXBXLX416,82SIMSIMSIM570116260544777,875ANMEP144777,87544378,87544389,87544389,875000000AMIL46NEXT MUNICIPAL SÃO PAULO49621496,21ATIVO</v>
      </c>
      <c r="AU878">
        <f t="shared" si="27"/>
        <v>0</v>
      </c>
    </row>
    <row r="879" spans="1:47" x14ac:dyDescent="0.2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79">
        <f t="shared" si="27"/>
        <v>0</v>
      </c>
    </row>
    <row r="880" spans="1:47" x14ac:dyDescent="0.2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80">
        <f t="shared" si="27"/>
        <v>1</v>
      </c>
    </row>
    <row r="881" spans="1:47" x14ac:dyDescent="0.2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81">
        <f t="shared" si="27"/>
        <v>1</v>
      </c>
    </row>
    <row r="882" spans="1:47" x14ac:dyDescent="0.2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26"/>
        <v>824760230MXRXX XVXNXTX NXBRX661,84SIMSIMSIM810485428204135804944761,875ASPROLI - ENTIDADE FECHADA044761,87527211,87544756,87544755,87544453,875000000AMIL9AMIL S380 QC C/COPART7677767,7ATIVO</v>
      </c>
      <c r="AU882">
        <f t="shared" si="27"/>
        <v>0</v>
      </c>
    </row>
    <row r="883" spans="1:47" x14ac:dyDescent="0.2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26"/>
        <v>824760230MXRXX XVXNXTX NXBRX661,84SIMSIMSIM810485428204135804944761,875ASPROLI - ENTIDADE FECHADA044761,87527211,87544756,87544755,87544453,875000000AMIL9AMIL S380 QC C/COPART7677767,7ATIVO</v>
      </c>
      <c r="AU883">
        <f t="shared" si="27"/>
        <v>1</v>
      </c>
    </row>
    <row r="884" spans="1:47" x14ac:dyDescent="0.2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26"/>
        <v>824760230MXRXX XVXNXTX NXBRX661,84SIMSIMSIM810485428204135804944761,875ASPROLI - ENTIDADE FECHADA044761,87527211,87544756,87544755,87544453,875000000AMIL9AMIL S380 QC C/COPART7677767,7ATIVO</v>
      </c>
      <c r="AU884">
        <f t="shared" si="27"/>
        <v>1</v>
      </c>
    </row>
    <row r="885" spans="1:47" x14ac:dyDescent="0.2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26"/>
        <v>824760300BRUNNX DX PXZ PXRX529,87SIMSIMSIM810485421207135891444761,875ASPROLI - ENTIDADE FECHADA044761,87537487,87544455,87544453,875000000AMIL9AMIL S750 R2 QP S/COPART61466614,66ATIVO</v>
      </c>
      <c r="AU885">
        <f t="shared" si="27"/>
        <v>0</v>
      </c>
    </row>
    <row r="886" spans="1:47" x14ac:dyDescent="0.2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26"/>
        <v>824760300BRUNNX DX PXZ PXRX529,87SIMSIMSIM810485421207135891444761,875ASPROLI - ENTIDADE FECHADA044761,87537487,87544455,87544453,875000000AMIL9AMIL S750 R2 QP S/COPART61466614,66ATIVO</v>
      </c>
      <c r="AU886">
        <f t="shared" si="27"/>
        <v>1</v>
      </c>
    </row>
    <row r="887" spans="1:47" x14ac:dyDescent="0.2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26"/>
        <v>824760300BRUNNX DX PXZ PXRX529,87SIMSIMSIM810485421207135891444761,875ASPROLI - ENTIDADE FECHADA044761,87537487,87544455,87544453,875000000AMIL9AMIL S750 R2 QP S/COPART61466614,66ATIVO</v>
      </c>
      <c r="AU887">
        <f t="shared" si="27"/>
        <v>1</v>
      </c>
    </row>
    <row r="888" spans="1:47" x14ac:dyDescent="0.2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26"/>
        <v>824760390MXRXX WLXRX XLMXXDX DX MXNXZX524,67SIMSIMSIM810485421207135833244761,875ASPROLI - ENTIDADE FECHADA044761,87536448,87544455,87544453,875000000AMIL9AMIL S750 R1 QP S/COPART6086608,6ATIVO</v>
      </c>
      <c r="AU888">
        <f t="shared" si="27"/>
        <v>0</v>
      </c>
    </row>
    <row r="889" spans="1:47" x14ac:dyDescent="0.2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26"/>
        <v>824760390MXRXX WLXRX XLMXXDX DX MXNXZX524,67SIMSIMSIM810485421207135833244761,875ASPROLI - ENTIDADE FECHADA044761,87536448,87544455,87544453,875000000AMIL9AMIL S750 R1 QP S/COPART6086608,6ATIVO</v>
      </c>
      <c r="AU889">
        <f t="shared" si="27"/>
        <v>1</v>
      </c>
    </row>
    <row r="890" spans="1:47" x14ac:dyDescent="0.2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26"/>
        <v>824760390MXRXX WLXRX XLMXXDX DX MXNXZX524,67SIMSIMSIM810485421207135833244761,875ASPROLI - ENTIDADE FECHADA044761,87536448,87544455,87544453,875000000AMIL9AMIL S750 R1 QP S/COPART6086608,6ATIVO</v>
      </c>
      <c r="AU890">
        <f t="shared" si="27"/>
        <v>1</v>
      </c>
    </row>
    <row r="891" spans="1:47" x14ac:dyDescent="0.2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1">
        <f t="shared" si="27"/>
        <v>0</v>
      </c>
    </row>
    <row r="892" spans="1:47" x14ac:dyDescent="0.2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2">
        <f t="shared" si="27"/>
        <v>1</v>
      </c>
    </row>
    <row r="893" spans="1:47" x14ac:dyDescent="0.2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3">
        <f t="shared" si="27"/>
        <v>1</v>
      </c>
    </row>
    <row r="894" spans="1:47" x14ac:dyDescent="0.2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26"/>
        <v>824945380JXXX PXULX FXNXWX WXRDXX272,18SIMSIMSIM8100135832844761,875ASPROLI - ENTIDADE FECHADA044761,87531316,87544455,87544453,875000000AMIL9AMIL FACIL S60 RJ QC S/COPART31573315,73ATIVO</v>
      </c>
      <c r="AU894">
        <f t="shared" si="27"/>
        <v>0</v>
      </c>
    </row>
    <row r="895" spans="1:47" x14ac:dyDescent="0.2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26"/>
        <v>824945380JXXX PXULX FXNXWX WXRDXX272,18SIMSIMSIM8100135832844761,875ASPROLI - ENTIDADE FECHADA044761,87531316,87544455,87544453,875000000AMIL9AMIL FACIL S60 RJ QC S/COPART31573315,73ATIVO</v>
      </c>
      <c r="AU895">
        <f t="shared" si="27"/>
        <v>1</v>
      </c>
    </row>
    <row r="896" spans="1:47" x14ac:dyDescent="0.2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26"/>
        <v>824945380JXXX PXULX FXNXWX WXRDXX272,18SIMSIMSIM8100135832844761,875ASPROLI - ENTIDADE FECHADA044761,87531316,87544455,87544453,875000000AMIL9AMIL FACIL S60 RJ QC S/COPART31573315,73ATIVO</v>
      </c>
      <c r="AU896">
        <f t="shared" si="27"/>
        <v>1</v>
      </c>
    </row>
    <row r="897" spans="1:47" x14ac:dyDescent="0.2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26"/>
        <v>824945460DXBXRX MXWHXDX GXNWXLVX272,18SIMSIMSIM8100135699944761,875ASPROLI - ENTIDADE FECHADA044761,87531150,87544748,87544725,87544453,875000000AMIL9AMIL FACIL S60 RJ QC S/COPART31573315,73ATIVO</v>
      </c>
      <c r="AU897">
        <f t="shared" si="27"/>
        <v>0</v>
      </c>
    </row>
    <row r="898" spans="1:47" x14ac:dyDescent="0.2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2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GXNWXLVX272,18SIMSIMSIM8100135699944761,875ASPROLI - ENTIDADE FECHADA044761,87531150,87544748,87544725,87544453,875000000AMIL9AMIL FACIL S60 RJ QC S/COPART31573315,73ATIVO</v>
      </c>
      <c r="AU898">
        <f t="shared" ref="AU898:AU961" si="29">IF(AT898=AT897,1,0)</f>
        <v>1</v>
      </c>
    </row>
    <row r="899" spans="1:47" x14ac:dyDescent="0.2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28"/>
        <v>824945460DXBXRX MXWHXDX GXNWXLVX272,18SIMSIMSIM8100135699944761,875ASPROLI - ENTIDADE FECHADA044761,87531150,87544748,87544725,87544453,875000000AMIL9AMIL FACIL S60 RJ QC S/COPART31573315,73ATIVO</v>
      </c>
      <c r="AU899">
        <f t="shared" si="29"/>
        <v>1</v>
      </c>
    </row>
    <row r="900" spans="1:47" x14ac:dyDescent="0.2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28"/>
        <v>824945830TXX FXRRXXRX DX XNTX272,18SIMSIMSIM8100135805144761,875ASPROLI - ENTIDADE FECHADA044761,87533770,87544455,87544453,875000000AMIL9AMIL FACIL S60 RJ QC S/COPART31573315,73ATIVO</v>
      </c>
      <c r="AU900">
        <f t="shared" si="29"/>
        <v>0</v>
      </c>
    </row>
    <row r="901" spans="1:47" x14ac:dyDescent="0.2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28"/>
        <v>824945830TXX FXRRXXRX DX XNTX272,18SIMSIMSIM8100135805144761,875ASPROLI - ENTIDADE FECHADA044761,87533770,87544455,87544453,875000000AMIL9AMIL FACIL S60 RJ QC S/COPART31573315,73ATIVO</v>
      </c>
      <c r="AU901">
        <f t="shared" si="29"/>
        <v>1</v>
      </c>
    </row>
    <row r="902" spans="1:47" x14ac:dyDescent="0.2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28"/>
        <v>824945830TXX FXRRXXRX DX XNTX272,18SIMSIMSIM8100135805144761,875ASPROLI - ENTIDADE FECHADA044761,87533770,87544455,87544453,875000000AMIL9AMIL FACIL S60 RJ QC S/COPART31573315,73ATIVO</v>
      </c>
      <c r="AU902">
        <f t="shared" si="29"/>
        <v>1</v>
      </c>
    </row>
    <row r="903" spans="1:47" x14ac:dyDescent="0.2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28"/>
        <v>824945840XPHYX VXTXRXX DX XNTX GXRWXX170,75SIMSIMSIM8100135805144761,875ASPROLI - ENTIDADE FECHADA144761,87543201,87544455,87544453,875000000AMIL9AMIL FACIL S60 RJ QC S/COPART19806198,06ATIVO</v>
      </c>
      <c r="AU903">
        <f t="shared" si="29"/>
        <v>0</v>
      </c>
    </row>
    <row r="904" spans="1:47" x14ac:dyDescent="0.2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28"/>
        <v>824945840XPHYX VXTXRXX DX XNTX GXRWXX170,75SIMSIMSIM8100135805144761,875ASPROLI - ENTIDADE FECHADA144761,87543201,87544455,87544453,875000000AMIL9AMIL FACIL S60 RJ QC S/COPART19806198,06ATIVO</v>
      </c>
      <c r="AU904">
        <f t="shared" si="29"/>
        <v>1</v>
      </c>
    </row>
    <row r="905" spans="1:47" x14ac:dyDescent="0.2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28"/>
        <v>824945840XPHYX VXTXRXX DX XNTX GXRWXX170,75SIMSIMSIM8100135805144761,875ASPROLI - ENTIDADE FECHADA144761,87543201,87544455,87544453,875000000AMIL9AMIL FACIL S60 RJ QC S/COPART19806198,06ATIVO</v>
      </c>
      <c r="AU905">
        <f t="shared" si="29"/>
        <v>1</v>
      </c>
    </row>
    <row r="906" spans="1:47" x14ac:dyDescent="0.2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6">
        <f t="shared" si="29"/>
        <v>0</v>
      </c>
    </row>
    <row r="907" spans="1:47" x14ac:dyDescent="0.2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7">
        <f t="shared" si="29"/>
        <v>1</v>
      </c>
    </row>
    <row r="908" spans="1:47" x14ac:dyDescent="0.2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8">
        <f t="shared" si="29"/>
        <v>1</v>
      </c>
    </row>
    <row r="909" spans="1:47" x14ac:dyDescent="0.2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09">
        <f t="shared" si="29"/>
        <v>0</v>
      </c>
    </row>
    <row r="910" spans="1:47" x14ac:dyDescent="0.2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10">
        <f t="shared" si="29"/>
        <v>1</v>
      </c>
    </row>
    <row r="911" spans="1:47" x14ac:dyDescent="0.2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11">
        <f t="shared" si="29"/>
        <v>1</v>
      </c>
    </row>
    <row r="912" spans="1:47" x14ac:dyDescent="0.2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28"/>
        <v>825900070MXWHXLLX JXRGX VXXNX VXVXRXNX304,04SIMSIMSIM8100136183244777,875ASPROLI - ENTIDADE FECHADA044777,87529571,916666666744530,87544529,87544469,875000000AMIL9AMIL FACIL S60 RJ QC S/COPART35269352,69ATIVO</v>
      </c>
      <c r="AU912">
        <f t="shared" si="29"/>
        <v>0</v>
      </c>
    </row>
    <row r="913" spans="1:47" x14ac:dyDescent="0.2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28"/>
        <v>825900100XLXXNDRX FRXXTXG MXLX RXDRXGUX419,87SIMSIMSIM8100136275944777,875ASPROLI - ENTIDADE FECHADA044777,87528359,87544472,87544469,875000000AMIL9AMIL FACIL S60 RJ QC S/COPART48705487,05ATIVO</v>
      </c>
      <c r="AU913">
        <f t="shared" si="29"/>
        <v>0</v>
      </c>
    </row>
    <row r="914" spans="1:47" x14ac:dyDescent="0.2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28"/>
        <v>826101890DXUGLX DX XUZX276,68SIMSIMSIM810485442200135833444777,875ASPROLI - ENTIDADE FECHADA044777,87530048,87544472,87544469,875000000AMIL9AMIL FACIL S60 QC SP S/COPART32095320,95ATIVO</v>
      </c>
      <c r="AU914">
        <f t="shared" si="29"/>
        <v>0</v>
      </c>
    </row>
    <row r="915" spans="1:47" x14ac:dyDescent="0.2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28"/>
        <v>826106920MXRXX DX FXTXMX GUXRRX2668,42SIMSIMSIM810485421207136118544777,875ASPROLI - ENTIDADE FECHADA044777,87521006,87544472,87544469,875000000AMIL9AMIL S750 R1 QP S/COPART3095373095,37ATIVO</v>
      </c>
      <c r="AU915">
        <f t="shared" si="29"/>
        <v>0</v>
      </c>
    </row>
    <row r="916" spans="1:47" x14ac:dyDescent="0.2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28"/>
        <v>826106930UXLX FXRRXXRX DX XNTX TXRRX350,18NÃONÃONÃO8100135923444777,875ASPROLI - ENTIDADE FECHADA044711,87544777,87527729,916666666744711,87544711,87544469,875000000AMILAMIL FACIL S60 RJ QC S/COPART40621406,21INATIVO</v>
      </c>
      <c r="AU916">
        <f t="shared" si="29"/>
        <v>0</v>
      </c>
    </row>
    <row r="917" spans="1:47" x14ac:dyDescent="0.2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28"/>
        <v>826106950LUWXXNX GXLVXX PXNHX501,33SIMSIMSIM8100136270444777,875ASPROLI - ENTIDADE FECHADA044777,87525602,916666666744745,87544741,87544469,875000000AMIL9AMIL FACIL S60 RJ QC S/COPART58154581,54ATIVO</v>
      </c>
      <c r="AU917">
        <f t="shared" si="29"/>
        <v>0</v>
      </c>
    </row>
    <row r="918" spans="1:47" x14ac:dyDescent="0.2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28"/>
        <v>826106970XNXX MXRXX MXRTXN ZULLX1706,17SIMSIMSIM810485423203135995244777,875ASPROLI - ENTIDADE FECHADA044777,87523516,87544472,87544469,875000000AMIL9AMIL S450 QP S/COPART1979071979,07ATIVO</v>
      </c>
      <c r="AU918">
        <f t="shared" si="29"/>
        <v>0</v>
      </c>
    </row>
    <row r="919" spans="1:47" x14ac:dyDescent="0.2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28"/>
        <v>826523400XNDRXW LXGXN VXXNX DX WXTX170,75SIMSIMSIM8100136183244777,875ASPROLI - ENTIDADE FECHADA144777,87537929,916666666744530,87544469,875000000AMIL9AMIL FACIL S60 RJ QC S/COPART19806198,06ATIVO</v>
      </c>
      <c r="AU919">
        <f t="shared" si="29"/>
        <v>0</v>
      </c>
    </row>
    <row r="920" spans="1:47" x14ac:dyDescent="0.2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28"/>
        <v>826741910XLXXNX DXURXDX VXZ1119,97SIMSIMSIM810485421207136330044761,875ASPROLI - ENTIDADE FECHADA044761,87528346,87544482,87544483,875000000AMIL8AMIL S750 R2 QP S/COPART1299161299,16ATIVO</v>
      </c>
      <c r="AU920">
        <f t="shared" si="29"/>
        <v>0</v>
      </c>
    </row>
    <row r="921" spans="1:47" x14ac:dyDescent="0.2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28"/>
        <v>826741910XLXXNX DXURXDX VXZ1119,97SIMSIMSIM810485421207136330044761,875ASPROLI - ENTIDADE FECHADA044761,87528346,87544482,87544483,875000000AMIL8AMIL S750 R2 QP S/COPART1299161299,16ATIVO</v>
      </c>
      <c r="AU921">
        <f t="shared" si="29"/>
        <v>1</v>
      </c>
    </row>
    <row r="922" spans="1:47" x14ac:dyDescent="0.2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28"/>
        <v>826741910XLXXNX DXURXDX VXZ1119,97SIMSIMSIM810485421207136330044761,875ASPROLI - ENTIDADE FECHADA044761,87528346,87544482,87544483,875000000AMIL8AMIL S750 R2 QP S/COPART1299161299,16ATIVO</v>
      </c>
      <c r="AU922">
        <f t="shared" si="29"/>
        <v>1</v>
      </c>
    </row>
    <row r="923" spans="1:47" x14ac:dyDescent="0.2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3">
        <f t="shared" si="29"/>
        <v>0</v>
      </c>
    </row>
    <row r="924" spans="1:47" x14ac:dyDescent="0.2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4">
        <f t="shared" si="29"/>
        <v>1</v>
      </c>
    </row>
    <row r="925" spans="1:47" x14ac:dyDescent="0.2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5">
        <f t="shared" si="29"/>
        <v>1</v>
      </c>
    </row>
    <row r="926" spans="1:47" x14ac:dyDescent="0.2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28"/>
        <v>827568340WLXUDXX XPXRXWXDX XNTX NXWXMXNTX382,1SIMSIMSIM810485442200136725744777,875ASPROLI - ENTIDADE FECHADA044777,87527185,87544500,87544500,875000000AMIL8AMIL FACIL S60 QC SP S/COPART44322443,22ATIVO</v>
      </c>
      <c r="AU926">
        <f t="shared" si="29"/>
        <v>0</v>
      </c>
    </row>
    <row r="927" spans="1:47" x14ac:dyDescent="0.2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28"/>
        <v>827568350LXXNDRX XNTX NXWXMXNTX247,7SIMSIMSIM810485442200136725744777,875ASPROLI - ENTIDADE FECHADA144777,87535773,916666666744500,87544500,875000000AMIL8AMIL FACIL S60 QC SP S/COPART28733287,33ATIVO</v>
      </c>
      <c r="AU927">
        <f t="shared" si="29"/>
        <v>0</v>
      </c>
    </row>
    <row r="928" spans="1:47" x14ac:dyDescent="0.2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28"/>
        <v>827568360RXXMUNDX NXNXTX DX NXWXMXNTX656,06SIMSIMSIM810485442200136725744777,875ASPROLI - ENTIDADE FECHADA244777,87523673,87544500,87544500,875000000AMIL8AMIL FACIL S60 QC SP S/COPART76101761,01ATIVO</v>
      </c>
      <c r="AU928">
        <f t="shared" si="29"/>
        <v>0</v>
      </c>
    </row>
    <row r="929" spans="1:47" x14ac:dyDescent="0.2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28"/>
        <v>827568380DXMXRY DXYX XVXLXNX247,7SIMSIMSIM810485442200136727544777,875ASPROLI - ENTIDADE FECHADA044777,87532657,87544500,87544500,875000000AMIL8AMIL FACIL S60 QC SP S/COPART28733287,33ATIVO</v>
      </c>
      <c r="AU929">
        <f t="shared" si="29"/>
        <v>0</v>
      </c>
    </row>
    <row r="930" spans="1:47" x14ac:dyDescent="0.2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28"/>
        <v>827568430KXRXNX MXWHXDX BUZXLX GXRWXX272,18SIMSIMSIM8100136474044777,875ASPROLI - ENTIDADE FECHADA044777,87532463,916666666744742,87544741,87544500,875000000AMIL8AMIL FACIL S60 RJ QC S/COPART31573315,73ATIVO</v>
      </c>
      <c r="AU930">
        <f t="shared" si="29"/>
        <v>0</v>
      </c>
    </row>
    <row r="931" spans="1:47" x14ac:dyDescent="0.2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28"/>
        <v>827627390KXXLXNX XLVX DX XLVX752,65NÃONÃONÃO810485423203136619044777,875ASPROLI - ENTIDADE FECHADA044711,87544777,87531363,916666666744711,87544679,87544500,875000000AMILAMIL S450 QP S/COPART87305873,05INATIVO</v>
      </c>
      <c r="AU931">
        <f t="shared" si="29"/>
        <v>0</v>
      </c>
    </row>
    <row r="932" spans="1:47" x14ac:dyDescent="0.2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28"/>
        <v>829571690JXXLXN XMXRXM PXNHXXRX628,55SIMSIMSIM810485427206136956644777,875ASPROLI - ENTIDADE FECHADA044777,87530877,87544529,87544530,875000000AMIL7AMIL S380 QP S/COPART72911729,11ATIVO</v>
      </c>
      <c r="AU932">
        <f t="shared" si="29"/>
        <v>0</v>
      </c>
    </row>
    <row r="933" spans="1:47" x14ac:dyDescent="0.2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28"/>
        <v>829572290PXLXXNX GXRWXX DX XLXVXXRX272,18SIMSIMSIM8100137060644777,875ASPROLI - ENTIDADE FECHADA044777,87533039,87544529,87544530,875000000AMIL7AMIL FACIL S60 RJ QC S/COPART31573315,73ATIVO</v>
      </c>
      <c r="AU933">
        <f t="shared" si="29"/>
        <v>0</v>
      </c>
    </row>
    <row r="934" spans="1:47" x14ac:dyDescent="0.2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28"/>
        <v>829574620MXRXX MXDXLXNX DX FRXNWX PXX1022,24SIMSIMSIM8100137290244777,875ASPROLI - ENTIDADE FECHADA044777,87521208,916666666744529,87544530,875000000AMIL7AMIL FACIL S60 RJ QC S/COPART1185811185,81ATIVO</v>
      </c>
      <c r="AU934">
        <f t="shared" si="29"/>
        <v>0</v>
      </c>
    </row>
    <row r="935" spans="1:47" x14ac:dyDescent="0.2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28"/>
        <v>829574930XLXXXNDRX MXNDX RXDRXGUX419,87SIMSIMSIM8100137084944777,875ASPROLI - ENTIDADE FECHADA044777,87527773,916666666744529,87544530,875000000AMIL7AMIL FACIL S60 RJ QC S/COPART48705487,05ATIVO</v>
      </c>
      <c r="AU935">
        <f t="shared" si="29"/>
        <v>0</v>
      </c>
    </row>
    <row r="936" spans="1:47" x14ac:dyDescent="0.2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28"/>
        <v>829574940WLXUDXX RXMX DX XLMXXDX419,87SIMSIMSIM8100137084944777,875ASPROLI - ENTIDADE FECHADA144777,87528287,87544529,87544530,875000000AMIL7AMIL FACIL S60 RJ QC S/COPART48705487,05ATIVO</v>
      </c>
      <c r="AU936">
        <f t="shared" si="29"/>
        <v>0</v>
      </c>
    </row>
    <row r="937" spans="1:47" x14ac:dyDescent="0.2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28"/>
        <v>829575280XLXNX MXXX NXDXR708,3SIMSIMSIM810485429202137133744777,875ASPROLI - ENTIDADE FECHADA044777,87533056,87544529,87544530,875000000AMIL7AMIL S380 QC S/COPART82159821,59ATIVO</v>
      </c>
      <c r="AU937">
        <f t="shared" si="29"/>
        <v>0</v>
      </c>
    </row>
    <row r="938" spans="1:47" x14ac:dyDescent="0.2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28"/>
        <v>829575650KXRXMX XRXF MXHMUD645,22SIMSIMSIM810485425200137280044777,875ASPROLI - ENTIDADE FECHADA044777,87534547,87544529,87544530,875000000AMIL7AMIL S450 QC S/COPART74843748,43ATIVO</v>
      </c>
      <c r="AU938">
        <f t="shared" si="29"/>
        <v>0</v>
      </c>
    </row>
    <row r="939" spans="1:47" x14ac:dyDescent="0.2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28"/>
        <v>829575800LXURDX XPXRXWXDX DX XNTX1814,91SIMSIMSIM810485421207137076544777,875ASPROLI - ENTIDADE FECHADA044777,87526497,87544529,87544530,875000000AMIL7AMIL S750 R1 QP S/COPART2105222105,22ATIVO</v>
      </c>
      <c r="AU939">
        <f t="shared" si="29"/>
        <v>0</v>
      </c>
    </row>
    <row r="940" spans="1:47" x14ac:dyDescent="0.2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28"/>
        <v>829581040FRXNWXWX NXDJX DX NXWXMXNTX NUNX276,68SIMSIMSIM810485442200137290444777,875ASPROLI - ENTIDADE FECHADA044777,87529468,87544770,87544770,87544530,875000000AMIL7AMIL FACIL S60 QC SP S/COPART32095320,95SUSPENSÃO</v>
      </c>
      <c r="AU940">
        <f t="shared" si="29"/>
        <v>0</v>
      </c>
    </row>
    <row r="941" spans="1:47" x14ac:dyDescent="0.2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28"/>
        <v>829581050XYLX DX NXWXMXNTX NUNX155,38SIMSIMSIM810485442200137290444777,875ASPROLI - ENTIDADE FECHADA344777,87544400,87544770,87544530,875000000AMIL7AMIL FACIL S60 QC SP S/COPART18023180,23SUSPENSÃO</v>
      </c>
      <c r="AU941">
        <f t="shared" si="29"/>
        <v>0</v>
      </c>
    </row>
    <row r="942" spans="1:47" x14ac:dyDescent="0.2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28"/>
        <v>829581060MXRWX RXBXRTX NUNX276,68SIMSIMSIM810485442200137290444777,875ASPROLI - ENTIDADE FECHADA144777,87529859,87544770,87544530,875000000AMIL7AMIL FACIL S60 QC SP S/COPART32095320,95SUSPENSÃO</v>
      </c>
      <c r="AU942">
        <f t="shared" si="29"/>
        <v>0</v>
      </c>
    </row>
    <row r="943" spans="1:47" x14ac:dyDescent="0.2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28"/>
        <v>829581070BRXNDX DX NXWXMXNTX NUNX155,38SIMSIMSIM810485442200137290444777,875ASPROLI - ENTIDADE FECHADA244777,87540853,916666666744770,87544530,875000000AMIL7AMIL FACIL S60 QC SP S/COPART18023180,23SUSPENSÃO</v>
      </c>
      <c r="AU943">
        <f t="shared" si="29"/>
        <v>0</v>
      </c>
    </row>
    <row r="944" spans="1:47" x14ac:dyDescent="0.2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28"/>
        <v>831411670DXBXRX RXGXNX BXRBXZX DX XLVX498,86SIMSIMSIM810485427206137421144777,875ASPROLI - ENTIDADE FECHADA044745,87544777,87535571,87544745,87544561,875000000AMIL6AMIL S380 QP S/COPART57867578,67INATIVO</v>
      </c>
      <c r="AU944">
        <f t="shared" si="29"/>
        <v>0</v>
      </c>
    </row>
    <row r="945" spans="1:47" x14ac:dyDescent="0.2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28"/>
        <v>831411680XNDRX HXLXNX FRXNWX PXRXDX501,33SIMSIMSIM8100137366944777,875ASPROLI - ENTIDADE FECHADA044777,87526493,87544559,87544561,875000000AMIL6AMIL FACIL S60 RJ QC S/COPART58154581,54ATIVO</v>
      </c>
      <c r="AU945">
        <f t="shared" si="29"/>
        <v>0</v>
      </c>
    </row>
    <row r="946" spans="1:47" x14ac:dyDescent="0.2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28"/>
        <v>831411800VXVXXNX BRXGX DX XLVX272,18SIMSIMSIM8100137706744777,875ASPROLI - ENTIDADE FECHADA044777,87532259,87544559,87544561,875000000AMIL6AMIL FACIL S60 RJ QC S/COPART31573315,73ATIVO</v>
      </c>
      <c r="AU946">
        <f t="shared" si="29"/>
        <v>0</v>
      </c>
    </row>
    <row r="947" spans="1:47" x14ac:dyDescent="0.2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28"/>
        <v>831411810WXRXLXNX FXXTX NXVX272,18SIMSIMSIM8100137785844777,875ASPROLI - ENTIDADE FECHADA044777,87535735,87544559,87544561,875000000AMIL6AMIL FACIL S60 RJ QC S/COPART31573315,73ATIVO</v>
      </c>
      <c r="AU947">
        <f t="shared" si="29"/>
        <v>0</v>
      </c>
    </row>
    <row r="948" spans="1:47" x14ac:dyDescent="0.2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28"/>
        <v>831411820HXXTXR FXXTX DX WXTX170,75SIMSIMSIM8100137785844777,875ASPROLI - ENTIDADE FECHADA144777,87544487,87544559,87544561,875000000AMIL6AMIL FACIL S60 RJ QC S/COPART19806198,06ATIVO</v>
      </c>
      <c r="AU948">
        <f t="shared" si="29"/>
        <v>0</v>
      </c>
    </row>
    <row r="949" spans="1:47" x14ac:dyDescent="0.2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28"/>
        <v>831411830JXXX PXDRX BXRRX DX XRXUJX568,1SIMSIMSIM810485423203137788344777,875ASPROLI - ENTIDADE FECHADA044777,87535268,87544559,87544561,875000000AMIL6AMIL S450 QP S/COPART65899658,99ATIVO</v>
      </c>
      <c r="AU949">
        <f t="shared" si="29"/>
        <v>0</v>
      </c>
    </row>
    <row r="950" spans="1:47" x14ac:dyDescent="0.2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28"/>
        <v>831411840JULXX XUGUTX XRRXNTXNX DX WXTX304,04SIMSIMSIM8100137787544777,875ASPROLI - ENTIDADE FECHADA044777,87529840,87544559,87544561,875000000AMIL6AMIL FACIL S60 RJ QC S/COPART35269352,69ATIVO</v>
      </c>
      <c r="AU950">
        <f t="shared" si="29"/>
        <v>0</v>
      </c>
    </row>
    <row r="951" spans="1:47" x14ac:dyDescent="0.2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28"/>
        <v>831411850YLVXX FXRNXNDX DX XNTX BXLX1022,24SIMSIMSIM8100137790144777,875ASPROLI - ENTIDADE FECHADA044777,87522846,87544770,87544770,87544561,875000000AMIL6AMIL FACIL S60 RJ QC S/COPART1185811185,81SUSPENSÃO</v>
      </c>
      <c r="AU951">
        <f t="shared" si="29"/>
        <v>0</v>
      </c>
    </row>
    <row r="952" spans="1:47" x14ac:dyDescent="0.2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28"/>
        <v>831417870PXTRXWXX DX XNTX XLVX272,18SIMSIMSIM8100137798244777,875ASPROLI - ENTIDADE FECHADA044777,87531521,87544557,87544561,875000000AMIL6AMIL FACIL S60 RJ QC S/COPART31573315,73ATIVO</v>
      </c>
      <c r="AU952">
        <f t="shared" si="29"/>
        <v>0</v>
      </c>
    </row>
    <row r="953" spans="1:47" x14ac:dyDescent="0.2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28"/>
        <v>831417880MXRWU VXNXWXU BXNDXM MXWXDX227,01SIMNÃONÃO8100137799544777,875ASPROLI - ENTIDADE FECHADA044741,87544777,87532561,87544741,87544711,87544561,875000000AMIL6AMIL FACIL S60 RJ QC S/COPART26333263,33INATIVO</v>
      </c>
      <c r="AU953">
        <f t="shared" si="29"/>
        <v>0</v>
      </c>
    </row>
    <row r="954" spans="1:47" x14ac:dyDescent="0.2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28"/>
        <v>831474780WXRLX WRXTXNX MXNTXXRX TXTX MXURX1219,19SIMSIMSIM810485425200137667244777,875ASPROLI - ENTIDADE FECHADA044777,87524425,916666666744559,87544561,875000000AMIL6AMIL S450 QC S/COPART1414271414,27ATIVO</v>
      </c>
      <c r="AU954">
        <f t="shared" si="29"/>
        <v>0</v>
      </c>
    </row>
    <row r="955" spans="1:47" x14ac:dyDescent="0.2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28"/>
        <v>1201881000832606470WXWXLXX GXMX DX XNTXNX MXWHXDX649,63NÃONÃONÃO570116095744761,875ANMEP144657,87544761,87544551,87544657,87544578,875000000AMILAMIL 400 QC NACIONAL77338773,38INATIVO</v>
      </c>
      <c r="AU955">
        <f t="shared" si="29"/>
        <v>0</v>
      </c>
    </row>
    <row r="956" spans="1:47" x14ac:dyDescent="0.2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28"/>
        <v>1201881000832606470WXWXLXX GXMX DX XNTXNX MXWHXDX649,63NÃONÃONÃO570116095744761,875ANMEP144657,87544761,87544551,87544657,87544578,875000000AMILAMIL 400 QC NACIONAL77338773,38INATIVO</v>
      </c>
      <c r="AU956">
        <f t="shared" si="29"/>
        <v>1</v>
      </c>
    </row>
    <row r="957" spans="1:47" x14ac:dyDescent="0.2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28"/>
        <v>1201881000832606470WXWXLXX GXMX DX XNTXNX MXWHXDX649,63NÃONÃONÃO570116095744761,875ANMEP144657,87544761,87544551,87544657,87544578,875000000AMILAMIL 400 QC NACIONAL77338773,38INATIVO</v>
      </c>
      <c r="AU957">
        <f t="shared" si="29"/>
        <v>1</v>
      </c>
    </row>
    <row r="958" spans="1:47" x14ac:dyDescent="0.2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28"/>
        <v>1191014000832606770NXXH XLXVXXRX WXMBXX XNTX X738,6SIMSIMNÃO190117013244777,875FNEL144712,87544777,87544548,87544741,87544578,875000000AMIL44AMIL 400 QP NACIONAL87928879,28INATIVO</v>
      </c>
      <c r="AU958">
        <f t="shared" si="29"/>
        <v>0</v>
      </c>
    </row>
    <row r="959" spans="1:47" x14ac:dyDescent="0.2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28"/>
        <v>833234420WXLXX MXRTX PXRXXRX MXRQUX1082,66SIMSIMSIM810485423203138028444777,875ASPROLI - ENTIDADE FECHADA044777,87525589,916666666744592,87544592,875000000AMIL5AMIL S450 QP S/COPART1255891255,89ATIVO</v>
      </c>
      <c r="AU959">
        <f t="shared" si="29"/>
        <v>0</v>
      </c>
    </row>
    <row r="960" spans="1:47" x14ac:dyDescent="0.2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28"/>
        <v>833270690WXXXNX RXBXXRX DX XLVX544,53NÃONÃONÃO810485420209138028044777,875ASPROLI - ENTIDADE FECHADA044711,87544777,87532693,87544711,87544711,87544592,875000000AMILAMIL S750 R1 QP C/COPART63163631,63INATIVO</v>
      </c>
      <c r="AU960">
        <f t="shared" si="29"/>
        <v>0</v>
      </c>
    </row>
    <row r="961" spans="1:47" x14ac:dyDescent="0.2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28"/>
        <v>833270700WRXTXXN PXBLX DX XLVX XUZX317,9NÃONÃONÃO810485420209138028044777,875ASPROLI - ENTIDADE FECHADA244711,87544777,87538679,916666666744711,87544592,875000000AMILAMIL S750 R1 QP C/COPART36875368,75INATIVO</v>
      </c>
      <c r="AU961">
        <f t="shared" si="29"/>
        <v>0</v>
      </c>
    </row>
    <row r="962" spans="1:47" x14ac:dyDescent="0.2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30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QUXXRXZ317,9NÃONÃONÃO810485420209138028044777,875ASPROLI - ENTIDADE FECHADA444711,87544777,87543688,87544711,87544592,875000000AMILAMIL S750 R1 QP C/COPART36875368,75INATIVO</v>
      </c>
      <c r="AU962">
        <f t="shared" ref="AU962:AU1025" si="31">IF(AT962=AT961,1,0)</f>
        <v>0</v>
      </c>
    </row>
    <row r="963" spans="1:47" x14ac:dyDescent="0.2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30"/>
        <v>833270720GXBRXXL XNGXLX DX XLVX QUXXRXZ317,9NÃONÃONÃO810485420209138028044777,875ASPROLI - ENTIDADE FECHADA544711,87544777,87544204,87544711,87544592,875000000AMILAMIL S750 R1 QP C/COPART36875368,75INATIVO</v>
      </c>
      <c r="AU963">
        <f t="shared" si="31"/>
        <v>0</v>
      </c>
    </row>
    <row r="964" spans="1:47" x14ac:dyDescent="0.2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30"/>
        <v>833270730WXUXN DX XLVX XUZX317,9NÃONÃONÃO810485420209138028044777,875ASPROLI - ENTIDADE FECHADA144711,87544777,87539296,87544711,87544592,875000000AMILAMIL S750 R1 QP C/COPART36875368,75INATIVO</v>
      </c>
      <c r="AU964">
        <f t="shared" si="31"/>
        <v>0</v>
      </c>
    </row>
    <row r="965" spans="1:47" x14ac:dyDescent="0.2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30"/>
        <v>833270740KXYLXXNX WRXTXNX DX XLVX DX WXRVXLHX317,9NÃONÃONÃO810485420209138028044777,875ASPROLI - ENTIDADE FECHADA344711,87544777,87540732,87544711,87544592,875000000AMILAMIL S750 R1 QP C/COPART36875368,75INATIVO</v>
      </c>
      <c r="AU965">
        <f t="shared" si="31"/>
        <v>0</v>
      </c>
    </row>
    <row r="966" spans="1:47" x14ac:dyDescent="0.2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30"/>
        <v>833270770MXRXXNX MXNTXXRX RUX646,45SIMSIMSIM810485421207138295044777,875ASPROLI - ENTIDADE FECHADA044777,87534819,87544770,87544770,87544592,875000000AMIL5AMIL S750 R2 QP S/COPART74988749,88SUSPENSÃO</v>
      </c>
      <c r="AU966">
        <f t="shared" si="31"/>
        <v>0</v>
      </c>
    </row>
    <row r="967" spans="1:47" x14ac:dyDescent="0.2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30"/>
        <v>833270780XNTXNXX VXNDXRLXY FXRRXZ DX XUX715,81SIMSIMSIM810485423203138197644777,875ASPROLI - ENTIDADE FECHADA044777,87532018,87544592,87544592,875000000AMIL5AMIL S450 QP S/COPART83034830,34ATIVO</v>
      </c>
      <c r="AU967">
        <f t="shared" si="31"/>
        <v>0</v>
      </c>
    </row>
    <row r="968" spans="1:47" x14ac:dyDescent="0.2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30"/>
        <v>833270790XZXBXLX PXRXXRX LXX544,53NÃONÃONÃO810485420209138059844777,875ASPROLI - ENTIDADE FECHADA044711,87544777,87532979,87544711,87544711,87544592,875000000AMILAMIL S750 R1 QP C/COPART63163631,63INATIVO</v>
      </c>
      <c r="AU968">
        <f t="shared" si="31"/>
        <v>0</v>
      </c>
    </row>
    <row r="969" spans="1:47" x14ac:dyDescent="0.2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30"/>
        <v>833270800XNTXNXLX MXLLX LXX317,9NÃONÃONÃO810485420209138059844777,875ASPROLI - ENTIDADE FECHADA344711,87544777,87544172,87544711,87544592,875000000AMILAMIL S750 R1 QP C/COPART36875368,75INATIVO</v>
      </c>
      <c r="AU969">
        <f t="shared" si="31"/>
        <v>0</v>
      </c>
    </row>
    <row r="970" spans="1:47" x14ac:dyDescent="0.2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30"/>
        <v>833270810WXUX PXRXXRX PRXXXDX317,9NÃONÃONÃO810485420209138059844777,875ASPROLI - ENTIDADE FECHADA144711,87544777,87539186,87544711,87544592,875000000AMILAMIL S750 R1 QP C/COPART36875368,75INATIVO</v>
      </c>
      <c r="AU970">
        <f t="shared" si="31"/>
        <v>0</v>
      </c>
    </row>
    <row r="971" spans="1:47" x14ac:dyDescent="0.2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30"/>
        <v>833270820WXUX PXRXXRX PRXXXDX317,9NÃONÃONÃO810485420209138059844777,875ASPROLI - ENTIDADE FECHADA244711,87544777,87540230,87544711,87544592,875000000AMILAMIL S750 R1 QP C/COPART36875368,75INATIVO</v>
      </c>
      <c r="AU971">
        <f t="shared" si="31"/>
        <v>0</v>
      </c>
    </row>
    <row r="972" spans="1:47" x14ac:dyDescent="0.2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30"/>
        <v>833270830NXWX DXXXNX WXXMBRX363,19NÃONÃONÃO810485433201138375944777,875ASPROLI - ENTIDADE FECHADA044662,87544777,87530774,87544662,87544592,875000000AMILAMIL FACIL S80 QC S/COPART4213421,3INATIVO</v>
      </c>
      <c r="AU972">
        <f t="shared" si="31"/>
        <v>0</v>
      </c>
    </row>
    <row r="973" spans="1:47" x14ac:dyDescent="0.2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30"/>
        <v>833270840HUMBXRTX RXWHXRD UWHXX DX BRXTTX276,68SIMSIMSIM810485442200138187944777,875ASPROLI - ENTIDADE FECHADA044777,87528888,916666666744592,87544592,875000000AMIL5AMIL FACIL S60 QC SP S/COPART32095320,95ATIVO</v>
      </c>
      <c r="AU973">
        <f t="shared" si="31"/>
        <v>0</v>
      </c>
    </row>
    <row r="974" spans="1:47" x14ac:dyDescent="0.2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30"/>
        <v>834903630NXYXRX JXXWX WXXTXNX227,01SIMNÃONÃO8100139220644777,875ASPROLI - ENTIDADE FECHADA044741,87544777,87534839,87544741,87544711,87544620,875000000AMIL4AMIL FACIL S60 RJ QC S/COPART26333263,33INATIVO</v>
      </c>
      <c r="AU974">
        <f t="shared" si="31"/>
        <v>0</v>
      </c>
    </row>
    <row r="975" spans="1:47" x14ac:dyDescent="0.2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30"/>
        <v>834903640GXBRXXLLX PXRXXRX DX JXU272,18SIMSIMSIM8100139221444777,875ASPROLI - ENTIDADE FECHADA044755,87544777,87535784,916666666744755,87544620,875000000AMIL4AMIL FACIL S60 RJ QC S/COPART31573315,73INATIVO</v>
      </c>
      <c r="AU975">
        <f t="shared" si="31"/>
        <v>0</v>
      </c>
    </row>
    <row r="976" spans="1:47" x14ac:dyDescent="0.2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30"/>
        <v>834903650LXURX XNGXLX PXRXXRX DX JXU170,75SIMSIMSIM8100139221444777,875ASPROLI - ENTIDADE FECHADA144755,87544777,87544565,87544755,87544620,875000000AMIL4AMIL FACIL S60 RJ QC S/COPART19806198,06INATIVO</v>
      </c>
      <c r="AU976">
        <f t="shared" si="31"/>
        <v>0</v>
      </c>
    </row>
    <row r="977" spans="1:47" x14ac:dyDescent="0.2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30"/>
        <v>834903660WXNWXXWXX DX MXRXX DX XUX RXDRXGUX701,71SIMSIMSIM810485426208139221144777,875ASPROLI - ENTIDADE FECHADA044777,87532159,916666666744621,87544620,875000000AMIL4AMIL S380 QP C/COPART81397813,97ATIVO</v>
      </c>
      <c r="AU977">
        <f t="shared" si="31"/>
        <v>0</v>
      </c>
    </row>
    <row r="978" spans="1:47" x14ac:dyDescent="0.2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30"/>
        <v>1201881000835701440BRXNX BXTX NUNX WXRDXZX805,73SIMNÃONÃO570118792644761,875ANMEP244682,87544761,87544602,87544682,87544630,875000000AMIL40AMIL 500 QP NACIONAL95921959,21INATIVO</v>
      </c>
      <c r="AU978">
        <f t="shared" si="31"/>
        <v>0</v>
      </c>
    </row>
    <row r="979" spans="1:47" x14ac:dyDescent="0.2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30"/>
        <v>1201881000835701440BRXNX BXTX NUNX WXRDXZX805,73SIMNÃONÃO570118792644761,875ANMEP244682,87544761,87544602,87544682,87544630,875000000AMIL40AMIL 500 QP NACIONAL95921959,21INATIVO</v>
      </c>
      <c r="AU979">
        <f t="shared" si="31"/>
        <v>1</v>
      </c>
    </row>
    <row r="980" spans="1:47" x14ac:dyDescent="0.2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30"/>
        <v>1201881000835701440BRXNX BXTX NUNX WXRDXZX805,73SIMNÃONÃO570118792644761,875ANMEP244682,87544761,87544602,87544682,87544630,875000000AMIL40AMIL 500 QP NACIONAL95921959,21INATIVO</v>
      </c>
      <c r="AU980">
        <f t="shared" si="31"/>
        <v>1</v>
      </c>
    </row>
    <row r="981" spans="1:47" x14ac:dyDescent="0.2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30"/>
        <v>836490890XLXX XNDRX PXLUZX TXXXXXRX1082,66SIMSIMSIM810485423203139799344777,875ASPROLI - ENTIDADE FECHADA044777,87526718,87544651,87544651,875000000AMIL3AMIL S450 QP S/COPART1255891255,89ATIVO</v>
      </c>
      <c r="AU981">
        <f t="shared" si="31"/>
        <v>0</v>
      </c>
    </row>
    <row r="982" spans="1:47" x14ac:dyDescent="0.2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30"/>
        <v>836490900PXTRXWXX MXRXX WURTY DX XLXVXXRX272,18SIMSIMSIM8100139799444777,875ASPROLI - ENTIDADE FECHADA044777,87533859,87544651,87544651,875000000AMIL3AMIL FACIL S60 RJ QC S/COPART31573315,73ATIVO</v>
      </c>
      <c r="AU982">
        <f t="shared" si="31"/>
        <v>0</v>
      </c>
    </row>
    <row r="983" spans="1:47" x14ac:dyDescent="0.2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30"/>
        <v>837920660DXNXXLLX XLVX MXRTXN DX FRXXTX644,87SIMSIMSIM810485425200140065044777,875ASPROLI - ENTIDADE FECHADA044777,87531931,87544679,87544681,875000000AMIL2AMIL S450 QC S/COPART74804748,04ATIVO</v>
      </c>
      <c r="AU983">
        <f t="shared" si="31"/>
        <v>0</v>
      </c>
    </row>
    <row r="984" spans="1:47" x14ac:dyDescent="0.2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30"/>
        <v>837920670WXRLX NUNX DX XLXVXXRX NXWXLXXT806,51SIMSIMSIM810485421207140365444777,875ASPROLI - ENTIDADE FECHADA044770,87544777,87531525,87544770,87544681,875000000AMIL2AMIL S750 R1 QP S/COPART93556935,56INATIVO</v>
      </c>
      <c r="AU984">
        <f t="shared" si="31"/>
        <v>0</v>
      </c>
    </row>
    <row r="985" spans="1:47" x14ac:dyDescent="0.2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30"/>
        <v>839625670WXLDXMXR TXVXRX MXWHXDX NXTX806,51SIMSIMSIM810485421207140730544777,875ASPROLI - ENTIDADE FECHADA044777,87531930,87544710,87544712,875000000AMIL1AMIL S750 R1 QP S/COPART93556935,56ATIVO</v>
      </c>
      <c r="AU985">
        <f t="shared" si="31"/>
        <v>0</v>
      </c>
    </row>
    <row r="986" spans="1:47" x14ac:dyDescent="0.2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30"/>
        <v>839670450XLXXNDRX DX XLVX RXDRXGUX419,87SIMSIMSIM8100140595144777,875ASPROLI - ENTIDADE FECHADA044777,87527934,87544710,87544712,875000000AMIL1AMIL FACIL S60 RJ QC S/COPART48705487,05ATIVO</v>
      </c>
      <c r="AU986">
        <f t="shared" si="31"/>
        <v>0</v>
      </c>
    </row>
    <row r="987" spans="1:47" x14ac:dyDescent="0.2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30"/>
        <v>839670460DXVX DX XLVX RXDRXGUX170,75SIMSIMSIM8100140595144777,875ASPROLI - ENTIDADE FECHADA344777,87541959,916666666744710,87544712,875000000AMIL1AMIL FACIL S60 RJ QC S/COPART19806198,06ATIVO</v>
      </c>
      <c r="AU987">
        <f t="shared" si="31"/>
        <v>0</v>
      </c>
    </row>
    <row r="988" spans="1:47" x14ac:dyDescent="0.2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30"/>
        <v>839670470WXRLX FXNXWX RXDRXGUX419,87SIMSIMSIM8100140595144777,875ASPROLI - ENTIDADE FECHADA144777,87527095,87544710,87544712,875000000AMIL1AMIL FACIL S60 RJ QC S/COPART48705487,05ATIVO</v>
      </c>
      <c r="AU988">
        <f t="shared" si="31"/>
        <v>0</v>
      </c>
    </row>
    <row r="989" spans="1:47" x14ac:dyDescent="0.2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30"/>
        <v>839670480PXDRX DX XLVX RXDRXGUX170,75SIMSIMSIM8100140595144777,875ASPROLI - ENTIDADE FECHADA244777,87538678,916666666744710,87544712,875000000AMIL1AMIL FACIL S60 RJ QC S/COPART19806198,06ATIVO</v>
      </c>
      <c r="AU989">
        <f t="shared" si="31"/>
        <v>0</v>
      </c>
    </row>
    <row r="990" spans="1:47" x14ac:dyDescent="0.2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t="str">
        <f t="shared" si="30"/>
        <v>6302c799809be80ea0bc1f856302b4adfc395e31428b925e6302c799809be80ea0bc1f8311977810006302b4adfc395e31428b925e1197781000E44740,875841627313HXLXNX LXPX WXRVXLHXL00AMIL 500 QP NACIONAL R PJCAMens. Depend. Faixa Etária Implant.D1287,56</v>
      </c>
      <c r="AU990">
        <f t="shared" si="31"/>
        <v>0</v>
      </c>
    </row>
    <row r="991" spans="1:47" x14ac:dyDescent="0.2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t="str">
        <f t="shared" si="30"/>
        <v>6302c799809be80ea0bc1f866302b4adfc395e31428b925e6302c799809be80ea0bc1f8311977810006302b4adfc395e31428b925e1197781000E44740,875841627313HXLXNX LXPX WXRVXLHXL42972429,72AMIL 500 QP NACIONAL R PJCACobrança Inclusão RetroativaD0</v>
      </c>
      <c r="AU991">
        <f t="shared" si="31"/>
        <v>0</v>
      </c>
    </row>
    <row r="992" spans="1:47" x14ac:dyDescent="0.2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30"/>
        <v>1189445000841627312HXLXNX LXPX WXRVXLHXL1287,56NÃONÃOSIM570116100344761,875ANMEP144761,87544713,87544740,87544742,875000000AMILAMIL 500 QP NACIONAL1532821532,82ATIVO</v>
      </c>
      <c r="AU992">
        <f t="shared" si="31"/>
        <v>0</v>
      </c>
    </row>
    <row r="993" spans="1:47" x14ac:dyDescent="0.2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30"/>
        <v>1189445000841627312HXLXNX LXPX WXRVXLHXL1287,56NÃONÃOSIM570116100344761,875ANMEP144761,87544713,87544740,87544742,875000000AMILAMIL 500 QP NACIONAL1532821532,82ATIVO</v>
      </c>
      <c r="AU993">
        <f t="shared" si="31"/>
        <v>1</v>
      </c>
    </row>
    <row r="994" spans="1:47" x14ac:dyDescent="0.2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30"/>
        <v>1189445000841627312HXLXNX LXPX WXRVXLHXL1287,56NÃONÃOSIM570116100344761,875ANMEP144761,87544713,87544740,87544742,875000000AMILAMIL 500 QP NACIONAL1532821532,82ATIVO</v>
      </c>
      <c r="AU994">
        <f t="shared" si="31"/>
        <v>1</v>
      </c>
    </row>
    <row r="995" spans="1:47" x14ac:dyDescent="0.2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30"/>
        <v>938494000913204960GXBRXXLX TRXNDXDX WXRRXX LXPX1842,32SIMSIMSIM1112661364516194544777,875GP1 - ASESF - ASSOCIACAO DOS ESTUDANTES DE FORTALE044777,87533252,916666666741410,87541425,875000000AMIL109GP1 - BLUE 300 RM FO QP PJCA20702070ATIVO</v>
      </c>
      <c r="AU995">
        <f t="shared" si="31"/>
        <v>0</v>
      </c>
    </row>
    <row r="996" spans="1:47" x14ac:dyDescent="0.2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30"/>
        <v>938494000913205340LUWXLXX XNTX NXBRX2093,81SIMSIMSIM1112661362316196244777,875GP1 - ASESF - ASSOCIACAO DOS ESTUDANTES DE FORTALE044768,87544777,87528222,87544768,87541425,875000000AMIL109GP1 - BLUE 200 RM FO QC PJCA2352592352,59INATIVO</v>
      </c>
      <c r="AU996">
        <f t="shared" si="31"/>
        <v>0</v>
      </c>
    </row>
    <row r="997" spans="1:47" x14ac:dyDescent="0.2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t="str">
        <f t="shared" si="30"/>
        <v>6301123f1fe6e2596566dd9b630111a2b336dc5f51bee3b56301123e1fe6e2596566dd9a722764000630111a2b336dc5f51bee3b5722764000C39435,91666666671310641850TXLX BXTITX DX XNTX00MEDICUS QC 122 PARTICIP. - RNMens. Titular Faixa Etária Implant.T1738,03</v>
      </c>
      <c r="AU997">
        <f t="shared" si="31"/>
        <v>0</v>
      </c>
    </row>
    <row r="998" spans="1:47" x14ac:dyDescent="0.2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t="str">
        <f t="shared" si="30"/>
        <v>6301123f1fe6e2596566dd9c630111a2b336dc5f51bee3b56301123e1fe6e2596566dd9a722764000630111a2b336dc5f51bee3b5722764000C39435,91666666671310641850TXLX BXTITX DX XNTX00MEDICUS QC 122 PARTICIP. - RNCo-participaçãoT0</v>
      </c>
      <c r="AU998">
        <f t="shared" si="31"/>
        <v>0</v>
      </c>
    </row>
    <row r="999" spans="1:47" x14ac:dyDescent="0.2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t="str">
        <f t="shared" si="30"/>
        <v>6301123f1fe6e2596566dd9d630111a2b336dc5f51bee3b56301123e1fe6e2596566dd9a722764000630111a2b336dc5f51bee3b5722764000C39435,91666666671310645250XNIX MXRIX DX XUZX00MEDICUS QC - RNMens. Titular Faixa Etária Implant.T1838,5</v>
      </c>
      <c r="AU999">
        <f t="shared" si="31"/>
        <v>0</v>
      </c>
    </row>
    <row r="1000" spans="1:47" x14ac:dyDescent="0.2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t="str">
        <f t="shared" si="30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AU1000">
        <f t="shared" si="31"/>
        <v>0</v>
      </c>
    </row>
    <row r="1001" spans="1:47" x14ac:dyDescent="0.2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t="str">
        <f t="shared" si="30"/>
        <v>6301123f1fe6e2596566dd9f630111a2b336dc5f51bee3b56301123e1fe6e2596566dd9a722764000630111a2b336dc5f51bee3b5722764000C39435,91666666671310650170VXNIX VXLXRIX RXWHX00MEDICUS QC - RNMens. Titular Faixa Etária Implant.T1975,32</v>
      </c>
      <c r="AU1001">
        <f t="shared" si="31"/>
        <v>0</v>
      </c>
    </row>
    <row r="1002" spans="1:47" x14ac:dyDescent="0.2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t="str">
        <f t="shared" si="30"/>
        <v>6301123f1fe6e2596566dda0630111a2b336dc5f51bee3b56301123e1fe6e2596566dd9a722764000630111a2b336dc5f51bee3b5722764000C39435,91666666671310650500JXX NILXN DX XLIVXIRX FILHX00MEDICUS QC - RNDevolução Exclusão RetroativaT-442,19</v>
      </c>
      <c r="AU1002">
        <f t="shared" si="31"/>
        <v>0</v>
      </c>
    </row>
    <row r="1003" spans="1:47" x14ac:dyDescent="0.2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t="str">
        <f t="shared" si="30"/>
        <v>6301123f1fe6e2596566dda2630111a2b336dc5f51bee3b56301123e1fe6e2596566dd9a722764000630111a2b336dc5f51bee3b5722764000C39435,91666666671310651810LUWIX GXLDINX DX WXTX XLIVXIRX00MEDICUS QC - RNMens. Titular Faixa Etária Implant.T2567,79</v>
      </c>
      <c r="AU1003">
        <f t="shared" si="31"/>
        <v>0</v>
      </c>
    </row>
    <row r="1004" spans="1:47" x14ac:dyDescent="0.2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t="str">
        <f t="shared" si="30"/>
        <v>6301123f1fe6e2596566dda3630111a2b336dc5f51bee3b56301123e1fe6e2596566dd9a722764000630111a2b336dc5f51bee3b5722764000C39435,91666666671310651900LUIZ FXLIX DX XLIVXIRX00MEDICUS QC - RNMens. Depend. Faixa Etária Implant.D2567,79</v>
      </c>
      <c r="AU1004">
        <f t="shared" si="31"/>
        <v>0</v>
      </c>
    </row>
    <row r="1005" spans="1:47" x14ac:dyDescent="0.2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t="str">
        <f t="shared" si="30"/>
        <v>6301123f1fe6e2596566dda4630111a2b336dc5f51bee3b56301123e1fe6e2596566dd9a722764000630111a2b336dc5f51bee3b5722764000C39435,91666666671310658400MXRIX LUWINXTX XLVX WXRTX00MEDICUS QC - RNMens. Titular Faixa Etária Implant.T3122,81</v>
      </c>
      <c r="AU1005">
        <f t="shared" si="31"/>
        <v>0</v>
      </c>
    </row>
    <row r="1006" spans="1:47" x14ac:dyDescent="0.2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t="str">
        <f t="shared" si="30"/>
        <v>6301123f1fe6e2596566dda5630111a2b336dc5f51bee3b56301123e1fe6e2596566dd9a722764000630111a2b336dc5f51bee3b5722764000C39435,91666666671310658580ITHXMXR DXNTX WXRTXZ NXTX00MEDICUS QC - RNDevolução Exclusão RetroativaD-1784,16</v>
      </c>
      <c r="AU1006">
        <f t="shared" si="31"/>
        <v>0</v>
      </c>
    </row>
    <row r="1007" spans="1:47" x14ac:dyDescent="0.2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t="str">
        <f t="shared" si="30"/>
        <v>6301123f1fe6e2596566dda6630111a2b336dc5f51bee3b56301123e1fe6e2596566dd9a722764000630111a2b336dc5f51bee3b5722764000C39435,91666666671310659470BXNXLLY WXXR DX WUNHX XLVX00MEDICUS QC - RNMens. Titular Faixa Etária Implant.T806,35</v>
      </c>
      <c r="AU1007">
        <f t="shared" si="31"/>
        <v>0</v>
      </c>
    </row>
    <row r="1008" spans="1:47" x14ac:dyDescent="0.2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t="str">
        <f t="shared" si="30"/>
        <v>6301123f1fe6e2596566dda7630111a2b336dc5f51bee3b56301123e1fe6e2596566dd9a722764000630111a2b336dc5f51bee3b5722764000C39435,91666666671310660810MXRIX RXXMXRY MXLX FXITXX00MEDICUS QC - RNMens. Titular Faixa Etária Implant.T1975,32</v>
      </c>
      <c r="AU1008">
        <f t="shared" si="31"/>
        <v>0</v>
      </c>
    </row>
    <row r="1009" spans="1:47" x14ac:dyDescent="0.2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t="str">
        <f t="shared" si="30"/>
        <v>6301123f1fe6e2596566dda8630111a2b336dc5f51bee3b56301123e1fe6e2596566dd9a722764000630111a2b336dc5f51bee3b5722764000C42185,8751310666330MXRTX RXWHX WXRQUXIRX WXTX00MEDICUS QC - RNMens. Titular Faixa Etária Implant.T2567,95</v>
      </c>
      <c r="AU1009">
        <f t="shared" si="31"/>
        <v>0</v>
      </c>
    </row>
    <row r="1010" spans="1:47" x14ac:dyDescent="0.2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t="str">
        <f t="shared" si="30"/>
        <v>6301123f1fe6e2596566dda9630111a2b336dc5f51bee3b56301123e1fe6e2596566dd9a722764000630111a2b336dc5f51bee3b5722764000C42185,8751310666410JXX IVXNI WXRQUXIRX WXTX JUNIXR00MEDICUS QC - RNMens. Depend. Faixa Etária Implant.D806,35</v>
      </c>
      <c r="AU1010">
        <f t="shared" si="31"/>
        <v>0</v>
      </c>
    </row>
    <row r="1011" spans="1:47" x14ac:dyDescent="0.2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t="str">
        <f t="shared" si="30"/>
        <v>6301123f1fe6e2596566ddaa630111a2b336dc5f51bee3b56301123e1fe6e2596566dd9a722764000630111a2b336dc5f51bee3b5722764000C39435,91666666671310666500XLXXNXRDX RXIMUNDX ILVX DX XGUIXR00MEDICUS QC - RNMens. Titular Faixa Etária Implant.T806,35</v>
      </c>
      <c r="AU1011">
        <f t="shared" si="31"/>
        <v>0</v>
      </c>
    </row>
    <row r="1012" spans="1:47" x14ac:dyDescent="0.2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t="str">
        <f t="shared" si="30"/>
        <v>6301123f1fe6e2596566ddab630111a2b336dc5f51bee3b56301123e1fe6e2596566dd9a722764000630111a2b336dc5f51bee3b5722764000C39435,91666666671310667490LUIZX BXTITX WXMX00MEDICUS QC - RNMens. Titular Faixa Etária Implant.T2515,24</v>
      </c>
      <c r="AU1012">
        <f t="shared" si="31"/>
        <v>0</v>
      </c>
    </row>
    <row r="1013" spans="1:47" x14ac:dyDescent="0.2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t="str">
        <f t="shared" si="30"/>
        <v>6301123f1fe6e2596566ddae630111a2b336dc5f51bee3b56301123e1fe6e2596566dd9a722764000630111a2b336dc5f51bee3b5722764000C39469,91666666671311602490JXX GLXYDXN DX NXWIMXNTX00MEDICUS QC - RNMens. Titular Faixa Etária Implant.T806,35</v>
      </c>
      <c r="AU1013">
        <f t="shared" si="31"/>
        <v>0</v>
      </c>
    </row>
    <row r="1014" spans="1:47" x14ac:dyDescent="0.2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t="str">
        <f t="shared" si="30"/>
        <v>6301123f1fe6e2596566ddac630111a2b336dc5f51bee3b56301123e1fe6e2596566dd9a722764000630111a2b336dc5f51bee3b5722764000C39498,8751311603460XNX RUTH RXWHX MXWIXL00MEDICUS QC 122 PARTICIP. - RNCo-participaçãoD0</v>
      </c>
      <c r="AU1014">
        <f t="shared" si="31"/>
        <v>0</v>
      </c>
    </row>
    <row r="1015" spans="1:47" x14ac:dyDescent="0.2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t="str">
        <f t="shared" si="30"/>
        <v>6301123f1fe6e2596566ddad630111a2b336dc5f51bee3b56301123e1fe6e2596566dd9a722764000630111a2b336dc5f51bee3b5722764000C39498,8751311603540XNX LUIZX RXWHX DX MXDXIRX00MEDICUS QC 122 PARTICIP. - RNCo-participaçãoD0</v>
      </c>
      <c r="AU1015">
        <f t="shared" si="31"/>
        <v>0</v>
      </c>
    </row>
    <row r="1016" spans="1:47" x14ac:dyDescent="0.2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t="str">
        <f t="shared" si="30"/>
        <v>6301123f1fe6e2596566ddaf630111a2b336dc5f51bee3b56301123e1fe6e2596566dd9a722764000630111a2b336dc5f51bee3b5722764000C39469,91666666671311603710MXRWU MXWHXDX MXTXX00MEDICUS QC - RNMens. Titular Faixa Etária Implant.T1279,73</v>
      </c>
      <c r="AU1016">
        <f t="shared" si="31"/>
        <v>0</v>
      </c>
    </row>
    <row r="1017" spans="1:47" x14ac:dyDescent="0.2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t="str">
        <f t="shared" si="30"/>
        <v>6301123f1fe6e2596566ddb0630111a2b336dc5f51bee3b56301123e1fe6e2596566dd9a722764000630111a2b336dc5f51bee3b5722764000C39498,8751311604010MXRIX WRITINX LXXNDRX DX PXIVX00MEDICUS QC - RNMens. Titular Faixa Etária Implant.T1975,32</v>
      </c>
      <c r="AU1017">
        <f t="shared" si="31"/>
        <v>0</v>
      </c>
    </row>
    <row r="1018" spans="1:47" x14ac:dyDescent="0.2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t="str">
        <f t="shared" si="30"/>
        <v>6301123f1fe6e2596566ddb1630111a2b336dc5f51bee3b56301123e1fe6e2596566dd9a722764000630111a2b336dc5f51bee3b5722764000C39498,8751311604270FXRNXNDX LUIZ XLTINX DX PXIVX00MEDICUS QC - RNMens. Depend. Faixa Etária Implant.D1975,32</v>
      </c>
      <c r="AU1018">
        <f t="shared" si="31"/>
        <v>0</v>
      </c>
    </row>
    <row r="1019" spans="1:47" x14ac:dyDescent="0.2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t="str">
        <f t="shared" si="30"/>
        <v>6301123f1fe6e2596566ddb2630111a2b336dc5f51bee3b56301123e1fe6e2596566dd9a722764000630111a2b336dc5f51bee3b5722764000C39498,8751311604350NXYXRX LXXNDRX DX PXIVX00MEDICUS QC - RNMens. Depend. Faixa Etária Implant.D806,35</v>
      </c>
      <c r="AU1019">
        <f t="shared" si="31"/>
        <v>0</v>
      </c>
    </row>
    <row r="1020" spans="1:47" x14ac:dyDescent="0.2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t="str">
        <f t="shared" si="30"/>
        <v>6301123f1fe6e2596566ddb3630111a2b336dc5f51bee3b56301123e1fe6e2596566dd9a722764000630111a2b336dc5f51bee3b5722764000C39498,8751311604510LUWX LXXNDRX DX PXIVX00MEDICUS QC - RNMens. Depend. Faixa Etária Implant.D806,35</v>
      </c>
      <c r="AU1020">
        <f t="shared" si="31"/>
        <v>0</v>
      </c>
    </row>
    <row r="1021" spans="1:47" x14ac:dyDescent="0.2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t="str">
        <f t="shared" si="30"/>
        <v>6301123f1fe6e2596566dda1630111a2b336dc5f51bee3b56301123e1fe6e2596566dd9a722764000630111a2b336dc5f51bee3b5722764000C39531,8751311724760RXFXXL JXLX LXWXRDX DX XLIVXIRX00MEDICUS QC - RNDevolução Exclusão RetroativaD-442,19</v>
      </c>
      <c r="AU1021">
        <f t="shared" si="31"/>
        <v>0</v>
      </c>
    </row>
    <row r="1022" spans="1:47" x14ac:dyDescent="0.2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t="str">
        <f t="shared" si="30"/>
        <v>6301123f1fe6e2596566ddb4630111a2b336dc5f51bee3b56301123e1fe6e2596566dd9a722764000630111a2b336dc5f51bee3b5722764000C39588,8751312266490GRXYWIMXR DX XLIVXIRX ILVX00MEDICUS QC - RNMens. Titular Faixa Etária Implant.T1975,32</v>
      </c>
      <c r="AU1022">
        <f t="shared" si="31"/>
        <v>0</v>
      </c>
    </row>
    <row r="1023" spans="1:47" x14ac:dyDescent="0.2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t="str">
        <f t="shared" si="30"/>
        <v>6301123f1fe6e2596566ddb5630111a2b336dc5f51bee3b56301123e1fe6e2596566dd9a722764000630111a2b336dc5f51bee3b5722764000C39588,8751312267460TXBXTHX MXWLXINX DX XNTX00MEDICUS QC - RNMens. Depend. Faixa Etária Implant.D806,35</v>
      </c>
      <c r="AU1023">
        <f t="shared" si="31"/>
        <v>0</v>
      </c>
    </row>
    <row r="1024" spans="1:47" x14ac:dyDescent="0.2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t="str">
        <f t="shared" si="30"/>
        <v>6301123f1fe6e2596566ddb7630111a2b336dc5f51bee3b56301123e1fe6e2596566dd9a722764000630111a2b336dc5f51bee3b5722764000C39588,8751312273600MXRIX VILXNI BXXRRX DX XRXUJX00MEDICUS QC - RNMens. Titular Faixa Etária Implant.T4837,34</v>
      </c>
      <c r="AU1024">
        <f t="shared" si="31"/>
        <v>0</v>
      </c>
    </row>
    <row r="1025" spans="1:47" x14ac:dyDescent="0.2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t="str">
        <f t="shared" si="30"/>
        <v>6301123f1fe6e2596566ddb9630111a2b336dc5f51bee3b56301123e1fe6e2596566dd9a722764000630111a2b336dc5f51bee3b5722764000C39566,8751312368220RXINXLVX WRITINX DX LIRX00MEDICUS QC - RNMens. Titular Faixa Etária Implant.T1975,32</v>
      </c>
      <c r="AU1025">
        <f t="shared" si="31"/>
        <v>0</v>
      </c>
    </row>
    <row r="1026" spans="1:47" x14ac:dyDescent="0.2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t="str">
        <f t="shared" ref="AT1026:AT1089" si="32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6301123f1fe6e2596566ddba630111a2b336dc5f51bee3b56301123e1fe6e2596566dd9a722764000630111a2b336dc5f51bee3b5722764000C39651,8751312856370XNX KXRINX BXRBXX DX XNTX00MEDICUS QC - RNMens. Titular Faixa Etária Implant.T806,35</v>
      </c>
      <c r="AU1026">
        <f t="shared" ref="AU1026:AU1089" si="33">IF(AT1026=AT1025,1,0)</f>
        <v>0</v>
      </c>
    </row>
    <row r="1027" spans="1:47" x14ac:dyDescent="0.2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t="str">
        <f t="shared" si="32"/>
        <v>6301123f1fe6e2596566ddbb630111a2b336dc5f51bee3b56301123e1fe6e2596566dd9a722764000630111a2b336dc5f51bee3b5722764000C43083,91666666671313117860IVXNXIDX DX XUZX MXRTIN00MEDICUS QC 122 PARTICIP. - RNMens. Titular Per CapitaT733,99</v>
      </c>
      <c r="AU1027">
        <f t="shared" si="33"/>
        <v>0</v>
      </c>
    </row>
    <row r="1028" spans="1:47" x14ac:dyDescent="0.2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t="str">
        <f t="shared" si="32"/>
        <v>6301123f1fe6e2596566ddbc630111a2b336dc5f51bee3b56301123e1fe6e2596566dd9a722764000630111a2b336dc5f51bee3b5722764000C43083,91666666671313117860IVXNXIDX DX XUZX MXRTIN00MEDICUS QC 122 PARTICIP. - RNCo-participaçãoT0</v>
      </c>
      <c r="AU1028">
        <f t="shared" si="33"/>
        <v>0</v>
      </c>
    </row>
    <row r="1029" spans="1:47" x14ac:dyDescent="0.2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t="str">
        <f t="shared" si="32"/>
        <v>6301123f1fe6e2596566ddbd630111a2b336dc5f51bee3b56301123e1fe6e2596566dd9a722764000630111a2b336dc5f51bee3b5722764000C42807,8751313412940RITX XIRX DX ILVX00MEDICUS QC - RNMens. Titular Faixa Etária Implant.T4837,34</v>
      </c>
      <c r="AU1029">
        <f t="shared" si="33"/>
        <v>0</v>
      </c>
    </row>
    <row r="1030" spans="1:47" x14ac:dyDescent="0.2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t="str">
        <f t="shared" si="32"/>
        <v>6301123f1fe6e2596566ddbe630111a2b336dc5f51bee3b56301123e1fe6e2596566dd9a722764000630111a2b336dc5f51bee3b5722764000C39712,8751313413410XBRYNX BXNXDITX DX XUZX00MEDICUS QC - RNMens. Titular Faixa Etária Implant.T806,35</v>
      </c>
      <c r="AU1030">
        <f t="shared" si="33"/>
        <v>0</v>
      </c>
    </row>
    <row r="1031" spans="1:47" x14ac:dyDescent="0.2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t="str">
        <f t="shared" si="32"/>
        <v>6301123f1fe6e2596566ddb6630111a2b336dc5f51bee3b56301123e1fe6e2596566dd9a722764000630111a2b336dc5f51bee3b5722764000C39588,8751314190210NXRTXN MXKXRTHU MXJXLX DX XNTX00MEDICUS QC - RNMens. Depend. Faixa Etária Implant.D806,35</v>
      </c>
      <c r="AU1031">
        <f t="shared" si="33"/>
        <v>0</v>
      </c>
    </row>
    <row r="1032" spans="1:47" x14ac:dyDescent="0.2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t="str">
        <f t="shared" si="3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AU1032">
        <f t="shared" si="33"/>
        <v>0</v>
      </c>
    </row>
    <row r="1033" spans="1:47" x14ac:dyDescent="0.2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t="str">
        <f t="shared" si="32"/>
        <v>6301123f1fe6e2596566ddc0630111a2b336dc5f51bee3b56301123e1fe6e2596566dd9a722764000630111a2b336dc5f51bee3b5722764000C39810,91666666671314270240VITXRIX WHRI PXRXIRX IQUXIRX00MEDICUS QC 122 PARTICIP. - RNCo-participaçãoT0</v>
      </c>
      <c r="AU1033">
        <f t="shared" si="33"/>
        <v>0</v>
      </c>
    </row>
    <row r="1034" spans="1:47" x14ac:dyDescent="0.2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t="str">
        <f t="shared" si="32"/>
        <v>6301123f1fe6e2596566ddc1630111a2b336dc5f51bee3b56301123e1fe6e2596566dd9a722764000630111a2b336dc5f51bee3b5722764000C39832,91666666671314442550MXRIX DXLVXWI BXNTX00MEDICUS QC - RNMens. Titular Faixa Etária Implant.T1975,32</v>
      </c>
      <c r="AU1034">
        <f t="shared" si="33"/>
        <v>0</v>
      </c>
    </row>
    <row r="1035" spans="1:47" x14ac:dyDescent="0.2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t="str">
        <f t="shared" si="32"/>
        <v>6301123f1fe6e2596566ddc2630111a2b336dc5f51bee3b56301123e1fe6e2596566dd9a722764000630111a2b336dc5f51bee3b5722764000C39832,91666666671314442980NXDIX KXLLINY JXXQUIM DX XNTX XLVX00MEDICUS QC - RNMens. Titular Faixa Etária Implant.T806,35</v>
      </c>
      <c r="AU1035">
        <f t="shared" si="33"/>
        <v>0</v>
      </c>
    </row>
    <row r="1036" spans="1:47" x14ac:dyDescent="0.2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t="str">
        <f t="shared" si="32"/>
        <v>6301123f1fe6e2596566ddc3630111a2b336dc5f51bee3b56301123e1fe6e2596566dd9a722764000630111a2b336dc5f51bee3b5722764000C39945,8751315631900XMIR LINWXN DX LXGX ILVX00MEDICUS QC 122 PARTICIP. - RNDevolução Exclusão RetroativaT-366,18</v>
      </c>
      <c r="AU1036">
        <f t="shared" si="33"/>
        <v>0</v>
      </c>
    </row>
    <row r="1037" spans="1:47" x14ac:dyDescent="0.2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t="str">
        <f t="shared" si="32"/>
        <v>6301123f1fe6e2596566ddc4630111a2b336dc5f51bee3b56301123e1fe6e2596566dd9a722764000630111a2b336dc5f51bee3b5722764000C39954,8751315709270XDRIXNX FXLIPX DX ILVX00MEDICUS QC 122 PARTICIP. - RNMens. Titular Faixa Etária Implant.T709,48</v>
      </c>
      <c r="AU1037">
        <f t="shared" si="33"/>
        <v>0</v>
      </c>
    </row>
    <row r="1038" spans="1:47" x14ac:dyDescent="0.2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t="str">
        <f t="shared" si="32"/>
        <v>6301123f1fe6e2596566ddc5630111a2b336dc5f51bee3b56301123e1fe6e2596566dd9a722764000630111a2b336dc5f51bee3b5722764000C39954,8751315709270XDRIXNX FXLIPX DX ILVX00MEDICUS QC 122 PARTICIP. - RNCo-participaçãoT0</v>
      </c>
      <c r="AU1038">
        <f t="shared" si="33"/>
        <v>0</v>
      </c>
    </row>
    <row r="1039" spans="1:47" x14ac:dyDescent="0.2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t="str">
        <f t="shared" si="32"/>
        <v>6301123f1fe6e2596566ddc6630111a2b336dc5f51bee3b56301123e1fe6e2596566dd9a722764000630111a2b336dc5f51bee3b5722764000C39954,8751315725980WLXUDIX XTXLITX DX NXWIMXNTX FRXIRX00MEDICUS QC - RNMens. Titular Faixa Etária Implant.T806,35</v>
      </c>
      <c r="AU1039">
        <f t="shared" si="33"/>
        <v>0</v>
      </c>
    </row>
    <row r="1040" spans="1:47" x14ac:dyDescent="0.2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t="str">
        <f t="shared" si="32"/>
        <v>6301123f1fe6e2596566ddc7630111a2b336dc5f51bee3b56301123e1fe6e2596566dd9a722764000630111a2b336dc5f51bee3b5722764000C39981,8751316070310ZXIXNX XLIVXIRX DX XRXUJX MXDXIRX00MEDICUS QC - RNMens. Titular Faixa Etária Implant.T1975,32</v>
      </c>
      <c r="AU1040">
        <f t="shared" si="33"/>
        <v>0</v>
      </c>
    </row>
    <row r="1041" spans="1:47" x14ac:dyDescent="0.2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t="str">
        <f t="shared" si="32"/>
        <v>6301123f1fe6e2596566ddc8630111a2b336dc5f51bee3b56301123e1fe6e2596566dd9a722764000630111a2b336dc5f51bee3b5722764000C39992,8751316169780FRXNWIWX XNXZILDX DX ILVX XUTX00MEDICUS QC - RNDevolução Exclusão RetroativaT-1146,96</v>
      </c>
      <c r="AU1041">
        <f t="shared" si="33"/>
        <v>0</v>
      </c>
    </row>
    <row r="1042" spans="1:47" x14ac:dyDescent="0.2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t="str">
        <f t="shared" si="32"/>
        <v>6301123f1fe6e2596566ddc9630111a2b336dc5f51bee3b56301123e1fe6e2596566dd9a722764000630111a2b336dc5f51bee3b5722764000C40010,8751316485940XLILIX PXULINX FXRNXNDX00MEDICUS QC - RNMens. Titular Faixa Etária Implant.T806,35</v>
      </c>
      <c r="AU1042">
        <f t="shared" si="33"/>
        <v>0</v>
      </c>
    </row>
    <row r="1043" spans="1:47" x14ac:dyDescent="0.2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t="str">
        <f t="shared" si="32"/>
        <v>6301123f1fe6e2596566ddca630111a2b336dc5f51bee3b56301123e1fe6e2596566dd9a722764000630111a2b336dc5f51bee3b5722764000C41570,91666666671316954360XNWHXLLI DXNTX RXDRIGUX00MEDICUS QC - RNMens. Titular Faixa Etária Implant.T806,35</v>
      </c>
      <c r="AU1043">
        <f t="shared" si="33"/>
        <v>0</v>
      </c>
    </row>
    <row r="1044" spans="1:47" x14ac:dyDescent="0.2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t="str">
        <f t="shared" si="3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AU1044">
        <f t="shared" si="33"/>
        <v>0</v>
      </c>
    </row>
    <row r="1045" spans="1:47" x14ac:dyDescent="0.2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t="str">
        <f t="shared" si="32"/>
        <v>6301123f1fe6e2596566ddcc630111a2b336dc5f51bee3b56301123e1fe6e2596566dd9a722764000630111a2b336dc5f51bee3b5722764000C40043,8751317021140MXRTX MXRIX PXRXIRX FXGUNDX00MEDICUS QC - RNDevolução Exclusão RetroativaT-1146,96</v>
      </c>
      <c r="AU1045">
        <f t="shared" si="33"/>
        <v>0</v>
      </c>
    </row>
    <row r="1046" spans="1:47" x14ac:dyDescent="0.2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t="str">
        <f t="shared" si="32"/>
        <v>6301123f1fe6e2596566ddcd630111a2b336dc5f51bee3b56301123e1fe6e2596566dd9a722764000630111a2b336dc5f51bee3b5722764000C40043,8751317022540MIWHXLLX BXZXRRX DX XUX00MEDICUS QC - RNDevolução Exclusão RetroativaT-754,33</v>
      </c>
      <c r="AU1046">
        <f t="shared" si="33"/>
        <v>0</v>
      </c>
    </row>
    <row r="1047" spans="1:47" x14ac:dyDescent="0.2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7">
        <f t="shared" si="33"/>
        <v>0</v>
      </c>
    </row>
    <row r="1048" spans="1:47" x14ac:dyDescent="0.2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8">
        <f t="shared" si="33"/>
        <v>1</v>
      </c>
    </row>
    <row r="1049" spans="1:47" x14ac:dyDescent="0.2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9">
        <f t="shared" si="33"/>
        <v>1</v>
      </c>
    </row>
    <row r="1050" spans="1:47" x14ac:dyDescent="0.2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t="str">
        <f t="shared" si="32"/>
        <v>6301123f1fe6e2596566ddce630111a2b336dc5f51bee3b56301123e1fe6e2596566dd9a722764000630111a2b336dc5f51bee3b5722764000C40071,8751317380200MXRIX TXRXX DX PXIVX RIBXIRX00MEDICUS QC - RNDevolução Exclusão RetroativaT-416,18</v>
      </c>
      <c r="AU1050">
        <f t="shared" si="33"/>
        <v>0</v>
      </c>
    </row>
    <row r="1051" spans="1:47" x14ac:dyDescent="0.2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t="str">
        <f t="shared" si="32"/>
        <v>6301123f1fe6e2596566ddcf630111a2b336dc5f51bee3b56301123e1fe6e2596566dd9a722764000630111a2b336dc5f51bee3b5722764000C40076,8751317437670KXLLY KXRINNX RXMX DX NXWIMXNTX00MEDICUS QC - RNMens. Titular Faixa Etária Implant.T1975,32</v>
      </c>
      <c r="AU1051">
        <f t="shared" si="33"/>
        <v>0</v>
      </c>
    </row>
    <row r="1052" spans="1:47" x14ac:dyDescent="0.2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t="str">
        <f t="shared" si="32"/>
        <v>6301123f1fe6e2596566ddd0630111a2b336dc5f51bee3b56301123e1fe6e2596566dd9a722764000630111a2b336dc5f51bee3b5722764000C40076,8751317442410XNX RXBXRTX DX RXWHX MXRXNX00MEDICUS QC - RNMens. Titular Faixa Etária Implant.T806,35</v>
      </c>
      <c r="AU1052">
        <f t="shared" si="33"/>
        <v>0</v>
      </c>
    </row>
    <row r="1053" spans="1:47" x14ac:dyDescent="0.2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t="str">
        <f t="shared" si="3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AU1053">
        <f t="shared" si="33"/>
        <v>0</v>
      </c>
    </row>
    <row r="1054" spans="1:47" x14ac:dyDescent="0.2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4">
        <f t="shared" si="33"/>
        <v>0</v>
      </c>
    </row>
    <row r="1055" spans="1:47" x14ac:dyDescent="0.2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5">
        <f t="shared" si="33"/>
        <v>1</v>
      </c>
    </row>
    <row r="1056" spans="1:47" x14ac:dyDescent="0.2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6">
        <f t="shared" si="33"/>
        <v>1</v>
      </c>
    </row>
    <row r="1057" spans="1:47" x14ac:dyDescent="0.2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t="str">
        <f t="shared" si="32"/>
        <v>6301123f1fe6e2596566ddb8630111a2b336dc5f51bee3b56301123e1fe6e2596566dd9a722764000630111a2b336dc5f51bee3b5722764000C41280,91666666671333016300DXNIXLX BXZXRRX DX XRXUJX00MEDICUS QC - RNMens. Depend. Faixa Etária Implant.D806,35</v>
      </c>
      <c r="AU1057">
        <f t="shared" si="33"/>
        <v>0</v>
      </c>
    </row>
    <row r="1058" spans="1:47" x14ac:dyDescent="0.2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32"/>
        <v>9272230002904311740GXLVXNXXDX MXURXWXX DXX DX PXNTX2830,78SIMSIMSIM1132660965616191444777,875GP1 - UEP - UNIAO DOS ESTUDANTES POTIGUAR - RN044777,87525847,87541386,87541394,875000000AMIL110GP1 - BLUE 300 RN S/OBS QC PJCA3180693180,69ATIVO</v>
      </c>
      <c r="AU1058">
        <f t="shared" si="33"/>
        <v>0</v>
      </c>
    </row>
    <row r="1059" spans="1:47" x14ac:dyDescent="0.2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59">
        <f t="shared" si="33"/>
        <v>0</v>
      </c>
    </row>
    <row r="1060" spans="1:47" x14ac:dyDescent="0.2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0">
        <f t="shared" si="33"/>
        <v>1</v>
      </c>
    </row>
    <row r="1061" spans="1:47" x14ac:dyDescent="0.2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1">
        <f t="shared" si="33"/>
        <v>1</v>
      </c>
    </row>
    <row r="1062" spans="1:47" x14ac:dyDescent="0.2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2">
        <f t="shared" si="33"/>
        <v>0</v>
      </c>
    </row>
    <row r="1063" spans="1:47" x14ac:dyDescent="0.2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3">
        <f t="shared" si="33"/>
        <v>1</v>
      </c>
    </row>
    <row r="1064" spans="1:47" x14ac:dyDescent="0.2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4">
        <f t="shared" si="33"/>
        <v>1</v>
      </c>
    </row>
    <row r="1065" spans="1:47" x14ac:dyDescent="0.2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5">
        <f t="shared" si="33"/>
        <v>0</v>
      </c>
    </row>
    <row r="1066" spans="1:47" x14ac:dyDescent="0.2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6">
        <f t="shared" si="33"/>
        <v>1</v>
      </c>
    </row>
    <row r="1067" spans="1:47" x14ac:dyDescent="0.2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7">
        <f t="shared" si="33"/>
        <v>1</v>
      </c>
    </row>
    <row r="1068" spans="1:47" x14ac:dyDescent="0.2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8">
        <f t="shared" si="33"/>
        <v>0</v>
      </c>
    </row>
    <row r="1069" spans="1:47" x14ac:dyDescent="0.2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9">
        <f t="shared" si="33"/>
        <v>1</v>
      </c>
    </row>
    <row r="1070" spans="1:47" x14ac:dyDescent="0.2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70">
        <f t="shared" si="33"/>
        <v>1</v>
      </c>
    </row>
    <row r="1071" spans="1:47" x14ac:dyDescent="0.2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1">
        <f t="shared" si="33"/>
        <v>0</v>
      </c>
    </row>
    <row r="1072" spans="1:47" x14ac:dyDescent="0.2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2">
        <f t="shared" si="33"/>
        <v>1</v>
      </c>
    </row>
    <row r="1073" spans="1:47" x14ac:dyDescent="0.2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3">
        <f t="shared" si="33"/>
        <v>1</v>
      </c>
    </row>
    <row r="1074" spans="1:47" x14ac:dyDescent="0.2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4">
        <f t="shared" si="33"/>
        <v>0</v>
      </c>
    </row>
    <row r="1075" spans="1:47" x14ac:dyDescent="0.2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5">
        <f t="shared" si="33"/>
        <v>1</v>
      </c>
    </row>
    <row r="1076" spans="1:47" x14ac:dyDescent="0.2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6">
        <f t="shared" si="33"/>
        <v>1</v>
      </c>
    </row>
    <row r="1077" spans="1:47" x14ac:dyDescent="0.2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7">
        <f t="shared" si="33"/>
        <v>0</v>
      </c>
    </row>
    <row r="1078" spans="1:47" x14ac:dyDescent="0.2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8">
        <f t="shared" si="33"/>
        <v>1</v>
      </c>
    </row>
    <row r="1079" spans="1:47" x14ac:dyDescent="0.2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9">
        <f t="shared" si="33"/>
        <v>1</v>
      </c>
    </row>
    <row r="1080" spans="1:47" x14ac:dyDescent="0.2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0">
        <f t="shared" si="33"/>
        <v>0</v>
      </c>
    </row>
    <row r="1081" spans="1:47" x14ac:dyDescent="0.2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1">
        <f t="shared" si="33"/>
        <v>1</v>
      </c>
    </row>
    <row r="1082" spans="1:47" x14ac:dyDescent="0.2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2">
        <f t="shared" si="33"/>
        <v>1</v>
      </c>
    </row>
    <row r="1083" spans="1:47" x14ac:dyDescent="0.2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3">
        <f t="shared" si="33"/>
        <v>0</v>
      </c>
    </row>
    <row r="1084" spans="1:47" x14ac:dyDescent="0.2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4">
        <f t="shared" si="33"/>
        <v>1</v>
      </c>
    </row>
    <row r="1085" spans="1:47" x14ac:dyDescent="0.2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5">
        <f t="shared" si="33"/>
        <v>1</v>
      </c>
    </row>
    <row r="1086" spans="1:47" x14ac:dyDescent="0.2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32"/>
        <v>9276160002907867620XMXLXX WRXTXNX JXWXNTX XLVX DX XLXVXXRX2201,69SIMSIMSIM1162664900716267144777,875GP2 - FACERN - FEDERACAO DAS ASSOCIACOES COMERCIAI044777,87531144,87541623,916666666741639,9166666667000000AMIL102GP2 - BLUE PLUS 300 QC2443852443,85ATIVO</v>
      </c>
      <c r="AU1086">
        <f t="shared" si="33"/>
        <v>0</v>
      </c>
    </row>
    <row r="1087" spans="1:47" x14ac:dyDescent="0.2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32"/>
        <v>9276140002907913160MXRXX XNTXNX GXMX DX XLVX8968,97SIMSIMSIM1192665044816268244777,875GP2 - FETRACOM - TRABALHADORES DO COMERCIO DE BENS044760,87544777,87521403,87544760,87543643,87541639,9166666667000000AMIL102GP2 - BLUE PLUS 400 QC4954524954,52INATIVO</v>
      </c>
      <c r="AU1087">
        <f t="shared" si="33"/>
        <v>0</v>
      </c>
    </row>
    <row r="1088" spans="1:47" x14ac:dyDescent="0.2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32"/>
        <v>9276140002908089870GXBRXXL LUWX XRXUJX GXNXNX2295,32SIMSIMNÃO1192665051616278344777,875GP2 - FETRACOM - TRABALHADORES DO COMERCIO DE BENS044777,87535052,916666666744720,87544704,87541670,9166666667000000AMIL101GP2 - BLUE PLUS 400 QP254782547,8ATIVO</v>
      </c>
      <c r="AU1088">
        <f t="shared" si="33"/>
        <v>0</v>
      </c>
    </row>
    <row r="1089" spans="1:47" x14ac:dyDescent="0.2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32"/>
        <v>02908123800WXXXNX RXXLXX DX XRXUJX9609,99SIMSIMSIM1722665051616277144777,875GP2 - FETRACOM - TAXA DIFERENCIADA044777,87521009,87544062,87541670,9166666667000000AMIL101GP2 - BLUE PLUS 400 QP2103772103,77ATIVO</v>
      </c>
      <c r="AU1089">
        <f t="shared" si="33"/>
        <v>0</v>
      </c>
    </row>
    <row r="1090" spans="1:47" x14ac:dyDescent="0.2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34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0">
        <f t="shared" ref="AU1090:AU1153" si="35">IF(AT1090=AT1089,1,0)</f>
        <v>0</v>
      </c>
    </row>
    <row r="1091" spans="1:47" x14ac:dyDescent="0.2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34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1">
        <f t="shared" si="35"/>
        <v>1</v>
      </c>
    </row>
    <row r="1092" spans="1:47" x14ac:dyDescent="0.2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34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2">
        <f t="shared" si="35"/>
        <v>1</v>
      </c>
    </row>
    <row r="1093" spans="1:47" x14ac:dyDescent="0.2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3">
        <f t="shared" si="35"/>
        <v>0</v>
      </c>
    </row>
    <row r="1094" spans="1:47" x14ac:dyDescent="0.2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4">
        <f t="shared" si="35"/>
        <v>1</v>
      </c>
    </row>
    <row r="1095" spans="1:47" x14ac:dyDescent="0.2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5">
        <f t="shared" si="35"/>
        <v>1</v>
      </c>
    </row>
    <row r="1096" spans="1:47" x14ac:dyDescent="0.2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34"/>
        <v>9276160002908511300JXNXX MXRXNHX DX XLVX9609,99SIMSIMSIM1162665051616296944777,875GP2 - FACERN - FEDERACAO DAS ASSOCIACOES COMERCIAI044777,87520691,87544062,87541698,875000000AMIL100GP2 - BLUE PLUS 400 QP2273252273,25ATIVO</v>
      </c>
      <c r="AU1096">
        <f t="shared" si="35"/>
        <v>0</v>
      </c>
    </row>
    <row r="1097" spans="1:47" x14ac:dyDescent="0.2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7">
        <f t="shared" si="35"/>
        <v>0</v>
      </c>
    </row>
    <row r="1098" spans="1:47" x14ac:dyDescent="0.2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8">
        <f t="shared" si="35"/>
        <v>1</v>
      </c>
    </row>
    <row r="1099" spans="1:47" x14ac:dyDescent="0.2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9">
        <f t="shared" si="35"/>
        <v>1</v>
      </c>
    </row>
    <row r="1100" spans="1:47" x14ac:dyDescent="0.2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34"/>
        <v>9276160002908703300WHRXTXXNX MXRXX MXNDXNWX DX XLVX TXTX XXVXXR4522,24SIMSIMSIM1162665051616302044777,875GP2 - FACERN - FEDERACAO DAS ASSOCIACOES COMERCIAI044777,87525737,87541714,87541729,875000000AMIL99GP2 - BLUE PLUS 400 QP5019755019,75ATIVO</v>
      </c>
      <c r="AU1100">
        <f t="shared" si="35"/>
        <v>0</v>
      </c>
    </row>
    <row r="1101" spans="1:47" x14ac:dyDescent="0.2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34"/>
        <v>9276140002909218480JXWKXLXNX DX XLVX VXNWXLXU2168,18SIMSIMSIM1192664912816326144777,875GP2 - FETRACOM - TRABALHADORES DO COMERCIO DE BENS044761,87544777,87532330,87544761,87541790,875000000AMIL97GP2 - BLUE PLUS 300 QP2406732406,73INATIVO</v>
      </c>
      <c r="AU1101">
        <f t="shared" si="35"/>
        <v>0</v>
      </c>
    </row>
    <row r="1102" spans="1:47" x14ac:dyDescent="0.2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2">
        <f t="shared" si="35"/>
        <v>0</v>
      </c>
    </row>
    <row r="1103" spans="1:47" x14ac:dyDescent="0.2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3">
        <f t="shared" si="35"/>
        <v>1</v>
      </c>
    </row>
    <row r="1104" spans="1:47" x14ac:dyDescent="0.2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4">
        <f t="shared" si="35"/>
        <v>1</v>
      </c>
    </row>
    <row r="1105" spans="1:47" x14ac:dyDescent="0.2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t="str">
        <f t="shared" si="34"/>
        <v>630525e1e93b154dad93dba4630520ea89a0eceb5649c1c7630525e1e93b154dad93dba3318048000630520ea89a0eceb5649c1c7318048000P41820,8752909511190DXVI RXI DX XLIVXIRX WXLDX00BLUE 400 PLUS NAC QP PJCA RMens. Titular Faixa Etária Implant.T1775,27</v>
      </c>
      <c r="AU1105">
        <f t="shared" si="35"/>
        <v>0</v>
      </c>
    </row>
    <row r="1106" spans="1:47" x14ac:dyDescent="0.2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6">
        <f t="shared" si="35"/>
        <v>0</v>
      </c>
    </row>
    <row r="1107" spans="1:47" x14ac:dyDescent="0.2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7">
        <f t="shared" si="35"/>
        <v>1</v>
      </c>
    </row>
    <row r="1108" spans="1:47" x14ac:dyDescent="0.2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8">
        <f t="shared" si="35"/>
        <v>1</v>
      </c>
    </row>
    <row r="1109" spans="1:47" x14ac:dyDescent="0.2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09">
        <f t="shared" si="35"/>
        <v>0</v>
      </c>
    </row>
    <row r="1110" spans="1:47" x14ac:dyDescent="0.2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0">
        <f t="shared" si="35"/>
        <v>1</v>
      </c>
    </row>
    <row r="1111" spans="1:47" x14ac:dyDescent="0.2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1">
        <f t="shared" si="35"/>
        <v>1</v>
      </c>
    </row>
    <row r="1112" spans="1:47" x14ac:dyDescent="0.2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t="str">
        <f t="shared" si="34"/>
        <v>630525e1e93b154dad93dba5630520ea89a0eceb5649c1c7630525e1e93b154dad93dba3318048000630520ea89a0eceb5649c1c7318048000P41912,8752910269310GXXVXNX XLIVXIRX ILVX00BLUE 300 PLUS NAC QP PJCA RMens. Titular Faixa Etária Implant.T1538,52</v>
      </c>
      <c r="AU1112">
        <f t="shared" si="35"/>
        <v>0</v>
      </c>
    </row>
    <row r="1113" spans="1:47" x14ac:dyDescent="0.2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34"/>
        <v>3363620002910502470XNTXNXX DX HXLXNDX X NXTX2400,64SIMSIMSIM1302664900716373544777,875GP3 - FETASP/PB - FEDERACAO DOS TRABALHA EM SERV P044752,87544777,87529653,87544752,87543675,87541943,9166666667000000AMIL92GP3 - BLUE PLUS 300 QC2712732712,73INATIVO</v>
      </c>
      <c r="AU1113">
        <f t="shared" si="35"/>
        <v>0</v>
      </c>
    </row>
    <row r="1114" spans="1:47" x14ac:dyDescent="0.2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t="str">
        <f t="shared" si="34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AU1114">
        <f t="shared" si="35"/>
        <v>0</v>
      </c>
    </row>
    <row r="1115" spans="1:47" x14ac:dyDescent="0.2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34"/>
        <v>3180480002910523041XLXNNY XLXWX XXVXXR DX PXXVX1846,2SIMSIMSIM1422664900717254444777,875GP3 - UNEN/RN - UNIAO ESTUDANTIL DO NORTE E NORDES044777,87536329,87543675,87543675,87541943,9166666667000000AMIL92GP3 - BLUE PLUS 300 QC2086192086,19ATIVO</v>
      </c>
      <c r="AU1115">
        <f t="shared" si="35"/>
        <v>0</v>
      </c>
    </row>
    <row r="1116" spans="1:47" x14ac:dyDescent="0.2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t="str">
        <f t="shared" si="34"/>
        <v>630521951e74c614e130cd94630520e93299fb8245e2ee5d630521951e74c614e130cd93310572000630520e93299fb8245e2ee5d310572000K42004,91666666672910933701NXTXLIX MXRXX MXDXIRX00BLUE 300 PLUS NAC QC PJCA RMens. Titular Faixa Etária Implant.T192,01</v>
      </c>
      <c r="AU1116">
        <f t="shared" si="35"/>
        <v>0</v>
      </c>
    </row>
    <row r="1117" spans="1:47" x14ac:dyDescent="0.2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34"/>
        <v>3105720002910933701NXTXLXX MXRXX MXDXXRX1984,11SIMSIMSIM1272664900716389944777,875GP3 - FACERN - FEDERACAO DAS ASSOCIACOES COMERCIAI044770,87544777,87532945,87544770,87542004,9166666667000000AMIL90GP3 - BLUE PLUS 300 QC2242062242,06INATIVO</v>
      </c>
      <c r="AU1117">
        <f t="shared" si="35"/>
        <v>0</v>
      </c>
    </row>
    <row r="1118" spans="1:47" x14ac:dyDescent="0.2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t="str">
        <f t="shared" si="34"/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AU1118">
        <f t="shared" si="35"/>
        <v>0</v>
      </c>
    </row>
    <row r="1119" spans="1:47" x14ac:dyDescent="0.2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t="str">
        <f t="shared" si="34"/>
        <v>630521951e74c614e130cd95630520e93299fb8245e2ee5d630521951e74c614e130cd93310572000630520e93299fb8245e2ee5d310572000K42063,8752911395071XNX WXRXLINX BRXGXNWX00BLUE 500 PLUS NAC QP PJCA RMens. Titular Faixa Etária Implant.T2910,02</v>
      </c>
      <c r="AU1119">
        <f t="shared" si="35"/>
        <v>0</v>
      </c>
    </row>
    <row r="1120" spans="1:47" x14ac:dyDescent="0.2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34"/>
        <v>3105720002911395071XNX WXRXLXNX BRXGXNWX2910,02SIMSIMSIM1272665066716413844777,875GP3 - FACERN - FEDERACAO DAS ASSOCIACOES COMERCIAI044777,87530793,87542058,87542063,8752911395153981352235,22352239,813981AMIL88GP3 - BLUE PLUS 500 QP328833288,3ATIVO</v>
      </c>
      <c r="AU1120">
        <f t="shared" si="35"/>
        <v>0</v>
      </c>
    </row>
    <row r="1121" spans="1:47" x14ac:dyDescent="0.2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t="str">
        <f t="shared" si="34"/>
        <v>630522dca651435971df7e8c630520e919ffb29d92ef2ebd630522dba651435971df7e8b310426000630520e919ffb29d92ef2ebd310426000M42063,8752911395150XNX WXRXLINX BRXGXNWX00DENTAL 200 NAC PJCACMens. Titular Faixa Etária Implant.T35,23</v>
      </c>
      <c r="AU1121">
        <f t="shared" si="35"/>
        <v>0</v>
      </c>
    </row>
    <row r="1122" spans="1:47" x14ac:dyDescent="0.2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2">
        <f t="shared" si="35"/>
        <v>0</v>
      </c>
    </row>
    <row r="1123" spans="1:47" x14ac:dyDescent="0.2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3">
        <f t="shared" si="35"/>
        <v>1</v>
      </c>
    </row>
    <row r="1124" spans="1:47" x14ac:dyDescent="0.2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4">
        <f t="shared" si="35"/>
        <v>1</v>
      </c>
    </row>
    <row r="1125" spans="1:47" x14ac:dyDescent="0.2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5">
        <f t="shared" si="35"/>
        <v>0</v>
      </c>
    </row>
    <row r="1126" spans="1:47" x14ac:dyDescent="0.2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6">
        <f t="shared" si="35"/>
        <v>1</v>
      </c>
    </row>
    <row r="1127" spans="1:47" x14ac:dyDescent="0.2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7">
        <f t="shared" si="35"/>
        <v>1</v>
      </c>
    </row>
    <row r="1128" spans="1:47" x14ac:dyDescent="0.2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8">
        <f t="shared" si="35"/>
        <v>0</v>
      </c>
    </row>
    <row r="1129" spans="1:47" x14ac:dyDescent="0.2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9">
        <f t="shared" si="35"/>
        <v>1</v>
      </c>
    </row>
    <row r="1130" spans="1:47" x14ac:dyDescent="0.2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30">
        <f t="shared" si="35"/>
        <v>1</v>
      </c>
    </row>
    <row r="1131" spans="1:47" x14ac:dyDescent="0.2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1">
        <f t="shared" si="35"/>
        <v>0</v>
      </c>
    </row>
    <row r="1132" spans="1:47" x14ac:dyDescent="0.2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2">
        <f t="shared" si="35"/>
        <v>1</v>
      </c>
    </row>
    <row r="1133" spans="1:47" x14ac:dyDescent="0.2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3">
        <f t="shared" si="35"/>
        <v>1</v>
      </c>
    </row>
    <row r="1134" spans="1:47" x14ac:dyDescent="0.2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t="str">
        <f t="shared" si="34"/>
        <v>630525e1e93b154dad93dba8630520ea89a0eceb5649c1c7630525e1e93b154dad93dba3318048000630520ea89a0eceb5649c1c7318048000P42124,8752911916301FXBIXNX FXNTX GXMX00BLUE 500 PLUS NAC QP PJCA RMens. Titular Faixa Etária Implant.T1893,66</v>
      </c>
      <c r="AU1134">
        <f t="shared" si="35"/>
        <v>0</v>
      </c>
    </row>
    <row r="1135" spans="1:47" x14ac:dyDescent="0.2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34"/>
        <v>3180480002911916301FXBXXNX FXNTX GXMX1893,57SIMSIMSIM1422665066717279344777,875GP3 - UNEN/RN - UNIAO ESTUDANTIL DO NORTE E NORDES044777,87541513,87544164,87543920,87542124,875000000AMIL86GP3 - BLUE PLUS 500 QP2139792139,79ATIVO</v>
      </c>
      <c r="AU1135">
        <f t="shared" si="35"/>
        <v>0</v>
      </c>
    </row>
    <row r="1136" spans="1:47" x14ac:dyDescent="0.2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t="str">
        <f t="shared" si="34"/>
        <v>630521961e74c614e130cd97630520e93299fb8245e2ee5d630521951e74c614e130cd93310572000630520e93299fb8245e2ee5d310572000K42155,8752912140611UXLY FXRNXNDX DX LIMX00BLUE 300 PLUS NAC QC PJCA RDevolução Exclusão RetroativaT-1388,26</v>
      </c>
      <c r="AU1136">
        <f t="shared" si="35"/>
        <v>0</v>
      </c>
    </row>
    <row r="1137" spans="1:47" x14ac:dyDescent="0.2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34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</v>
      </c>
      <c r="AU1137">
        <f t="shared" si="35"/>
        <v>0</v>
      </c>
    </row>
    <row r="1138" spans="1:47" x14ac:dyDescent="0.2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t="str">
        <f t="shared" si="34"/>
        <v>630522dca651435971df7e8d630520e919ffb29d92ef2ebd630522dba651435971df7e8b310426000630520e919ffb29d92ef2ebd310426000M42155,8752912140700UXLY FXRNXNDX DX LIMX00DENTAL 200 NAC PJCACMens. Titular Faixa Etária Implant.T35,23</v>
      </c>
      <c r="AU1138">
        <f t="shared" si="35"/>
        <v>0</v>
      </c>
    </row>
    <row r="1139" spans="1:47" x14ac:dyDescent="0.2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39">
        <f t="shared" si="35"/>
        <v>0</v>
      </c>
    </row>
    <row r="1140" spans="1:47" x14ac:dyDescent="0.2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0">
        <f t="shared" si="35"/>
        <v>1</v>
      </c>
    </row>
    <row r="1141" spans="1:47" x14ac:dyDescent="0.2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1">
        <f t="shared" si="35"/>
        <v>1</v>
      </c>
    </row>
    <row r="1142" spans="1:47" x14ac:dyDescent="0.2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2">
        <f t="shared" si="35"/>
        <v>0</v>
      </c>
    </row>
    <row r="1143" spans="1:47" x14ac:dyDescent="0.2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3">
        <f t="shared" si="35"/>
        <v>1</v>
      </c>
    </row>
    <row r="1144" spans="1:47" x14ac:dyDescent="0.2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4">
        <f t="shared" si="35"/>
        <v>1</v>
      </c>
    </row>
    <row r="1145" spans="1:47" x14ac:dyDescent="0.2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t="str">
        <f t="shared" si="34"/>
        <v>630521961e74c614e130cd98630520e93299fb8245e2ee5d630521951e74c614e130cd93310572000630520e93299fb8245e2ee5d310572000K42185,8752912386881JXXB ILVX DX XUX00BLUE 300 PLUS NAC QC PJCA RMens. Titular Faixa Etária Implant.T2182,44</v>
      </c>
      <c r="AU1145">
        <f t="shared" si="35"/>
        <v>0</v>
      </c>
    </row>
    <row r="1146" spans="1:47" x14ac:dyDescent="0.2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34"/>
        <v>3105720002912386881JXXB XLVX DX XUX2182,44SIMSIMSIM1272664900716511344777,875GP3 - FACERN - FEDERACAO DAS ASSOCIACOES COMERCIAI044777,87530934,87544713,87544711,87542185,875000000AMIL84GP3 - BLUE PLUS 300 QC2466152466,15ATIVO</v>
      </c>
      <c r="AU1146">
        <f t="shared" si="35"/>
        <v>0</v>
      </c>
    </row>
    <row r="1147" spans="1:47" x14ac:dyDescent="0.2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t="str">
        <f t="shared" si="34"/>
        <v>630521961e74c614e130cd99630520e93299fb8245e2ee5d630521951e74c614e130cd93310572000630520e93299fb8245e2ee5d310572000K42216,8752912631941GLXUWX XUGUTX ILVX XNTX00BLUE 500 PLUS NAC QP PJCA RMens. Titular Faixa Etária Implant.T4158,12</v>
      </c>
      <c r="AU1147">
        <f t="shared" si="35"/>
        <v>0</v>
      </c>
    </row>
    <row r="1148" spans="1:47" x14ac:dyDescent="0.2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34"/>
        <v>3105720002912631941GLXUWX XUGUTX XLVX XNTX3898,29SIMSIMSIM1272665051616546744777,875GP3 - FACERN - FEDERACAO DAS ASSOCIACOES COMERCIAI044777,87528696,87542207,87542216,875000000AMIL83GP3 - BLUE PLUS 400 QP2656362656,36ATIVO</v>
      </c>
      <c r="AU1148">
        <f t="shared" si="35"/>
        <v>0</v>
      </c>
    </row>
    <row r="1149" spans="1:47" x14ac:dyDescent="0.2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t="str">
        <f t="shared" si="34"/>
        <v>630521961e74c614e130cd9a630520e93299fb8245e2ee5d630521951e74c614e130cd93310572000630520e93299fb8245e2ee5d310572000K42247,8752912857831XNXRLXNDX GXMX DX XLIVXIRX00BLUE 600 PLUS NAC QP PJCA RMens. Titular Faixa Etária Implant.T5198,55</v>
      </c>
      <c r="AU1149">
        <f t="shared" si="35"/>
        <v>0</v>
      </c>
    </row>
    <row r="1150" spans="1:47" x14ac:dyDescent="0.2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34"/>
        <v>3105720002912857831XNXRLXNDX GXMX DX XLXVXXRX5197,56SIMSIMSIM1272665077516588844777,875GP3 - FACERN - FEDERACAO DAS ASSOCIACOES COMERCIAI044777,87526881,87543692,87543675,87542247,875000000AMIL82GP3 - BLUE PLUS 600 QP5873215873,21ATIVO</v>
      </c>
      <c r="AU1150">
        <f t="shared" si="35"/>
        <v>0</v>
      </c>
    </row>
    <row r="1151" spans="1:47" x14ac:dyDescent="0.2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1">
        <f t="shared" si="35"/>
        <v>0</v>
      </c>
    </row>
    <row r="1152" spans="1:47" x14ac:dyDescent="0.2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2">
        <f t="shared" si="35"/>
        <v>1</v>
      </c>
    </row>
    <row r="1153" spans="1:47" x14ac:dyDescent="0.2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3">
        <f t="shared" si="35"/>
        <v>1</v>
      </c>
    </row>
    <row r="1154" spans="1:47" x14ac:dyDescent="0.2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36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4">
        <f t="shared" ref="AU1154:AU1217" si="37">IF(AT1154=AT1153,1,0)</f>
        <v>0</v>
      </c>
    </row>
    <row r="1155" spans="1:47" x14ac:dyDescent="0.2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36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5">
        <f t="shared" si="37"/>
        <v>1</v>
      </c>
    </row>
    <row r="1156" spans="1:47" x14ac:dyDescent="0.2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36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6">
        <f t="shared" si="37"/>
        <v>1</v>
      </c>
    </row>
    <row r="1157" spans="1:47" x14ac:dyDescent="0.2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t="str">
        <f t="shared" si="36"/>
        <v>62fffee87c45476c4844c3a862fffe3650790c092a7f8dcd62fffee77c45476c4844c3a710869700062fffe3650790c092a7f8dcd108697000A42277,8752913051481MXRWXLLX WXNTXFXNTI00AMIL 700 QP NACIONAL R PJCAMens. Titular Faixa Etária Implant.T3892,76</v>
      </c>
      <c r="AU1157">
        <f t="shared" si="37"/>
        <v>0</v>
      </c>
    </row>
    <row r="1158" spans="1:47" x14ac:dyDescent="0.2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t="str">
        <f t="shared" si="36"/>
        <v>630000d519f2f821f3915ac363000063e6282203617a4a1c630000d519f2f821f3915ac210869700063000063e6282203617a4a1c108697000B42277,8752913051481MXRWXLLX WXNTXFXNTI00AMIL 700 QP NACIONAL R PJCAMens. Titular Faixa Etária Implant.T3892,76</v>
      </c>
      <c r="AU1158">
        <f t="shared" si="37"/>
        <v>0</v>
      </c>
    </row>
    <row r="1159" spans="1:47" x14ac:dyDescent="0.2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t="str">
        <f t="shared" si="36"/>
        <v>6305270ec850d94498f1b604630520ead67463f124eedc0b6305270dc850d94498f1b603108697000630520ead67463f124eedc0b108697000Q42277,8752913051481MXRWXLLX WXNTXFXNTI00AMIL 700 QP NACIONAL R PJCAMens. Titular Faixa Etária Implant.T3892,76</v>
      </c>
      <c r="AU1159">
        <f t="shared" si="37"/>
        <v>0</v>
      </c>
    </row>
    <row r="1160" spans="1:47" x14ac:dyDescent="0.2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36"/>
        <v>1086970002913051483MXRWXLLX WXNTXFXNTX3892,76SIMSIMSIM1442744995316619244777,875GP4 - FACERN - FEDERACAO DAS ASSOCIACOES COMERCIAI044777,87528745,87542267,87542277,875000000AMIL81GP4 - AMIL 700 NACIONAL R PJCA QP4398834398,83ATIVO</v>
      </c>
      <c r="AU1160">
        <f t="shared" si="37"/>
        <v>0</v>
      </c>
    </row>
    <row r="1161" spans="1:47" x14ac:dyDescent="0.2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t="str">
        <f t="shared" si="36"/>
        <v>630522006ce5ce76ca41534a630520e957663d50f553f459630522006ce5ce76ca415349189733000630520e957663d50f553f459189733000L42277,8752913055550RXFXXL VILLXLX BRXWKXNFXLD00AMIL 500 QP NACIONAL R PJCAMens. Titular Faixa Etária Implant.T1822,44</v>
      </c>
      <c r="AU1161">
        <f t="shared" si="37"/>
        <v>0</v>
      </c>
    </row>
    <row r="1162" spans="1:47" x14ac:dyDescent="0.2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2">
        <f t="shared" si="37"/>
        <v>0</v>
      </c>
    </row>
    <row r="1163" spans="1:47" x14ac:dyDescent="0.2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3">
        <f t="shared" si="37"/>
        <v>1</v>
      </c>
    </row>
    <row r="1164" spans="1:47" x14ac:dyDescent="0.2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4">
        <f t="shared" si="37"/>
        <v>1</v>
      </c>
    </row>
    <row r="1165" spans="1:47" x14ac:dyDescent="0.2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t="str">
        <f t="shared" si="36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AU1165">
        <f t="shared" si="37"/>
        <v>0</v>
      </c>
    </row>
    <row r="1166" spans="1:47" x14ac:dyDescent="0.2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t="str">
        <f t="shared" si="36"/>
        <v>630524f18de0ef633cdbfd9b630520ea2715f08739a1dc15630524f18de0ef633cdbfd9a189307000630520ea2715f08739a1dc15189307000O42429,8752914177281MXRWIX XLXNX XNTX XLMXIDX00AMIL 400 QP NACIONAL R PJCAMens. Titular Faixa Etária Implant.T4871,71</v>
      </c>
      <c r="AU1166">
        <f t="shared" si="37"/>
        <v>0</v>
      </c>
    </row>
    <row r="1167" spans="1:47" x14ac:dyDescent="0.2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36"/>
        <v>2914177281MXRWXX XLXNX XNTX XLMXXDX4871,66SIMSIMSIM1492744731916806644777,875GP4 - SINSP - SERVIDORES PUBLICOS DA ADMINISTRACAO044777,87523904,87543592,87543584,87542429,875000000AMIL76GP4 - AMIL 400 NACIONAL R PJCA QP5505015505,01ATIVO</v>
      </c>
      <c r="AU1167">
        <f t="shared" si="37"/>
        <v>0</v>
      </c>
    </row>
    <row r="1168" spans="1:47" x14ac:dyDescent="0.2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8">
        <f t="shared" si="37"/>
        <v>0</v>
      </c>
    </row>
    <row r="1169" spans="1:47" x14ac:dyDescent="0.2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9">
        <f t="shared" si="37"/>
        <v>1</v>
      </c>
    </row>
    <row r="1170" spans="1:47" x14ac:dyDescent="0.2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70">
        <f t="shared" si="37"/>
        <v>1</v>
      </c>
    </row>
    <row r="1171" spans="1:47" x14ac:dyDescent="0.2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t="str">
        <f t="shared" si="36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AU1171">
        <f t="shared" si="37"/>
        <v>0</v>
      </c>
    </row>
    <row r="1172" spans="1:47" x14ac:dyDescent="0.2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t="str">
        <f t="shared" si="36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AU1172">
        <f t="shared" si="37"/>
        <v>0</v>
      </c>
    </row>
    <row r="1173" spans="1:47" x14ac:dyDescent="0.2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t="str">
        <f t="shared" si="36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AU1173">
        <f t="shared" si="37"/>
        <v>0</v>
      </c>
    </row>
    <row r="1174" spans="1:47" x14ac:dyDescent="0.2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36"/>
        <v>1086970002914412033JXXWX XRXWX DX XNDRXDX DX XLVX2834,42SIMSIMSIM1442744731916848144777,875GP4 - FACERN - FEDERACAO DAS ASSOCIACOES COMERCIAI044767,87544777,87529477,87544767,87542460,875000000AMIL75GP4 - AMIL 400 NACIONAL R PJCA QP3202923202,92INATIVO</v>
      </c>
      <c r="AU1174">
        <f t="shared" si="37"/>
        <v>0</v>
      </c>
    </row>
    <row r="1175" spans="1:47" x14ac:dyDescent="0.2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t="str">
        <f t="shared" si="36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AU1175">
        <f t="shared" si="37"/>
        <v>0</v>
      </c>
    </row>
    <row r="1176" spans="1:47" x14ac:dyDescent="0.2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t="str">
        <f t="shared" si="36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AU1176">
        <f t="shared" si="37"/>
        <v>0</v>
      </c>
    </row>
    <row r="1177" spans="1:47" x14ac:dyDescent="0.2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t="str">
        <f t="shared" si="36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AU1177">
        <f t="shared" si="37"/>
        <v>0</v>
      </c>
    </row>
    <row r="1178" spans="1:47" x14ac:dyDescent="0.2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36"/>
        <v>1086970002914692723MXRXX BXNXGNX XLXVXXRX DX NXWXMXNTX JUWX8525,43SIMSIMSIM1442744731916900044777,875GP4 - FACERN - FEDERACAO DAS ASSOCIACOES COMERCIAI044777,87518991,916666666742828,87542490,875000000AMIL74GP4 - AMIL 400 NACIONAL R PJCA QP9633789633,78ATIVO</v>
      </c>
      <c r="AU1178">
        <f t="shared" si="37"/>
        <v>0</v>
      </c>
    </row>
    <row r="1179" spans="1:47" x14ac:dyDescent="0.2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t="str">
        <f t="shared" si="36"/>
        <v>630522006ce5ce76ca41534c630520e957663d50f553f459630522006ce5ce76ca415349189733000630520e957663d50f553f459189733000L42490,8752914693101THXR NXWIMXNTX TXRWK00AMIL 500 QP NACIONAL R PJCAMens. Titular Faixa Etária Implant.T1822,44</v>
      </c>
      <c r="AU1179">
        <f t="shared" si="37"/>
        <v>0</v>
      </c>
    </row>
    <row r="1180" spans="1:47" x14ac:dyDescent="0.2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36"/>
        <v>2914693101THXR NXWXMXNTX TXRWK1822,38SIMSIMSIM1512744726917400044777,875GP4 - UNEN/RN - UNIAO ESTUDANTIL DO NORTE E NORDES044777,87541557,87542864,87542490,875000000AMIL74GP4 - AMIL 500 NACIONAL R PJCA QP2059282059,28ATIVO</v>
      </c>
      <c r="AU1180">
        <f t="shared" si="37"/>
        <v>0</v>
      </c>
    </row>
    <row r="1181" spans="1:47" x14ac:dyDescent="0.2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t="str">
        <f t="shared" si="36"/>
        <v>630522006ce5ce76ca41534d630520e957663d50f553f459630522006ce5ce76ca415349189733000630520e957663d50f553f459189733000L42521,8752914861690MIGUXL DX XUZX BXRBXX00AMIL 400 QP NACIONAL R PJCAMens. Titular Faixa Etária Implant.T1670,58</v>
      </c>
      <c r="AU1181">
        <f t="shared" si="37"/>
        <v>0</v>
      </c>
    </row>
    <row r="1182" spans="1:47" x14ac:dyDescent="0.2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2">
        <f t="shared" si="37"/>
        <v>0</v>
      </c>
    </row>
    <row r="1183" spans="1:47" x14ac:dyDescent="0.2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3">
        <f t="shared" si="37"/>
        <v>1</v>
      </c>
    </row>
    <row r="1184" spans="1:47" x14ac:dyDescent="0.2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4">
        <f t="shared" si="37"/>
        <v>1</v>
      </c>
    </row>
    <row r="1185" spans="1:47" x14ac:dyDescent="0.2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5">
        <f t="shared" si="37"/>
        <v>0</v>
      </c>
    </row>
    <row r="1186" spans="1:47" x14ac:dyDescent="0.2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6">
        <f t="shared" si="37"/>
        <v>1</v>
      </c>
    </row>
    <row r="1187" spans="1:47" x14ac:dyDescent="0.2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7">
        <f t="shared" si="37"/>
        <v>1</v>
      </c>
    </row>
    <row r="1188" spans="1:47" x14ac:dyDescent="0.2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8">
        <f t="shared" si="37"/>
        <v>0</v>
      </c>
    </row>
    <row r="1189" spans="1:47" x14ac:dyDescent="0.2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9">
        <f t="shared" si="37"/>
        <v>1</v>
      </c>
    </row>
    <row r="1190" spans="1:47" x14ac:dyDescent="0.2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90">
        <f t="shared" si="37"/>
        <v>1</v>
      </c>
    </row>
    <row r="1191" spans="1:47" x14ac:dyDescent="0.2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1">
        <f t="shared" si="37"/>
        <v>0</v>
      </c>
    </row>
    <row r="1192" spans="1:47" x14ac:dyDescent="0.2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2">
        <f t="shared" si="37"/>
        <v>1</v>
      </c>
    </row>
    <row r="1193" spans="1:47" x14ac:dyDescent="0.2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3">
        <f t="shared" si="37"/>
        <v>1</v>
      </c>
    </row>
    <row r="1194" spans="1:47" x14ac:dyDescent="0.2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t="str">
        <f t="shared" si="36"/>
        <v>630521961e74c614e130cd9b630520e93299fb8245e2ee5d630521951e74c614e130cd93310572000630520e93299fb8245e2ee5d310572000K42243,8752915038020RITX FXRRXIRX XLIVXIRX00BLUE 400 PLUS NAC QP PJCA RMens. Titular Per CapitaT8284,03</v>
      </c>
      <c r="AU1194">
        <f t="shared" si="37"/>
        <v>0</v>
      </c>
    </row>
    <row r="1195" spans="1:47" x14ac:dyDescent="0.2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5">
        <f t="shared" si="37"/>
        <v>0</v>
      </c>
    </row>
    <row r="1196" spans="1:47" x14ac:dyDescent="0.2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6">
        <f t="shared" si="37"/>
        <v>1</v>
      </c>
    </row>
    <row r="1197" spans="1:47" x14ac:dyDescent="0.2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7">
        <f t="shared" si="37"/>
        <v>1</v>
      </c>
    </row>
    <row r="1198" spans="1:47" x14ac:dyDescent="0.2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8">
        <f t="shared" si="37"/>
        <v>0</v>
      </c>
    </row>
    <row r="1199" spans="1:47" x14ac:dyDescent="0.2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9">
        <f t="shared" si="37"/>
        <v>1</v>
      </c>
    </row>
    <row r="1200" spans="1:47" x14ac:dyDescent="0.2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200">
        <f t="shared" si="37"/>
        <v>1</v>
      </c>
    </row>
    <row r="1201" spans="1:47" x14ac:dyDescent="0.2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1">
        <f t="shared" si="37"/>
        <v>0</v>
      </c>
    </row>
    <row r="1202" spans="1:47" x14ac:dyDescent="0.2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2">
        <f t="shared" si="37"/>
        <v>1</v>
      </c>
    </row>
    <row r="1203" spans="1:47" x14ac:dyDescent="0.2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3">
        <f t="shared" si="37"/>
        <v>1</v>
      </c>
    </row>
    <row r="1204" spans="1:47" x14ac:dyDescent="0.2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4">
        <f t="shared" si="37"/>
        <v>0</v>
      </c>
    </row>
    <row r="1205" spans="1:47" x14ac:dyDescent="0.2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5">
        <f t="shared" si="37"/>
        <v>1</v>
      </c>
    </row>
    <row r="1206" spans="1:47" x14ac:dyDescent="0.2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6">
        <f t="shared" si="37"/>
        <v>1</v>
      </c>
    </row>
    <row r="1207" spans="1:47" x14ac:dyDescent="0.2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t="str">
        <f t="shared" si="36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AU1207">
        <f t="shared" si="37"/>
        <v>0</v>
      </c>
    </row>
    <row r="1208" spans="1:47" x14ac:dyDescent="0.2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t="str">
        <f t="shared" si="36"/>
        <v>630523fabdc00722c3865634630520ea612e637c93d8bb09630523fabdc00722c3865633320087000630520ea612e637c93d8bb09320087000N41820,8758518319400XDNX MXRIX PXZ WXTXLX BRXNWX00BLUE 300 PLUS NAC QC PJCA RMens. Titular Per CapitaT5651,65</v>
      </c>
      <c r="AU1208">
        <f t="shared" si="37"/>
        <v>0</v>
      </c>
    </row>
    <row r="1209" spans="1:47" x14ac:dyDescent="0.2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36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</v>
      </c>
      <c r="AU1209">
        <f t="shared" si="37"/>
        <v>0</v>
      </c>
    </row>
    <row r="1210" spans="1:47" x14ac:dyDescent="0.2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0">
        <f t="shared" si="37"/>
        <v>0</v>
      </c>
    </row>
    <row r="1211" spans="1:47" x14ac:dyDescent="0.2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1">
        <f t="shared" si="37"/>
        <v>1</v>
      </c>
    </row>
    <row r="1212" spans="1:47" x14ac:dyDescent="0.2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2">
        <f t="shared" si="37"/>
        <v>1</v>
      </c>
    </row>
    <row r="1213" spans="1:47" x14ac:dyDescent="0.2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t="str">
        <f t="shared" si="36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AU1213">
        <f t="shared" si="37"/>
        <v>0</v>
      </c>
    </row>
    <row r="1214" spans="1:47" x14ac:dyDescent="0.2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t="str">
        <f t="shared" si="36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AU1214">
        <f t="shared" si="37"/>
        <v>0</v>
      </c>
    </row>
    <row r="1215" spans="1:47" x14ac:dyDescent="0.2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36"/>
        <v>3110840008521995461MXRWX VXNXWXU RUBXM XGUXXR1498,64SIMSIMSIM1402664912817258944777,875GP3 - UNEN/MA - UNIAO ESTUDANTIL DO NORTE E NORDES244777,87541887,87541962,916666666741973,9166666667000000AMIL91GP3 - BLUE PLUS 300 QP1693481693,48ATIVO</v>
      </c>
      <c r="AU1215">
        <f t="shared" si="37"/>
        <v>0</v>
      </c>
    </row>
    <row r="1216" spans="1:47" x14ac:dyDescent="0.2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t="str">
        <f t="shared" si="36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AU1216">
        <f t="shared" si="37"/>
        <v>0</v>
      </c>
    </row>
    <row r="1217" spans="1:47" x14ac:dyDescent="0.2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36"/>
        <v>3110840008523085071RXHXN MXRWXLX LUZ XRXUJX BXRBXX1498,64SIMSIMSIM1402664912817266444777,875GP3 - UNEN/MA - UNIAO ESTUDANTIL DO NORTE E NORDES044777,87540237,87543676,87543675,87542035,9166666667000000AMIL89GP3 - BLUE PLUS 300 QP1693481693,48ATIVO</v>
      </c>
      <c r="AU1217">
        <f t="shared" si="37"/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topLeftCell="D1" workbookViewId="0">
      <selection activeCell="F38" sqref="F38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 x14ac:dyDescent="0.25">
      <c r="A1" s="53" t="s">
        <v>1</v>
      </c>
      <c r="B1" s="53" t="s">
        <v>2</v>
      </c>
      <c r="C1" s="53" t="s">
        <v>63</v>
      </c>
      <c r="D1" s="53" t="s">
        <v>1044</v>
      </c>
      <c r="E1" s="53" t="s">
        <v>7</v>
      </c>
      <c r="F1" s="53" t="s">
        <v>1090</v>
      </c>
      <c r="G1" s="53" t="s">
        <v>1045</v>
      </c>
      <c r="H1" s="53" t="s">
        <v>64</v>
      </c>
      <c r="I1" s="53" t="s">
        <v>65</v>
      </c>
      <c r="J1" s="53" t="s">
        <v>1046</v>
      </c>
      <c r="K1" s="53" t="s">
        <v>66</v>
      </c>
      <c r="L1" s="53" t="s">
        <v>67</v>
      </c>
      <c r="M1" s="53" t="s">
        <v>68</v>
      </c>
      <c r="N1" s="53" t="s">
        <v>69</v>
      </c>
      <c r="O1" s="53" t="s">
        <v>70</v>
      </c>
      <c r="P1" s="53" t="s">
        <v>71</v>
      </c>
      <c r="Q1" s="53" t="s">
        <v>72</v>
      </c>
    </row>
    <row r="2" spans="1:17" x14ac:dyDescent="0.25">
      <c r="A2" s="54" t="s">
        <v>74</v>
      </c>
      <c r="B2" s="54" t="s">
        <v>10</v>
      </c>
      <c r="C2" s="54" t="s">
        <v>9</v>
      </c>
      <c r="D2" s="45">
        <v>108697000</v>
      </c>
      <c r="E2" s="45" t="s">
        <v>1059</v>
      </c>
      <c r="F2" s="50">
        <v>44787.875</v>
      </c>
      <c r="G2" s="45" t="s">
        <v>11</v>
      </c>
      <c r="H2" s="55">
        <v>42277.875</v>
      </c>
      <c r="I2" s="54">
        <v>291305148</v>
      </c>
      <c r="J2" s="45">
        <v>1</v>
      </c>
      <c r="K2" s="54" t="s">
        <v>75</v>
      </c>
      <c r="L2" s="54">
        <v>0</v>
      </c>
      <c r="M2" s="54">
        <v>0</v>
      </c>
      <c r="N2" s="54" t="s">
        <v>76</v>
      </c>
      <c r="O2" s="54" t="s">
        <v>77</v>
      </c>
      <c r="P2" s="54" t="s">
        <v>78</v>
      </c>
      <c r="Q2" s="54">
        <v>3892.76</v>
      </c>
    </row>
    <row r="3" spans="1:17" x14ac:dyDescent="0.25">
      <c r="A3" s="56" t="s">
        <v>79</v>
      </c>
      <c r="B3" s="56" t="s">
        <v>10</v>
      </c>
      <c r="C3" s="56" t="s">
        <v>9</v>
      </c>
      <c r="D3" s="46">
        <v>108697000</v>
      </c>
      <c r="E3" s="46" t="s">
        <v>1059</v>
      </c>
      <c r="F3" s="51">
        <v>44787.875</v>
      </c>
      <c r="G3" s="46" t="s">
        <v>11</v>
      </c>
      <c r="H3" s="57">
        <v>42460.875</v>
      </c>
      <c r="I3" s="56">
        <v>291441203</v>
      </c>
      <c r="J3" s="46">
        <v>1</v>
      </c>
      <c r="K3" s="56" t="s">
        <v>80</v>
      </c>
      <c r="L3" s="56">
        <v>0</v>
      </c>
      <c r="M3" s="56">
        <v>0</v>
      </c>
      <c r="N3" s="56" t="s">
        <v>81</v>
      </c>
      <c r="O3" s="56" t="s">
        <v>77</v>
      </c>
      <c r="P3" s="56" t="s">
        <v>78</v>
      </c>
      <c r="Q3" s="56">
        <v>2834.42</v>
      </c>
    </row>
    <row r="4" spans="1:17" x14ac:dyDescent="0.25">
      <c r="A4" s="54" t="s">
        <v>82</v>
      </c>
      <c r="B4" s="54" t="s">
        <v>10</v>
      </c>
      <c r="C4" s="54" t="s">
        <v>9</v>
      </c>
      <c r="D4" s="45">
        <v>108697000</v>
      </c>
      <c r="E4" s="45" t="s">
        <v>1059</v>
      </c>
      <c r="F4" s="50">
        <v>44787.875</v>
      </c>
      <c r="G4" s="45" t="s">
        <v>11</v>
      </c>
      <c r="H4" s="55">
        <v>42490.875</v>
      </c>
      <c r="I4" s="54">
        <v>291469272</v>
      </c>
      <c r="J4" s="45">
        <v>1</v>
      </c>
      <c r="K4" s="54" t="s">
        <v>83</v>
      </c>
      <c r="L4" s="54">
        <v>0</v>
      </c>
      <c r="M4" s="54">
        <v>0</v>
      </c>
      <c r="N4" s="54" t="s">
        <v>81</v>
      </c>
      <c r="O4" s="54" t="s">
        <v>77</v>
      </c>
      <c r="P4" s="54" t="s">
        <v>78</v>
      </c>
      <c r="Q4" s="54">
        <v>8525.43</v>
      </c>
    </row>
    <row r="5" spans="1:17" x14ac:dyDescent="0.25">
      <c r="A5" s="56" t="s">
        <v>84</v>
      </c>
      <c r="B5" s="56" t="s">
        <v>13</v>
      </c>
      <c r="C5" s="56" t="s">
        <v>12</v>
      </c>
      <c r="D5" s="46">
        <v>108697000</v>
      </c>
      <c r="E5" s="46" t="s">
        <v>1060</v>
      </c>
      <c r="F5" s="51">
        <v>44787.875</v>
      </c>
      <c r="G5" s="46" t="s">
        <v>14</v>
      </c>
      <c r="H5" s="57">
        <v>42277.875</v>
      </c>
      <c r="I5" s="56">
        <v>291305148</v>
      </c>
      <c r="J5" s="46">
        <v>1</v>
      </c>
      <c r="K5" s="56" t="s">
        <v>75</v>
      </c>
      <c r="L5" s="56">
        <v>0</v>
      </c>
      <c r="M5" s="56">
        <v>0</v>
      </c>
      <c r="N5" s="56" t="s">
        <v>76</v>
      </c>
      <c r="O5" s="56" t="s">
        <v>77</v>
      </c>
      <c r="P5" s="56" t="s">
        <v>78</v>
      </c>
      <c r="Q5" s="56">
        <v>3892.76</v>
      </c>
    </row>
    <row r="6" spans="1:17" x14ac:dyDescent="0.25">
      <c r="A6" s="54" t="s">
        <v>85</v>
      </c>
      <c r="B6" s="54" t="s">
        <v>13</v>
      </c>
      <c r="C6" s="54" t="s">
        <v>12</v>
      </c>
      <c r="D6" s="45">
        <v>108697000</v>
      </c>
      <c r="E6" s="45" t="s">
        <v>1060</v>
      </c>
      <c r="F6" s="50">
        <v>44787.875</v>
      </c>
      <c r="G6" s="45" t="s">
        <v>14</v>
      </c>
      <c r="H6" s="55">
        <v>42460.875</v>
      </c>
      <c r="I6" s="54">
        <v>291441203</v>
      </c>
      <c r="J6" s="45">
        <v>1</v>
      </c>
      <c r="K6" s="54" t="s">
        <v>80</v>
      </c>
      <c r="L6" s="54">
        <v>0</v>
      </c>
      <c r="M6" s="54">
        <v>0</v>
      </c>
      <c r="N6" s="54" t="s">
        <v>81</v>
      </c>
      <c r="O6" s="54" t="s">
        <v>77</v>
      </c>
      <c r="P6" s="54" t="s">
        <v>78</v>
      </c>
      <c r="Q6" s="54">
        <v>2834.42</v>
      </c>
    </row>
    <row r="7" spans="1:17" x14ac:dyDescent="0.25">
      <c r="A7" s="56" t="s">
        <v>86</v>
      </c>
      <c r="B7" s="56" t="s">
        <v>13</v>
      </c>
      <c r="C7" s="56" t="s">
        <v>12</v>
      </c>
      <c r="D7" s="46">
        <v>108697000</v>
      </c>
      <c r="E7" s="46" t="s">
        <v>1060</v>
      </c>
      <c r="F7" s="51">
        <v>44787.875</v>
      </c>
      <c r="G7" s="46" t="s">
        <v>14</v>
      </c>
      <c r="H7" s="57">
        <v>42490.875</v>
      </c>
      <c r="I7" s="56">
        <v>291469272</v>
      </c>
      <c r="J7" s="46">
        <v>1</v>
      </c>
      <c r="K7" s="56" t="s">
        <v>83</v>
      </c>
      <c r="L7" s="56">
        <v>0</v>
      </c>
      <c r="M7" s="56">
        <v>0</v>
      </c>
      <c r="N7" s="56" t="s">
        <v>81</v>
      </c>
      <c r="O7" s="56" t="s">
        <v>77</v>
      </c>
      <c r="P7" s="56" t="s">
        <v>78</v>
      </c>
      <c r="Q7" s="56">
        <v>8525.43</v>
      </c>
    </row>
    <row r="8" spans="1:17" x14ac:dyDescent="0.25">
      <c r="A8" s="54" t="s">
        <v>87</v>
      </c>
      <c r="B8" s="54" t="s">
        <v>16</v>
      </c>
      <c r="C8" s="54" t="s">
        <v>15</v>
      </c>
      <c r="D8" s="45">
        <v>722764000</v>
      </c>
      <c r="E8" s="45" t="s">
        <v>1056</v>
      </c>
      <c r="F8" s="50">
        <v>44792.875</v>
      </c>
      <c r="G8" s="45" t="s">
        <v>17</v>
      </c>
      <c r="H8" s="55">
        <v>39498.875</v>
      </c>
      <c r="I8" s="54">
        <v>131160354</v>
      </c>
      <c r="J8" s="45">
        <v>0</v>
      </c>
      <c r="K8" s="54" t="s">
        <v>88</v>
      </c>
      <c r="L8" s="54">
        <v>0</v>
      </c>
      <c r="M8" s="54">
        <v>0</v>
      </c>
      <c r="N8" s="54" t="s">
        <v>89</v>
      </c>
      <c r="O8" s="54" t="s">
        <v>90</v>
      </c>
      <c r="P8" s="54" t="s">
        <v>20</v>
      </c>
      <c r="Q8" s="54">
        <v>0</v>
      </c>
    </row>
    <row r="9" spans="1:17" x14ac:dyDescent="0.25">
      <c r="A9" s="56" t="s">
        <v>91</v>
      </c>
      <c r="B9" s="56" t="s">
        <v>16</v>
      </c>
      <c r="C9" s="56" t="s">
        <v>15</v>
      </c>
      <c r="D9" s="46">
        <v>722764000</v>
      </c>
      <c r="E9" s="46" t="s">
        <v>1056</v>
      </c>
      <c r="F9" s="51">
        <v>44792.875</v>
      </c>
      <c r="G9" s="46" t="s">
        <v>17</v>
      </c>
      <c r="H9" s="57">
        <v>39435.916666666664</v>
      </c>
      <c r="I9" s="56">
        <v>131064185</v>
      </c>
      <c r="J9" s="46">
        <v>0</v>
      </c>
      <c r="K9" s="56" t="s">
        <v>92</v>
      </c>
      <c r="L9" s="56">
        <v>0</v>
      </c>
      <c r="M9" s="56">
        <v>0</v>
      </c>
      <c r="N9" s="56" t="s">
        <v>89</v>
      </c>
      <c r="O9" s="56" t="s">
        <v>77</v>
      </c>
      <c r="P9" s="56" t="s">
        <v>78</v>
      </c>
      <c r="Q9" s="56">
        <v>1738.03</v>
      </c>
    </row>
    <row r="10" spans="1:17" x14ac:dyDescent="0.25">
      <c r="A10" s="54" t="s">
        <v>93</v>
      </c>
      <c r="B10" s="54" t="s">
        <v>16</v>
      </c>
      <c r="C10" s="54" t="s">
        <v>15</v>
      </c>
      <c r="D10" s="45">
        <v>722764000</v>
      </c>
      <c r="E10" s="45" t="s">
        <v>1056</v>
      </c>
      <c r="F10" s="50">
        <v>44792.875</v>
      </c>
      <c r="G10" s="45" t="s">
        <v>17</v>
      </c>
      <c r="H10" s="55">
        <v>39435.916666666664</v>
      </c>
      <c r="I10" s="54">
        <v>131064185</v>
      </c>
      <c r="J10" s="45">
        <v>0</v>
      </c>
      <c r="K10" s="54" t="s">
        <v>92</v>
      </c>
      <c r="L10" s="54">
        <v>0</v>
      </c>
      <c r="M10" s="54">
        <v>0</v>
      </c>
      <c r="N10" s="54" t="s">
        <v>89</v>
      </c>
      <c r="O10" s="54" t="s">
        <v>90</v>
      </c>
      <c r="P10" s="54" t="s">
        <v>78</v>
      </c>
      <c r="Q10" s="54">
        <v>0</v>
      </c>
    </row>
    <row r="11" spans="1:17" x14ac:dyDescent="0.25">
      <c r="A11" s="56" t="s">
        <v>94</v>
      </c>
      <c r="B11" s="56" t="s">
        <v>16</v>
      </c>
      <c r="C11" s="56" t="s">
        <v>15</v>
      </c>
      <c r="D11" s="46">
        <v>722764000</v>
      </c>
      <c r="E11" s="46" t="s">
        <v>1056</v>
      </c>
      <c r="F11" s="51">
        <v>44792.875</v>
      </c>
      <c r="G11" s="46" t="s">
        <v>17</v>
      </c>
      <c r="H11" s="57">
        <v>39435.916666666664</v>
      </c>
      <c r="I11" s="56">
        <v>131064525</v>
      </c>
      <c r="J11" s="46">
        <v>0</v>
      </c>
      <c r="K11" s="56" t="s">
        <v>95</v>
      </c>
      <c r="L11" s="56">
        <v>0</v>
      </c>
      <c r="M11" s="56">
        <v>0</v>
      </c>
      <c r="N11" s="56" t="s">
        <v>96</v>
      </c>
      <c r="O11" s="56" t="s">
        <v>77</v>
      </c>
      <c r="P11" s="56" t="s">
        <v>78</v>
      </c>
      <c r="Q11" s="56">
        <v>1838.5</v>
      </c>
    </row>
    <row r="12" spans="1:17" x14ac:dyDescent="0.25">
      <c r="A12" s="54" t="s">
        <v>97</v>
      </c>
      <c r="B12" s="54" t="s">
        <v>16</v>
      </c>
      <c r="C12" s="54" t="s">
        <v>15</v>
      </c>
      <c r="D12" s="45">
        <v>722764000</v>
      </c>
      <c r="E12" s="45" t="s">
        <v>1056</v>
      </c>
      <c r="F12" s="50">
        <v>44792.875</v>
      </c>
      <c r="G12" s="45" t="s">
        <v>17</v>
      </c>
      <c r="H12" s="55">
        <v>41582.916666666664</v>
      </c>
      <c r="I12" s="54">
        <v>131064614</v>
      </c>
      <c r="J12" s="45">
        <v>0</v>
      </c>
      <c r="K12" s="54" t="s">
        <v>98</v>
      </c>
      <c r="L12" s="54">
        <v>0</v>
      </c>
      <c r="M12" s="54">
        <v>0</v>
      </c>
      <c r="N12" s="54" t="s">
        <v>89</v>
      </c>
      <c r="O12" s="54" t="s">
        <v>99</v>
      </c>
      <c r="P12" s="54" t="s">
        <v>78</v>
      </c>
      <c r="Q12" s="54">
        <v>-1009.18</v>
      </c>
    </row>
    <row r="13" spans="1:17" x14ac:dyDescent="0.25">
      <c r="A13" s="56" t="s">
        <v>100</v>
      </c>
      <c r="B13" s="56" t="s">
        <v>16</v>
      </c>
      <c r="C13" s="56" t="s">
        <v>15</v>
      </c>
      <c r="D13" s="46">
        <v>722764000</v>
      </c>
      <c r="E13" s="46" t="s">
        <v>1056</v>
      </c>
      <c r="F13" s="51">
        <v>44792.875</v>
      </c>
      <c r="G13" s="46" t="s">
        <v>17</v>
      </c>
      <c r="H13" s="57">
        <v>39435.916666666664</v>
      </c>
      <c r="I13" s="56">
        <v>131065017</v>
      </c>
      <c r="J13" s="46">
        <v>0</v>
      </c>
      <c r="K13" s="56" t="s">
        <v>101</v>
      </c>
      <c r="L13" s="56">
        <v>0</v>
      </c>
      <c r="M13" s="56">
        <v>0</v>
      </c>
      <c r="N13" s="56" t="s">
        <v>96</v>
      </c>
      <c r="O13" s="56" t="s">
        <v>77</v>
      </c>
      <c r="P13" s="56" t="s">
        <v>78</v>
      </c>
      <c r="Q13" s="56">
        <v>1975.32</v>
      </c>
    </row>
    <row r="14" spans="1:17" x14ac:dyDescent="0.25">
      <c r="A14" s="54" t="s">
        <v>102</v>
      </c>
      <c r="B14" s="54" t="s">
        <v>16</v>
      </c>
      <c r="C14" s="54" t="s">
        <v>15</v>
      </c>
      <c r="D14" s="45">
        <v>722764000</v>
      </c>
      <c r="E14" s="45" t="s">
        <v>1056</v>
      </c>
      <c r="F14" s="50">
        <v>44792.875</v>
      </c>
      <c r="G14" s="45" t="s">
        <v>17</v>
      </c>
      <c r="H14" s="55">
        <v>39435.916666666664</v>
      </c>
      <c r="I14" s="54">
        <v>131065050</v>
      </c>
      <c r="J14" s="45">
        <v>0</v>
      </c>
      <c r="K14" s="54" t="s">
        <v>103</v>
      </c>
      <c r="L14" s="54">
        <v>0</v>
      </c>
      <c r="M14" s="54">
        <v>0</v>
      </c>
      <c r="N14" s="54" t="s">
        <v>96</v>
      </c>
      <c r="O14" s="54" t="s">
        <v>99</v>
      </c>
      <c r="P14" s="54" t="s">
        <v>78</v>
      </c>
      <c r="Q14" s="54">
        <v>-442.19</v>
      </c>
    </row>
    <row r="15" spans="1:17" x14ac:dyDescent="0.25">
      <c r="A15" s="56" t="s">
        <v>104</v>
      </c>
      <c r="B15" s="56" t="s">
        <v>16</v>
      </c>
      <c r="C15" s="56" t="s">
        <v>15</v>
      </c>
      <c r="D15" s="46">
        <v>722764000</v>
      </c>
      <c r="E15" s="46" t="s">
        <v>1056</v>
      </c>
      <c r="F15" s="51">
        <v>44792.875</v>
      </c>
      <c r="G15" s="46" t="s">
        <v>17</v>
      </c>
      <c r="H15" s="57">
        <v>39531.875</v>
      </c>
      <c r="I15" s="56">
        <v>131172476</v>
      </c>
      <c r="J15" s="46">
        <v>0</v>
      </c>
      <c r="K15" s="56" t="s">
        <v>105</v>
      </c>
      <c r="L15" s="56">
        <v>0</v>
      </c>
      <c r="M15" s="56">
        <v>0</v>
      </c>
      <c r="N15" s="56" t="s">
        <v>96</v>
      </c>
      <c r="O15" s="56" t="s">
        <v>99</v>
      </c>
      <c r="P15" s="56" t="s">
        <v>20</v>
      </c>
      <c r="Q15" s="56">
        <v>-442.19</v>
      </c>
    </row>
    <row r="16" spans="1:17" x14ac:dyDescent="0.25">
      <c r="A16" s="54" t="s">
        <v>106</v>
      </c>
      <c r="B16" s="54" t="s">
        <v>16</v>
      </c>
      <c r="C16" s="54" t="s">
        <v>15</v>
      </c>
      <c r="D16" s="45">
        <v>722764000</v>
      </c>
      <c r="E16" s="45" t="s">
        <v>1056</v>
      </c>
      <c r="F16" s="50">
        <v>44792.875</v>
      </c>
      <c r="G16" s="45" t="s">
        <v>17</v>
      </c>
      <c r="H16" s="55">
        <v>39435.916666666664</v>
      </c>
      <c r="I16" s="54">
        <v>131065181</v>
      </c>
      <c r="J16" s="45">
        <v>0</v>
      </c>
      <c r="K16" s="54" t="s">
        <v>107</v>
      </c>
      <c r="L16" s="54">
        <v>0</v>
      </c>
      <c r="M16" s="54">
        <v>0</v>
      </c>
      <c r="N16" s="54" t="s">
        <v>96</v>
      </c>
      <c r="O16" s="54" t="s">
        <v>77</v>
      </c>
      <c r="P16" s="54" t="s">
        <v>78</v>
      </c>
      <c r="Q16" s="54">
        <v>2567.79</v>
      </c>
    </row>
    <row r="17" spans="1:17" x14ac:dyDescent="0.25">
      <c r="A17" s="56" t="s">
        <v>108</v>
      </c>
      <c r="B17" s="56" t="s">
        <v>16</v>
      </c>
      <c r="C17" s="56" t="s">
        <v>15</v>
      </c>
      <c r="D17" s="46">
        <v>722764000</v>
      </c>
      <c r="E17" s="46" t="s">
        <v>1056</v>
      </c>
      <c r="F17" s="51">
        <v>44792.875</v>
      </c>
      <c r="G17" s="46" t="s">
        <v>17</v>
      </c>
      <c r="H17" s="57">
        <v>39435.916666666664</v>
      </c>
      <c r="I17" s="56">
        <v>131065190</v>
      </c>
      <c r="J17" s="46">
        <v>0</v>
      </c>
      <c r="K17" s="56" t="s">
        <v>109</v>
      </c>
      <c r="L17" s="56">
        <v>0</v>
      </c>
      <c r="M17" s="56">
        <v>0</v>
      </c>
      <c r="N17" s="56" t="s">
        <v>96</v>
      </c>
      <c r="O17" s="56" t="s">
        <v>110</v>
      </c>
      <c r="P17" s="56" t="s">
        <v>20</v>
      </c>
      <c r="Q17" s="56">
        <v>2567.79</v>
      </c>
    </row>
    <row r="18" spans="1:17" x14ac:dyDescent="0.25">
      <c r="A18" s="54" t="s">
        <v>111</v>
      </c>
      <c r="B18" s="54" t="s">
        <v>16</v>
      </c>
      <c r="C18" s="54" t="s">
        <v>15</v>
      </c>
      <c r="D18" s="45">
        <v>722764000</v>
      </c>
      <c r="E18" s="45" t="s">
        <v>1056</v>
      </c>
      <c r="F18" s="50">
        <v>44792.875</v>
      </c>
      <c r="G18" s="45" t="s">
        <v>17</v>
      </c>
      <c r="H18" s="55">
        <v>39435.916666666664</v>
      </c>
      <c r="I18" s="54">
        <v>131065840</v>
      </c>
      <c r="J18" s="45">
        <v>0</v>
      </c>
      <c r="K18" s="54" t="s">
        <v>112</v>
      </c>
      <c r="L18" s="54">
        <v>0</v>
      </c>
      <c r="M18" s="54">
        <v>0</v>
      </c>
      <c r="N18" s="54" t="s">
        <v>96</v>
      </c>
      <c r="O18" s="54" t="s">
        <v>77</v>
      </c>
      <c r="P18" s="54" t="s">
        <v>78</v>
      </c>
      <c r="Q18" s="54">
        <v>3122.81</v>
      </c>
    </row>
    <row r="19" spans="1:17" x14ac:dyDescent="0.25">
      <c r="A19" s="56" t="s">
        <v>113</v>
      </c>
      <c r="B19" s="56" t="s">
        <v>16</v>
      </c>
      <c r="C19" s="56" t="s">
        <v>15</v>
      </c>
      <c r="D19" s="46">
        <v>722764000</v>
      </c>
      <c r="E19" s="46" t="s">
        <v>1056</v>
      </c>
      <c r="F19" s="51">
        <v>44792.875</v>
      </c>
      <c r="G19" s="46" t="s">
        <v>17</v>
      </c>
      <c r="H19" s="57">
        <v>39435.916666666664</v>
      </c>
      <c r="I19" s="56">
        <v>131065858</v>
      </c>
      <c r="J19" s="46">
        <v>0</v>
      </c>
      <c r="K19" s="56" t="s">
        <v>114</v>
      </c>
      <c r="L19" s="56">
        <v>0</v>
      </c>
      <c r="M19" s="56">
        <v>0</v>
      </c>
      <c r="N19" s="56" t="s">
        <v>96</v>
      </c>
      <c r="O19" s="56" t="s">
        <v>99</v>
      </c>
      <c r="P19" s="56" t="s">
        <v>20</v>
      </c>
      <c r="Q19" s="56">
        <v>-1784.16</v>
      </c>
    </row>
    <row r="20" spans="1:17" x14ac:dyDescent="0.25">
      <c r="A20" s="54" t="s">
        <v>115</v>
      </c>
      <c r="B20" s="54" t="s">
        <v>16</v>
      </c>
      <c r="C20" s="54" t="s">
        <v>15</v>
      </c>
      <c r="D20" s="45">
        <v>722764000</v>
      </c>
      <c r="E20" s="45" t="s">
        <v>1056</v>
      </c>
      <c r="F20" s="50">
        <v>44792.875</v>
      </c>
      <c r="G20" s="45" t="s">
        <v>17</v>
      </c>
      <c r="H20" s="55">
        <v>39435.916666666664</v>
      </c>
      <c r="I20" s="54">
        <v>131065947</v>
      </c>
      <c r="J20" s="45">
        <v>0</v>
      </c>
      <c r="K20" s="54" t="s">
        <v>116</v>
      </c>
      <c r="L20" s="54">
        <v>0</v>
      </c>
      <c r="M20" s="54">
        <v>0</v>
      </c>
      <c r="N20" s="54" t="s">
        <v>96</v>
      </c>
      <c r="O20" s="54" t="s">
        <v>77</v>
      </c>
      <c r="P20" s="54" t="s">
        <v>78</v>
      </c>
      <c r="Q20" s="54">
        <v>806.35</v>
      </c>
    </row>
    <row r="21" spans="1:17" x14ac:dyDescent="0.25">
      <c r="A21" s="56" t="s">
        <v>117</v>
      </c>
      <c r="B21" s="56" t="s">
        <v>16</v>
      </c>
      <c r="C21" s="56" t="s">
        <v>15</v>
      </c>
      <c r="D21" s="46">
        <v>722764000</v>
      </c>
      <c r="E21" s="46" t="s">
        <v>1056</v>
      </c>
      <c r="F21" s="51">
        <v>44792.875</v>
      </c>
      <c r="G21" s="46" t="s">
        <v>17</v>
      </c>
      <c r="H21" s="57">
        <v>39435.916666666664</v>
      </c>
      <c r="I21" s="56">
        <v>131066081</v>
      </c>
      <c r="J21" s="46">
        <v>0</v>
      </c>
      <c r="K21" s="56" t="s">
        <v>118</v>
      </c>
      <c r="L21" s="56">
        <v>0</v>
      </c>
      <c r="M21" s="56">
        <v>0</v>
      </c>
      <c r="N21" s="56" t="s">
        <v>96</v>
      </c>
      <c r="O21" s="56" t="s">
        <v>77</v>
      </c>
      <c r="P21" s="56" t="s">
        <v>78</v>
      </c>
      <c r="Q21" s="56">
        <v>1975.32</v>
      </c>
    </row>
    <row r="22" spans="1:17" x14ac:dyDescent="0.25">
      <c r="A22" s="54" t="s">
        <v>119</v>
      </c>
      <c r="B22" s="54" t="s">
        <v>16</v>
      </c>
      <c r="C22" s="54" t="s">
        <v>15</v>
      </c>
      <c r="D22" s="45">
        <v>722764000</v>
      </c>
      <c r="E22" s="45" t="s">
        <v>1056</v>
      </c>
      <c r="F22" s="50">
        <v>44792.875</v>
      </c>
      <c r="G22" s="45" t="s">
        <v>17</v>
      </c>
      <c r="H22" s="55">
        <v>42185.875</v>
      </c>
      <c r="I22" s="54">
        <v>131066633</v>
      </c>
      <c r="J22" s="45">
        <v>0</v>
      </c>
      <c r="K22" s="54" t="s">
        <v>120</v>
      </c>
      <c r="L22" s="54">
        <v>0</v>
      </c>
      <c r="M22" s="54">
        <v>0</v>
      </c>
      <c r="N22" s="54" t="s">
        <v>96</v>
      </c>
      <c r="O22" s="54" t="s">
        <v>77</v>
      </c>
      <c r="P22" s="54" t="s">
        <v>78</v>
      </c>
      <c r="Q22" s="54">
        <v>2567.9499999999998</v>
      </c>
    </row>
    <row r="23" spans="1:17" x14ac:dyDescent="0.25">
      <c r="A23" s="56" t="s">
        <v>121</v>
      </c>
      <c r="B23" s="56" t="s">
        <v>16</v>
      </c>
      <c r="C23" s="56" t="s">
        <v>15</v>
      </c>
      <c r="D23" s="46">
        <v>722764000</v>
      </c>
      <c r="E23" s="46" t="s">
        <v>1056</v>
      </c>
      <c r="F23" s="51">
        <v>44792.875</v>
      </c>
      <c r="G23" s="46" t="s">
        <v>17</v>
      </c>
      <c r="H23" s="57">
        <v>42185.875</v>
      </c>
      <c r="I23" s="56">
        <v>131066641</v>
      </c>
      <c r="J23" s="46">
        <v>0</v>
      </c>
      <c r="K23" s="56" t="s">
        <v>122</v>
      </c>
      <c r="L23" s="56">
        <v>0</v>
      </c>
      <c r="M23" s="56">
        <v>0</v>
      </c>
      <c r="N23" s="56" t="s">
        <v>96</v>
      </c>
      <c r="O23" s="56" t="s">
        <v>110</v>
      </c>
      <c r="P23" s="56" t="s">
        <v>20</v>
      </c>
      <c r="Q23" s="56">
        <v>806.35</v>
      </c>
    </row>
    <row r="24" spans="1:17" x14ac:dyDescent="0.25">
      <c r="A24" s="54" t="s">
        <v>123</v>
      </c>
      <c r="B24" s="54" t="s">
        <v>16</v>
      </c>
      <c r="C24" s="54" t="s">
        <v>15</v>
      </c>
      <c r="D24" s="45">
        <v>722764000</v>
      </c>
      <c r="E24" s="45" t="s">
        <v>1056</v>
      </c>
      <c r="F24" s="50">
        <v>44792.875</v>
      </c>
      <c r="G24" s="45" t="s">
        <v>17</v>
      </c>
      <c r="H24" s="55">
        <v>39435.916666666664</v>
      </c>
      <c r="I24" s="54">
        <v>131066650</v>
      </c>
      <c r="J24" s="45">
        <v>0</v>
      </c>
      <c r="K24" s="54" t="s">
        <v>124</v>
      </c>
      <c r="L24" s="54">
        <v>0</v>
      </c>
      <c r="M24" s="54">
        <v>0</v>
      </c>
      <c r="N24" s="54" t="s">
        <v>96</v>
      </c>
      <c r="O24" s="54" t="s">
        <v>77</v>
      </c>
      <c r="P24" s="54" t="s">
        <v>78</v>
      </c>
      <c r="Q24" s="54">
        <v>806.35</v>
      </c>
    </row>
    <row r="25" spans="1:17" x14ac:dyDescent="0.25">
      <c r="A25" s="56" t="s">
        <v>125</v>
      </c>
      <c r="B25" s="56" t="s">
        <v>16</v>
      </c>
      <c r="C25" s="56" t="s">
        <v>15</v>
      </c>
      <c r="D25" s="46">
        <v>722764000</v>
      </c>
      <c r="E25" s="46" t="s">
        <v>1056</v>
      </c>
      <c r="F25" s="51">
        <v>44792.875</v>
      </c>
      <c r="G25" s="46" t="s">
        <v>17</v>
      </c>
      <c r="H25" s="57">
        <v>39435.916666666664</v>
      </c>
      <c r="I25" s="56">
        <v>131066749</v>
      </c>
      <c r="J25" s="46">
        <v>0</v>
      </c>
      <c r="K25" s="56" t="s">
        <v>126</v>
      </c>
      <c r="L25" s="56">
        <v>0</v>
      </c>
      <c r="M25" s="56">
        <v>0</v>
      </c>
      <c r="N25" s="56" t="s">
        <v>96</v>
      </c>
      <c r="O25" s="56" t="s">
        <v>77</v>
      </c>
      <c r="P25" s="56" t="s">
        <v>78</v>
      </c>
      <c r="Q25" s="56">
        <v>2515.2399999999998</v>
      </c>
    </row>
    <row r="26" spans="1:17" x14ac:dyDescent="0.25">
      <c r="A26" s="54" t="s">
        <v>127</v>
      </c>
      <c r="B26" s="54" t="s">
        <v>16</v>
      </c>
      <c r="C26" s="54" t="s">
        <v>15</v>
      </c>
      <c r="D26" s="45">
        <v>722764000</v>
      </c>
      <c r="E26" s="45" t="s">
        <v>1056</v>
      </c>
      <c r="F26" s="50">
        <v>44792.875</v>
      </c>
      <c r="G26" s="45" t="s">
        <v>17</v>
      </c>
      <c r="H26" s="55">
        <v>39498.875</v>
      </c>
      <c r="I26" s="54">
        <v>131160346</v>
      </c>
      <c r="J26" s="45">
        <v>0</v>
      </c>
      <c r="K26" s="54" t="s">
        <v>128</v>
      </c>
      <c r="L26" s="54">
        <v>0</v>
      </c>
      <c r="M26" s="54">
        <v>0</v>
      </c>
      <c r="N26" s="54" t="s">
        <v>89</v>
      </c>
      <c r="O26" s="54" t="s">
        <v>90</v>
      </c>
      <c r="P26" s="54" t="s">
        <v>20</v>
      </c>
      <c r="Q26" s="54">
        <v>0</v>
      </c>
    </row>
    <row r="27" spans="1:17" x14ac:dyDescent="0.25">
      <c r="A27" s="56" t="s">
        <v>129</v>
      </c>
      <c r="B27" s="56" t="s">
        <v>16</v>
      </c>
      <c r="C27" s="56" t="s">
        <v>15</v>
      </c>
      <c r="D27" s="46">
        <v>722764000</v>
      </c>
      <c r="E27" s="46" t="s">
        <v>1056</v>
      </c>
      <c r="F27" s="51">
        <v>44792.875</v>
      </c>
      <c r="G27" s="46" t="s">
        <v>17</v>
      </c>
      <c r="H27" s="57">
        <v>39469.916666666664</v>
      </c>
      <c r="I27" s="56">
        <v>131160249</v>
      </c>
      <c r="J27" s="46">
        <v>0</v>
      </c>
      <c r="K27" s="56" t="s">
        <v>130</v>
      </c>
      <c r="L27" s="56">
        <v>0</v>
      </c>
      <c r="M27" s="56">
        <v>0</v>
      </c>
      <c r="N27" s="56" t="s">
        <v>96</v>
      </c>
      <c r="O27" s="56" t="s">
        <v>77</v>
      </c>
      <c r="P27" s="56" t="s">
        <v>78</v>
      </c>
      <c r="Q27" s="56">
        <v>806.35</v>
      </c>
    </row>
    <row r="28" spans="1:17" x14ac:dyDescent="0.25">
      <c r="A28" s="54" t="s">
        <v>131</v>
      </c>
      <c r="B28" s="54" t="s">
        <v>16</v>
      </c>
      <c r="C28" s="54" t="s">
        <v>15</v>
      </c>
      <c r="D28" s="45">
        <v>722764000</v>
      </c>
      <c r="E28" s="45" t="s">
        <v>1056</v>
      </c>
      <c r="F28" s="50">
        <v>44792.875</v>
      </c>
      <c r="G28" s="45" t="s">
        <v>17</v>
      </c>
      <c r="H28" s="55">
        <v>39469.916666666664</v>
      </c>
      <c r="I28" s="54">
        <v>131160371</v>
      </c>
      <c r="J28" s="45">
        <v>0</v>
      </c>
      <c r="K28" s="54" t="s">
        <v>132</v>
      </c>
      <c r="L28" s="54">
        <v>0</v>
      </c>
      <c r="M28" s="54">
        <v>0</v>
      </c>
      <c r="N28" s="54" t="s">
        <v>96</v>
      </c>
      <c r="O28" s="54" t="s">
        <v>77</v>
      </c>
      <c r="P28" s="54" t="s">
        <v>78</v>
      </c>
      <c r="Q28" s="54">
        <v>1279.73</v>
      </c>
    </row>
    <row r="29" spans="1:17" x14ac:dyDescent="0.25">
      <c r="A29" s="56" t="s">
        <v>133</v>
      </c>
      <c r="B29" s="56" t="s">
        <v>16</v>
      </c>
      <c r="C29" s="56" t="s">
        <v>15</v>
      </c>
      <c r="D29" s="46">
        <v>722764000</v>
      </c>
      <c r="E29" s="46" t="s">
        <v>1056</v>
      </c>
      <c r="F29" s="51">
        <v>44792.875</v>
      </c>
      <c r="G29" s="46" t="s">
        <v>17</v>
      </c>
      <c r="H29" s="57">
        <v>39498.875</v>
      </c>
      <c r="I29" s="56">
        <v>131160401</v>
      </c>
      <c r="J29" s="46">
        <v>0</v>
      </c>
      <c r="K29" s="56" t="s">
        <v>134</v>
      </c>
      <c r="L29" s="56">
        <v>0</v>
      </c>
      <c r="M29" s="56">
        <v>0</v>
      </c>
      <c r="N29" s="56" t="s">
        <v>96</v>
      </c>
      <c r="O29" s="56" t="s">
        <v>77</v>
      </c>
      <c r="P29" s="56" t="s">
        <v>78</v>
      </c>
      <c r="Q29" s="56">
        <v>1975.32</v>
      </c>
    </row>
    <row r="30" spans="1:17" x14ac:dyDescent="0.25">
      <c r="A30" s="54" t="s">
        <v>135</v>
      </c>
      <c r="B30" s="54" t="s">
        <v>16</v>
      </c>
      <c r="C30" s="54" t="s">
        <v>15</v>
      </c>
      <c r="D30" s="45">
        <v>722764000</v>
      </c>
      <c r="E30" s="45" t="s">
        <v>1056</v>
      </c>
      <c r="F30" s="50">
        <v>44792.875</v>
      </c>
      <c r="G30" s="45" t="s">
        <v>17</v>
      </c>
      <c r="H30" s="55">
        <v>39498.875</v>
      </c>
      <c r="I30" s="54">
        <v>131160427</v>
      </c>
      <c r="J30" s="45">
        <v>0</v>
      </c>
      <c r="K30" s="54" t="s">
        <v>136</v>
      </c>
      <c r="L30" s="54">
        <v>0</v>
      </c>
      <c r="M30" s="54">
        <v>0</v>
      </c>
      <c r="N30" s="54" t="s">
        <v>96</v>
      </c>
      <c r="O30" s="54" t="s">
        <v>110</v>
      </c>
      <c r="P30" s="54" t="s">
        <v>20</v>
      </c>
      <c r="Q30" s="54">
        <v>1975.32</v>
      </c>
    </row>
    <row r="31" spans="1:17" x14ac:dyDescent="0.25">
      <c r="A31" s="56" t="s">
        <v>137</v>
      </c>
      <c r="B31" s="56" t="s">
        <v>16</v>
      </c>
      <c r="C31" s="56" t="s">
        <v>15</v>
      </c>
      <c r="D31" s="46">
        <v>722764000</v>
      </c>
      <c r="E31" s="46" t="s">
        <v>1056</v>
      </c>
      <c r="F31" s="51">
        <v>44792.875</v>
      </c>
      <c r="G31" s="46" t="s">
        <v>17</v>
      </c>
      <c r="H31" s="57">
        <v>39498.875</v>
      </c>
      <c r="I31" s="56">
        <v>131160435</v>
      </c>
      <c r="J31" s="46">
        <v>0</v>
      </c>
      <c r="K31" s="56" t="s">
        <v>138</v>
      </c>
      <c r="L31" s="56">
        <v>0</v>
      </c>
      <c r="M31" s="56">
        <v>0</v>
      </c>
      <c r="N31" s="56" t="s">
        <v>96</v>
      </c>
      <c r="O31" s="56" t="s">
        <v>110</v>
      </c>
      <c r="P31" s="56" t="s">
        <v>20</v>
      </c>
      <c r="Q31" s="56">
        <v>806.35</v>
      </c>
    </row>
    <row r="32" spans="1:17" x14ac:dyDescent="0.25">
      <c r="A32" s="54" t="s">
        <v>139</v>
      </c>
      <c r="B32" s="54" t="s">
        <v>16</v>
      </c>
      <c r="C32" s="54" t="s">
        <v>15</v>
      </c>
      <c r="D32" s="45">
        <v>722764000</v>
      </c>
      <c r="E32" s="45" t="s">
        <v>1056</v>
      </c>
      <c r="F32" s="50">
        <v>44792.875</v>
      </c>
      <c r="G32" s="45" t="s">
        <v>17</v>
      </c>
      <c r="H32" s="55">
        <v>39498.875</v>
      </c>
      <c r="I32" s="54">
        <v>131160451</v>
      </c>
      <c r="J32" s="45">
        <v>0</v>
      </c>
      <c r="K32" s="54" t="s">
        <v>140</v>
      </c>
      <c r="L32" s="54">
        <v>0</v>
      </c>
      <c r="M32" s="54">
        <v>0</v>
      </c>
      <c r="N32" s="54" t="s">
        <v>96</v>
      </c>
      <c r="O32" s="54" t="s">
        <v>110</v>
      </c>
      <c r="P32" s="54" t="s">
        <v>20</v>
      </c>
      <c r="Q32" s="54">
        <v>806.35</v>
      </c>
    </row>
    <row r="33" spans="1:17" x14ac:dyDescent="0.25">
      <c r="A33" s="56" t="s">
        <v>141</v>
      </c>
      <c r="B33" s="56" t="s">
        <v>16</v>
      </c>
      <c r="C33" s="56" t="s">
        <v>15</v>
      </c>
      <c r="D33" s="46">
        <v>722764000</v>
      </c>
      <c r="E33" s="46" t="s">
        <v>1056</v>
      </c>
      <c r="F33" s="51">
        <v>44792.875</v>
      </c>
      <c r="G33" s="46" t="s">
        <v>17</v>
      </c>
      <c r="H33" s="57">
        <v>39588.875</v>
      </c>
      <c r="I33" s="56">
        <v>131226649</v>
      </c>
      <c r="J33" s="46">
        <v>0</v>
      </c>
      <c r="K33" s="56" t="s">
        <v>142</v>
      </c>
      <c r="L33" s="56">
        <v>0</v>
      </c>
      <c r="M33" s="56">
        <v>0</v>
      </c>
      <c r="N33" s="56" t="s">
        <v>96</v>
      </c>
      <c r="O33" s="56" t="s">
        <v>77</v>
      </c>
      <c r="P33" s="56" t="s">
        <v>78</v>
      </c>
      <c r="Q33" s="56">
        <v>1975.32</v>
      </c>
    </row>
    <row r="34" spans="1:17" x14ac:dyDescent="0.25">
      <c r="A34" s="54" t="s">
        <v>143</v>
      </c>
      <c r="B34" s="54" t="s">
        <v>16</v>
      </c>
      <c r="C34" s="54" t="s">
        <v>15</v>
      </c>
      <c r="D34" s="45">
        <v>722764000</v>
      </c>
      <c r="E34" s="45" t="s">
        <v>1056</v>
      </c>
      <c r="F34" s="50">
        <v>44792.875</v>
      </c>
      <c r="G34" s="45" t="s">
        <v>17</v>
      </c>
      <c r="H34" s="55">
        <v>39588.875</v>
      </c>
      <c r="I34" s="54">
        <v>131226746</v>
      </c>
      <c r="J34" s="45">
        <v>0</v>
      </c>
      <c r="K34" s="54" t="s">
        <v>144</v>
      </c>
      <c r="L34" s="54">
        <v>0</v>
      </c>
      <c r="M34" s="54">
        <v>0</v>
      </c>
      <c r="N34" s="54" t="s">
        <v>96</v>
      </c>
      <c r="O34" s="54" t="s">
        <v>110</v>
      </c>
      <c r="P34" s="54" t="s">
        <v>20</v>
      </c>
      <c r="Q34" s="54">
        <v>806.35</v>
      </c>
    </row>
    <row r="35" spans="1:17" x14ac:dyDescent="0.25">
      <c r="A35" s="56" t="s">
        <v>145</v>
      </c>
      <c r="B35" s="56" t="s">
        <v>16</v>
      </c>
      <c r="C35" s="56" t="s">
        <v>15</v>
      </c>
      <c r="D35" s="46">
        <v>722764000</v>
      </c>
      <c r="E35" s="46" t="s">
        <v>1056</v>
      </c>
      <c r="F35" s="51">
        <v>44792.875</v>
      </c>
      <c r="G35" s="46" t="s">
        <v>17</v>
      </c>
      <c r="H35" s="57">
        <v>39588.875</v>
      </c>
      <c r="I35" s="56">
        <v>131419021</v>
      </c>
      <c r="J35" s="46">
        <v>0</v>
      </c>
      <c r="K35" s="56" t="s">
        <v>146</v>
      </c>
      <c r="L35" s="56">
        <v>0</v>
      </c>
      <c r="M35" s="56">
        <v>0</v>
      </c>
      <c r="N35" s="56" t="s">
        <v>96</v>
      </c>
      <c r="O35" s="56" t="s">
        <v>110</v>
      </c>
      <c r="P35" s="56" t="s">
        <v>20</v>
      </c>
      <c r="Q35" s="56">
        <v>806.35</v>
      </c>
    </row>
    <row r="36" spans="1:17" x14ac:dyDescent="0.25">
      <c r="A36" s="54" t="s">
        <v>147</v>
      </c>
      <c r="B36" s="54" t="s">
        <v>16</v>
      </c>
      <c r="C36" s="54" t="s">
        <v>15</v>
      </c>
      <c r="D36" s="45">
        <v>722764000</v>
      </c>
      <c r="E36" s="45" t="s">
        <v>1056</v>
      </c>
      <c r="F36" s="50">
        <v>44792.875</v>
      </c>
      <c r="G36" s="45" t="s">
        <v>17</v>
      </c>
      <c r="H36" s="55">
        <v>39588.875</v>
      </c>
      <c r="I36" s="54">
        <v>131227360</v>
      </c>
      <c r="J36" s="45">
        <v>0</v>
      </c>
      <c r="K36" s="54" t="s">
        <v>148</v>
      </c>
      <c r="L36" s="54">
        <v>0</v>
      </c>
      <c r="M36" s="54">
        <v>0</v>
      </c>
      <c r="N36" s="54" t="s">
        <v>96</v>
      </c>
      <c r="O36" s="54" t="s">
        <v>77</v>
      </c>
      <c r="P36" s="54" t="s">
        <v>78</v>
      </c>
      <c r="Q36" s="54">
        <v>4837.34</v>
      </c>
    </row>
    <row r="37" spans="1:17" x14ac:dyDescent="0.25">
      <c r="A37" s="56" t="s">
        <v>149</v>
      </c>
      <c r="B37" s="56" t="s">
        <v>16</v>
      </c>
      <c r="C37" s="56" t="s">
        <v>15</v>
      </c>
      <c r="D37" s="46">
        <v>722764000</v>
      </c>
      <c r="E37" s="46" t="s">
        <v>1056</v>
      </c>
      <c r="F37" s="51">
        <v>44792.875</v>
      </c>
      <c r="G37" s="46" t="s">
        <v>17</v>
      </c>
      <c r="H37" s="57">
        <v>41280.916666666664</v>
      </c>
      <c r="I37" s="56">
        <v>133301630</v>
      </c>
      <c r="J37" s="46">
        <v>0</v>
      </c>
      <c r="K37" s="56" t="s">
        <v>150</v>
      </c>
      <c r="L37" s="56">
        <v>0</v>
      </c>
      <c r="M37" s="56">
        <v>0</v>
      </c>
      <c r="N37" s="56" t="s">
        <v>96</v>
      </c>
      <c r="O37" s="56" t="s">
        <v>110</v>
      </c>
      <c r="P37" s="56" t="s">
        <v>20</v>
      </c>
      <c r="Q37" s="56">
        <v>806.35</v>
      </c>
    </row>
    <row r="38" spans="1:17" x14ac:dyDescent="0.25">
      <c r="A38" s="54" t="s">
        <v>151</v>
      </c>
      <c r="B38" s="54" t="s">
        <v>16</v>
      </c>
      <c r="C38" s="54" t="s">
        <v>15</v>
      </c>
      <c r="D38" s="45">
        <v>722764000</v>
      </c>
      <c r="E38" s="45" t="s">
        <v>1056</v>
      </c>
      <c r="F38" s="50">
        <v>44792.875</v>
      </c>
      <c r="G38" s="45" t="s">
        <v>17</v>
      </c>
      <c r="H38" s="55">
        <v>39566.875</v>
      </c>
      <c r="I38" s="54">
        <v>131236822</v>
      </c>
      <c r="J38" s="45">
        <v>0</v>
      </c>
      <c r="K38" s="54" t="s">
        <v>152</v>
      </c>
      <c r="L38" s="54">
        <v>0</v>
      </c>
      <c r="M38" s="54">
        <v>0</v>
      </c>
      <c r="N38" s="54" t="s">
        <v>96</v>
      </c>
      <c r="O38" s="54" t="s">
        <v>77</v>
      </c>
      <c r="P38" s="54" t="s">
        <v>78</v>
      </c>
      <c r="Q38" s="54">
        <v>1975.32</v>
      </c>
    </row>
    <row r="39" spans="1:17" x14ac:dyDescent="0.25">
      <c r="A39" s="56" t="s">
        <v>153</v>
      </c>
      <c r="B39" s="56" t="s">
        <v>16</v>
      </c>
      <c r="C39" s="56" t="s">
        <v>15</v>
      </c>
      <c r="D39" s="46">
        <v>722764000</v>
      </c>
      <c r="E39" s="46" t="s">
        <v>1056</v>
      </c>
      <c r="F39" s="51">
        <v>44792.875</v>
      </c>
      <c r="G39" s="46" t="s">
        <v>17</v>
      </c>
      <c r="H39" s="57">
        <v>39651.875</v>
      </c>
      <c r="I39" s="56">
        <v>131285637</v>
      </c>
      <c r="J39" s="46">
        <v>0</v>
      </c>
      <c r="K39" s="56" t="s">
        <v>154</v>
      </c>
      <c r="L39" s="56">
        <v>0</v>
      </c>
      <c r="M39" s="56">
        <v>0</v>
      </c>
      <c r="N39" s="56" t="s">
        <v>96</v>
      </c>
      <c r="O39" s="56" t="s">
        <v>77</v>
      </c>
      <c r="P39" s="56" t="s">
        <v>78</v>
      </c>
      <c r="Q39" s="56">
        <v>806.35</v>
      </c>
    </row>
    <row r="40" spans="1:17" x14ac:dyDescent="0.25">
      <c r="A40" s="54" t="s">
        <v>155</v>
      </c>
      <c r="B40" s="54" t="s">
        <v>16</v>
      </c>
      <c r="C40" s="54" t="s">
        <v>15</v>
      </c>
      <c r="D40" s="45">
        <v>722764000</v>
      </c>
      <c r="E40" s="45" t="s">
        <v>1056</v>
      </c>
      <c r="F40" s="50">
        <v>44792.875</v>
      </c>
      <c r="G40" s="45" t="s">
        <v>17</v>
      </c>
      <c r="H40" s="55">
        <v>43083.916666666664</v>
      </c>
      <c r="I40" s="54">
        <v>131311786</v>
      </c>
      <c r="J40" s="45">
        <v>0</v>
      </c>
      <c r="K40" s="54" t="s">
        <v>156</v>
      </c>
      <c r="L40" s="54">
        <v>0</v>
      </c>
      <c r="M40" s="54">
        <v>0</v>
      </c>
      <c r="N40" s="54" t="s">
        <v>89</v>
      </c>
      <c r="O40" s="54" t="s">
        <v>157</v>
      </c>
      <c r="P40" s="54" t="s">
        <v>78</v>
      </c>
      <c r="Q40" s="54">
        <v>733.99</v>
      </c>
    </row>
    <row r="41" spans="1:17" x14ac:dyDescent="0.25">
      <c r="A41" s="56" t="s">
        <v>158</v>
      </c>
      <c r="B41" s="56" t="s">
        <v>16</v>
      </c>
      <c r="C41" s="56" t="s">
        <v>15</v>
      </c>
      <c r="D41" s="46">
        <v>722764000</v>
      </c>
      <c r="E41" s="46" t="s">
        <v>1056</v>
      </c>
      <c r="F41" s="51">
        <v>44792.875</v>
      </c>
      <c r="G41" s="46" t="s">
        <v>17</v>
      </c>
      <c r="H41" s="57">
        <v>43083.916666666664</v>
      </c>
      <c r="I41" s="56">
        <v>131311786</v>
      </c>
      <c r="J41" s="46">
        <v>0</v>
      </c>
      <c r="K41" s="56" t="s">
        <v>156</v>
      </c>
      <c r="L41" s="56">
        <v>0</v>
      </c>
      <c r="M41" s="56">
        <v>0</v>
      </c>
      <c r="N41" s="56" t="s">
        <v>89</v>
      </c>
      <c r="O41" s="56" t="s">
        <v>90</v>
      </c>
      <c r="P41" s="56" t="s">
        <v>78</v>
      </c>
      <c r="Q41" s="56">
        <v>0</v>
      </c>
    </row>
    <row r="42" spans="1:17" x14ac:dyDescent="0.25">
      <c r="A42" s="54" t="s">
        <v>159</v>
      </c>
      <c r="B42" s="54" t="s">
        <v>16</v>
      </c>
      <c r="C42" s="54" t="s">
        <v>15</v>
      </c>
      <c r="D42" s="45">
        <v>722764000</v>
      </c>
      <c r="E42" s="45" t="s">
        <v>1056</v>
      </c>
      <c r="F42" s="50">
        <v>44792.875</v>
      </c>
      <c r="G42" s="45" t="s">
        <v>17</v>
      </c>
      <c r="H42" s="55">
        <v>42807.875</v>
      </c>
      <c r="I42" s="54">
        <v>131341294</v>
      </c>
      <c r="J42" s="45">
        <v>0</v>
      </c>
      <c r="K42" s="54" t="s">
        <v>160</v>
      </c>
      <c r="L42" s="54">
        <v>0</v>
      </c>
      <c r="M42" s="54">
        <v>0</v>
      </c>
      <c r="N42" s="54" t="s">
        <v>96</v>
      </c>
      <c r="O42" s="54" t="s">
        <v>77</v>
      </c>
      <c r="P42" s="54" t="s">
        <v>78</v>
      </c>
      <c r="Q42" s="54">
        <v>4837.34</v>
      </c>
    </row>
    <row r="43" spans="1:17" x14ac:dyDescent="0.25">
      <c r="A43" s="56" t="s">
        <v>161</v>
      </c>
      <c r="B43" s="56" t="s">
        <v>16</v>
      </c>
      <c r="C43" s="56" t="s">
        <v>15</v>
      </c>
      <c r="D43" s="46">
        <v>722764000</v>
      </c>
      <c r="E43" s="46" t="s">
        <v>1056</v>
      </c>
      <c r="F43" s="51">
        <v>44792.875</v>
      </c>
      <c r="G43" s="46" t="s">
        <v>17</v>
      </c>
      <c r="H43" s="57">
        <v>39712.875</v>
      </c>
      <c r="I43" s="56">
        <v>131341341</v>
      </c>
      <c r="J43" s="46">
        <v>0</v>
      </c>
      <c r="K43" s="56" t="s">
        <v>162</v>
      </c>
      <c r="L43" s="56">
        <v>0</v>
      </c>
      <c r="M43" s="56">
        <v>0</v>
      </c>
      <c r="N43" s="56" t="s">
        <v>96</v>
      </c>
      <c r="O43" s="56" t="s">
        <v>77</v>
      </c>
      <c r="P43" s="56" t="s">
        <v>78</v>
      </c>
      <c r="Q43" s="56">
        <v>806.35</v>
      </c>
    </row>
    <row r="44" spans="1:17" x14ac:dyDescent="0.25">
      <c r="A44" s="54" t="s">
        <v>163</v>
      </c>
      <c r="B44" s="54" t="s">
        <v>16</v>
      </c>
      <c r="C44" s="54" t="s">
        <v>15</v>
      </c>
      <c r="D44" s="45">
        <v>722764000</v>
      </c>
      <c r="E44" s="45" t="s">
        <v>1056</v>
      </c>
      <c r="F44" s="50">
        <v>44792.875</v>
      </c>
      <c r="G44" s="45" t="s">
        <v>17</v>
      </c>
      <c r="H44" s="55">
        <v>39810.916666666664</v>
      </c>
      <c r="I44" s="54">
        <v>131427024</v>
      </c>
      <c r="J44" s="45">
        <v>0</v>
      </c>
      <c r="K44" s="54" t="s">
        <v>164</v>
      </c>
      <c r="L44" s="54">
        <v>0</v>
      </c>
      <c r="M44" s="54">
        <v>0</v>
      </c>
      <c r="N44" s="54" t="s">
        <v>89</v>
      </c>
      <c r="O44" s="54" t="s">
        <v>77</v>
      </c>
      <c r="P44" s="54" t="s">
        <v>78</v>
      </c>
      <c r="Q44" s="54">
        <v>709.48</v>
      </c>
    </row>
    <row r="45" spans="1:17" x14ac:dyDescent="0.25">
      <c r="A45" s="56" t="s">
        <v>165</v>
      </c>
      <c r="B45" s="56" t="s">
        <v>16</v>
      </c>
      <c r="C45" s="56" t="s">
        <v>15</v>
      </c>
      <c r="D45" s="46">
        <v>722764000</v>
      </c>
      <c r="E45" s="46" t="s">
        <v>1056</v>
      </c>
      <c r="F45" s="51">
        <v>44792.875</v>
      </c>
      <c r="G45" s="46" t="s">
        <v>17</v>
      </c>
      <c r="H45" s="57">
        <v>39810.916666666664</v>
      </c>
      <c r="I45" s="56">
        <v>131427024</v>
      </c>
      <c r="J45" s="46">
        <v>0</v>
      </c>
      <c r="K45" s="56" t="s">
        <v>164</v>
      </c>
      <c r="L45" s="56">
        <v>0</v>
      </c>
      <c r="M45" s="56">
        <v>0</v>
      </c>
      <c r="N45" s="56" t="s">
        <v>89</v>
      </c>
      <c r="O45" s="56" t="s">
        <v>90</v>
      </c>
      <c r="P45" s="56" t="s">
        <v>78</v>
      </c>
      <c r="Q45" s="56">
        <v>0</v>
      </c>
    </row>
    <row r="46" spans="1:17" x14ac:dyDescent="0.25">
      <c r="A46" s="54" t="s">
        <v>166</v>
      </c>
      <c r="B46" s="54" t="s">
        <v>16</v>
      </c>
      <c r="C46" s="54" t="s">
        <v>15</v>
      </c>
      <c r="D46" s="45">
        <v>722764000</v>
      </c>
      <c r="E46" s="45" t="s">
        <v>1056</v>
      </c>
      <c r="F46" s="50">
        <v>44792.875</v>
      </c>
      <c r="G46" s="45" t="s">
        <v>17</v>
      </c>
      <c r="H46" s="55">
        <v>39832.916666666664</v>
      </c>
      <c r="I46" s="54">
        <v>131444255</v>
      </c>
      <c r="J46" s="45">
        <v>0</v>
      </c>
      <c r="K46" s="54" t="s">
        <v>167</v>
      </c>
      <c r="L46" s="54">
        <v>0</v>
      </c>
      <c r="M46" s="54">
        <v>0</v>
      </c>
      <c r="N46" s="54" t="s">
        <v>96</v>
      </c>
      <c r="O46" s="54" t="s">
        <v>77</v>
      </c>
      <c r="P46" s="54" t="s">
        <v>78</v>
      </c>
      <c r="Q46" s="54">
        <v>1975.32</v>
      </c>
    </row>
    <row r="47" spans="1:17" x14ac:dyDescent="0.25">
      <c r="A47" s="56" t="s">
        <v>168</v>
      </c>
      <c r="B47" s="56" t="s">
        <v>16</v>
      </c>
      <c r="C47" s="56" t="s">
        <v>15</v>
      </c>
      <c r="D47" s="46">
        <v>722764000</v>
      </c>
      <c r="E47" s="46" t="s">
        <v>1056</v>
      </c>
      <c r="F47" s="51">
        <v>44792.875</v>
      </c>
      <c r="G47" s="46" t="s">
        <v>17</v>
      </c>
      <c r="H47" s="57">
        <v>39832.916666666664</v>
      </c>
      <c r="I47" s="56">
        <v>131444298</v>
      </c>
      <c r="J47" s="46">
        <v>0</v>
      </c>
      <c r="K47" s="56" t="s">
        <v>169</v>
      </c>
      <c r="L47" s="56">
        <v>0</v>
      </c>
      <c r="M47" s="56">
        <v>0</v>
      </c>
      <c r="N47" s="56" t="s">
        <v>96</v>
      </c>
      <c r="O47" s="56" t="s">
        <v>77</v>
      </c>
      <c r="P47" s="56" t="s">
        <v>78</v>
      </c>
      <c r="Q47" s="56">
        <v>806.35</v>
      </c>
    </row>
    <row r="48" spans="1:17" x14ac:dyDescent="0.25">
      <c r="A48" s="54" t="s">
        <v>170</v>
      </c>
      <c r="B48" s="54" t="s">
        <v>16</v>
      </c>
      <c r="C48" s="54" t="s">
        <v>15</v>
      </c>
      <c r="D48" s="45">
        <v>722764000</v>
      </c>
      <c r="E48" s="45" t="s">
        <v>1056</v>
      </c>
      <c r="F48" s="50">
        <v>44792.875</v>
      </c>
      <c r="G48" s="45" t="s">
        <v>17</v>
      </c>
      <c r="H48" s="55">
        <v>39945.875</v>
      </c>
      <c r="I48" s="54">
        <v>131563190</v>
      </c>
      <c r="J48" s="45">
        <v>0</v>
      </c>
      <c r="K48" s="54" t="s">
        <v>171</v>
      </c>
      <c r="L48" s="54">
        <v>0</v>
      </c>
      <c r="M48" s="54">
        <v>0</v>
      </c>
      <c r="N48" s="54" t="s">
        <v>89</v>
      </c>
      <c r="O48" s="54" t="s">
        <v>99</v>
      </c>
      <c r="P48" s="54" t="s">
        <v>78</v>
      </c>
      <c r="Q48" s="54">
        <v>-366.18</v>
      </c>
    </row>
    <row r="49" spans="1:17" x14ac:dyDescent="0.25">
      <c r="A49" s="56" t="s">
        <v>172</v>
      </c>
      <c r="B49" s="56" t="s">
        <v>16</v>
      </c>
      <c r="C49" s="56" t="s">
        <v>15</v>
      </c>
      <c r="D49" s="46">
        <v>722764000</v>
      </c>
      <c r="E49" s="46" t="s">
        <v>1056</v>
      </c>
      <c r="F49" s="51">
        <v>44792.875</v>
      </c>
      <c r="G49" s="46" t="s">
        <v>17</v>
      </c>
      <c r="H49" s="57">
        <v>39954.875</v>
      </c>
      <c r="I49" s="56">
        <v>131570927</v>
      </c>
      <c r="J49" s="46">
        <v>0</v>
      </c>
      <c r="K49" s="56" t="s">
        <v>173</v>
      </c>
      <c r="L49" s="56">
        <v>0</v>
      </c>
      <c r="M49" s="56">
        <v>0</v>
      </c>
      <c r="N49" s="56" t="s">
        <v>89</v>
      </c>
      <c r="O49" s="56" t="s">
        <v>77</v>
      </c>
      <c r="P49" s="56" t="s">
        <v>78</v>
      </c>
      <c r="Q49" s="56">
        <v>709.48</v>
      </c>
    </row>
    <row r="50" spans="1:17" x14ac:dyDescent="0.25">
      <c r="A50" s="54" t="s">
        <v>174</v>
      </c>
      <c r="B50" s="54" t="s">
        <v>16</v>
      </c>
      <c r="C50" s="54" t="s">
        <v>15</v>
      </c>
      <c r="D50" s="45">
        <v>722764000</v>
      </c>
      <c r="E50" s="45" t="s">
        <v>1056</v>
      </c>
      <c r="F50" s="50">
        <v>44792.875</v>
      </c>
      <c r="G50" s="45" t="s">
        <v>17</v>
      </c>
      <c r="H50" s="55">
        <v>39954.875</v>
      </c>
      <c r="I50" s="54">
        <v>131570927</v>
      </c>
      <c r="J50" s="45">
        <v>0</v>
      </c>
      <c r="K50" s="54" t="s">
        <v>173</v>
      </c>
      <c r="L50" s="54">
        <v>0</v>
      </c>
      <c r="M50" s="54">
        <v>0</v>
      </c>
      <c r="N50" s="54" t="s">
        <v>89</v>
      </c>
      <c r="O50" s="54" t="s">
        <v>90</v>
      </c>
      <c r="P50" s="54" t="s">
        <v>78</v>
      </c>
      <c r="Q50" s="54">
        <v>0</v>
      </c>
    </row>
    <row r="51" spans="1:17" x14ac:dyDescent="0.25">
      <c r="A51" s="56" t="s">
        <v>175</v>
      </c>
      <c r="B51" s="56" t="s">
        <v>16</v>
      </c>
      <c r="C51" s="56" t="s">
        <v>15</v>
      </c>
      <c r="D51" s="46">
        <v>722764000</v>
      </c>
      <c r="E51" s="46" t="s">
        <v>1056</v>
      </c>
      <c r="F51" s="51">
        <v>44792.875</v>
      </c>
      <c r="G51" s="46" t="s">
        <v>17</v>
      </c>
      <c r="H51" s="57">
        <v>39954.875</v>
      </c>
      <c r="I51" s="56">
        <v>131572598</v>
      </c>
      <c r="J51" s="46">
        <v>0</v>
      </c>
      <c r="K51" s="56" t="s">
        <v>176</v>
      </c>
      <c r="L51" s="56">
        <v>0</v>
      </c>
      <c r="M51" s="56">
        <v>0</v>
      </c>
      <c r="N51" s="56" t="s">
        <v>96</v>
      </c>
      <c r="O51" s="56" t="s">
        <v>77</v>
      </c>
      <c r="P51" s="56" t="s">
        <v>78</v>
      </c>
      <c r="Q51" s="56">
        <v>806.35</v>
      </c>
    </row>
    <row r="52" spans="1:17" x14ac:dyDescent="0.25">
      <c r="A52" s="54" t="s">
        <v>177</v>
      </c>
      <c r="B52" s="54" t="s">
        <v>16</v>
      </c>
      <c r="C52" s="54" t="s">
        <v>15</v>
      </c>
      <c r="D52" s="45">
        <v>722764000</v>
      </c>
      <c r="E52" s="45" t="s">
        <v>1056</v>
      </c>
      <c r="F52" s="50">
        <v>44792.875</v>
      </c>
      <c r="G52" s="45" t="s">
        <v>17</v>
      </c>
      <c r="H52" s="55">
        <v>39981.875</v>
      </c>
      <c r="I52" s="54">
        <v>131607031</v>
      </c>
      <c r="J52" s="45">
        <v>0</v>
      </c>
      <c r="K52" s="54" t="s">
        <v>178</v>
      </c>
      <c r="L52" s="54">
        <v>0</v>
      </c>
      <c r="M52" s="54">
        <v>0</v>
      </c>
      <c r="N52" s="54" t="s">
        <v>96</v>
      </c>
      <c r="O52" s="54" t="s">
        <v>77</v>
      </c>
      <c r="P52" s="54" t="s">
        <v>78</v>
      </c>
      <c r="Q52" s="54">
        <v>1975.32</v>
      </c>
    </row>
    <row r="53" spans="1:17" x14ac:dyDescent="0.25">
      <c r="A53" s="56" t="s">
        <v>179</v>
      </c>
      <c r="B53" s="56" t="s">
        <v>16</v>
      </c>
      <c r="C53" s="56" t="s">
        <v>15</v>
      </c>
      <c r="D53" s="46">
        <v>722764000</v>
      </c>
      <c r="E53" s="46" t="s">
        <v>1056</v>
      </c>
      <c r="F53" s="51">
        <v>44792.875</v>
      </c>
      <c r="G53" s="46" t="s">
        <v>17</v>
      </c>
      <c r="H53" s="57">
        <v>39992.875</v>
      </c>
      <c r="I53" s="56">
        <v>131616978</v>
      </c>
      <c r="J53" s="46">
        <v>0</v>
      </c>
      <c r="K53" s="56" t="s">
        <v>180</v>
      </c>
      <c r="L53" s="56">
        <v>0</v>
      </c>
      <c r="M53" s="56">
        <v>0</v>
      </c>
      <c r="N53" s="56" t="s">
        <v>96</v>
      </c>
      <c r="O53" s="56" t="s">
        <v>99</v>
      </c>
      <c r="P53" s="56" t="s">
        <v>78</v>
      </c>
      <c r="Q53" s="56">
        <v>-1146.96</v>
      </c>
    </row>
    <row r="54" spans="1:17" x14ac:dyDescent="0.25">
      <c r="A54" s="54" t="s">
        <v>181</v>
      </c>
      <c r="B54" s="54" t="s">
        <v>16</v>
      </c>
      <c r="C54" s="54" t="s">
        <v>15</v>
      </c>
      <c r="D54" s="45">
        <v>722764000</v>
      </c>
      <c r="E54" s="45" t="s">
        <v>1056</v>
      </c>
      <c r="F54" s="50">
        <v>44792.875</v>
      </c>
      <c r="G54" s="45" t="s">
        <v>17</v>
      </c>
      <c r="H54" s="55">
        <v>40010.875</v>
      </c>
      <c r="I54" s="54">
        <v>131648594</v>
      </c>
      <c r="J54" s="45">
        <v>0</v>
      </c>
      <c r="K54" s="54" t="s">
        <v>182</v>
      </c>
      <c r="L54" s="54">
        <v>0</v>
      </c>
      <c r="M54" s="54">
        <v>0</v>
      </c>
      <c r="N54" s="54" t="s">
        <v>96</v>
      </c>
      <c r="O54" s="54" t="s">
        <v>77</v>
      </c>
      <c r="P54" s="54" t="s">
        <v>78</v>
      </c>
      <c r="Q54" s="54">
        <v>806.35</v>
      </c>
    </row>
    <row r="55" spans="1:17" x14ac:dyDescent="0.25">
      <c r="A55" s="56" t="s">
        <v>183</v>
      </c>
      <c r="B55" s="56" t="s">
        <v>16</v>
      </c>
      <c r="C55" s="56" t="s">
        <v>15</v>
      </c>
      <c r="D55" s="46">
        <v>722764000</v>
      </c>
      <c r="E55" s="46" t="s">
        <v>1056</v>
      </c>
      <c r="F55" s="51">
        <v>44792.875</v>
      </c>
      <c r="G55" s="46" t="s">
        <v>17</v>
      </c>
      <c r="H55" s="57">
        <v>41570.916666666664</v>
      </c>
      <c r="I55" s="56">
        <v>131695436</v>
      </c>
      <c r="J55" s="46">
        <v>0</v>
      </c>
      <c r="K55" s="56" t="s">
        <v>184</v>
      </c>
      <c r="L55" s="56">
        <v>0</v>
      </c>
      <c r="M55" s="56">
        <v>0</v>
      </c>
      <c r="N55" s="56" t="s">
        <v>96</v>
      </c>
      <c r="O55" s="56" t="s">
        <v>77</v>
      </c>
      <c r="P55" s="56" t="s">
        <v>78</v>
      </c>
      <c r="Q55" s="56">
        <v>806.35</v>
      </c>
    </row>
    <row r="56" spans="1:17" x14ac:dyDescent="0.25">
      <c r="A56" s="54" t="s">
        <v>185</v>
      </c>
      <c r="B56" s="54" t="s">
        <v>16</v>
      </c>
      <c r="C56" s="54" t="s">
        <v>15</v>
      </c>
      <c r="D56" s="45">
        <v>722764000</v>
      </c>
      <c r="E56" s="45" t="s">
        <v>1056</v>
      </c>
      <c r="F56" s="50">
        <v>44792.875</v>
      </c>
      <c r="G56" s="45" t="s">
        <v>17</v>
      </c>
      <c r="H56" s="55">
        <v>41570.916666666664</v>
      </c>
      <c r="I56" s="54">
        <v>131695479</v>
      </c>
      <c r="J56" s="45">
        <v>0</v>
      </c>
      <c r="K56" s="54" t="s">
        <v>186</v>
      </c>
      <c r="L56" s="54">
        <v>0</v>
      </c>
      <c r="M56" s="54">
        <v>0</v>
      </c>
      <c r="N56" s="54" t="s">
        <v>96</v>
      </c>
      <c r="O56" s="54" t="s">
        <v>110</v>
      </c>
      <c r="P56" s="54" t="s">
        <v>20</v>
      </c>
      <c r="Q56" s="54">
        <v>1975.32</v>
      </c>
    </row>
    <row r="57" spans="1:17" x14ac:dyDescent="0.25">
      <c r="A57" s="56" t="s">
        <v>187</v>
      </c>
      <c r="B57" s="56" t="s">
        <v>16</v>
      </c>
      <c r="C57" s="56" t="s">
        <v>15</v>
      </c>
      <c r="D57" s="46">
        <v>722764000</v>
      </c>
      <c r="E57" s="46" t="s">
        <v>1056</v>
      </c>
      <c r="F57" s="51">
        <v>44792.875</v>
      </c>
      <c r="G57" s="46" t="s">
        <v>17</v>
      </c>
      <c r="H57" s="57">
        <v>40043.875</v>
      </c>
      <c r="I57" s="56">
        <v>131702114</v>
      </c>
      <c r="J57" s="46">
        <v>0</v>
      </c>
      <c r="K57" s="56" t="s">
        <v>188</v>
      </c>
      <c r="L57" s="56">
        <v>0</v>
      </c>
      <c r="M57" s="56">
        <v>0</v>
      </c>
      <c r="N57" s="56" t="s">
        <v>96</v>
      </c>
      <c r="O57" s="56" t="s">
        <v>99</v>
      </c>
      <c r="P57" s="56" t="s">
        <v>78</v>
      </c>
      <c r="Q57" s="56">
        <v>-1146.96</v>
      </c>
    </row>
    <row r="58" spans="1:17" x14ac:dyDescent="0.25">
      <c r="A58" s="54" t="s">
        <v>189</v>
      </c>
      <c r="B58" s="54" t="s">
        <v>16</v>
      </c>
      <c r="C58" s="54" t="s">
        <v>15</v>
      </c>
      <c r="D58" s="45">
        <v>722764000</v>
      </c>
      <c r="E58" s="45" t="s">
        <v>1056</v>
      </c>
      <c r="F58" s="50">
        <v>44792.875</v>
      </c>
      <c r="G58" s="45" t="s">
        <v>17</v>
      </c>
      <c r="H58" s="55">
        <v>40043.875</v>
      </c>
      <c r="I58" s="54">
        <v>131702254</v>
      </c>
      <c r="J58" s="45">
        <v>0</v>
      </c>
      <c r="K58" s="54" t="s">
        <v>190</v>
      </c>
      <c r="L58" s="54">
        <v>0</v>
      </c>
      <c r="M58" s="54">
        <v>0</v>
      </c>
      <c r="N58" s="54" t="s">
        <v>96</v>
      </c>
      <c r="O58" s="54" t="s">
        <v>99</v>
      </c>
      <c r="P58" s="54" t="s">
        <v>78</v>
      </c>
      <c r="Q58" s="54">
        <v>-754.33</v>
      </c>
    </row>
    <row r="59" spans="1:17" x14ac:dyDescent="0.25">
      <c r="A59" s="56" t="s">
        <v>191</v>
      </c>
      <c r="B59" s="56" t="s">
        <v>16</v>
      </c>
      <c r="C59" s="56" t="s">
        <v>15</v>
      </c>
      <c r="D59" s="46">
        <v>722764000</v>
      </c>
      <c r="E59" s="46" t="s">
        <v>1056</v>
      </c>
      <c r="F59" s="51">
        <v>44792.875</v>
      </c>
      <c r="G59" s="46" t="s">
        <v>17</v>
      </c>
      <c r="H59" s="57">
        <v>40071.875</v>
      </c>
      <c r="I59" s="56">
        <v>131738020</v>
      </c>
      <c r="J59" s="46">
        <v>0</v>
      </c>
      <c r="K59" s="56" t="s">
        <v>192</v>
      </c>
      <c r="L59" s="56">
        <v>0</v>
      </c>
      <c r="M59" s="56">
        <v>0</v>
      </c>
      <c r="N59" s="56" t="s">
        <v>96</v>
      </c>
      <c r="O59" s="56" t="s">
        <v>99</v>
      </c>
      <c r="P59" s="56" t="s">
        <v>78</v>
      </c>
      <c r="Q59" s="56">
        <v>-416.18</v>
      </c>
    </row>
    <row r="60" spans="1:17" x14ac:dyDescent="0.25">
      <c r="A60" s="54" t="s">
        <v>193</v>
      </c>
      <c r="B60" s="54" t="s">
        <v>16</v>
      </c>
      <c r="C60" s="54" t="s">
        <v>15</v>
      </c>
      <c r="D60" s="45">
        <v>722764000</v>
      </c>
      <c r="E60" s="45" t="s">
        <v>1056</v>
      </c>
      <c r="F60" s="50">
        <v>44792.875</v>
      </c>
      <c r="G60" s="45" t="s">
        <v>17</v>
      </c>
      <c r="H60" s="55">
        <v>40076.875</v>
      </c>
      <c r="I60" s="54">
        <v>131743767</v>
      </c>
      <c r="J60" s="45">
        <v>0</v>
      </c>
      <c r="K60" s="54" t="s">
        <v>194</v>
      </c>
      <c r="L60" s="54">
        <v>0</v>
      </c>
      <c r="M60" s="54">
        <v>0</v>
      </c>
      <c r="N60" s="54" t="s">
        <v>96</v>
      </c>
      <c r="O60" s="54" t="s">
        <v>77</v>
      </c>
      <c r="P60" s="54" t="s">
        <v>78</v>
      </c>
      <c r="Q60" s="54">
        <v>1975.32</v>
      </c>
    </row>
    <row r="61" spans="1:17" x14ac:dyDescent="0.25">
      <c r="A61" s="56" t="s">
        <v>195</v>
      </c>
      <c r="B61" s="56" t="s">
        <v>16</v>
      </c>
      <c r="C61" s="56" t="s">
        <v>15</v>
      </c>
      <c r="D61" s="46">
        <v>722764000</v>
      </c>
      <c r="E61" s="46" t="s">
        <v>1056</v>
      </c>
      <c r="F61" s="51">
        <v>44792.875</v>
      </c>
      <c r="G61" s="46" t="s">
        <v>17</v>
      </c>
      <c r="H61" s="57">
        <v>40076.875</v>
      </c>
      <c r="I61" s="56">
        <v>131744241</v>
      </c>
      <c r="J61" s="46">
        <v>0</v>
      </c>
      <c r="K61" s="56" t="s">
        <v>196</v>
      </c>
      <c r="L61" s="56">
        <v>0</v>
      </c>
      <c r="M61" s="56">
        <v>0</v>
      </c>
      <c r="N61" s="56" t="s">
        <v>96</v>
      </c>
      <c r="O61" s="56" t="s">
        <v>77</v>
      </c>
      <c r="P61" s="56" t="s">
        <v>78</v>
      </c>
      <c r="Q61" s="56">
        <v>806.35</v>
      </c>
    </row>
    <row r="62" spans="1:17" x14ac:dyDescent="0.25">
      <c r="A62" s="54" t="s">
        <v>197</v>
      </c>
      <c r="B62" s="54" t="s">
        <v>16</v>
      </c>
      <c r="C62" s="54" t="s">
        <v>15</v>
      </c>
      <c r="D62" s="45">
        <v>722764000</v>
      </c>
      <c r="E62" s="45" t="s">
        <v>1056</v>
      </c>
      <c r="F62" s="50">
        <v>44792.875</v>
      </c>
      <c r="G62" s="45" t="s">
        <v>17</v>
      </c>
      <c r="H62" s="55">
        <v>40085.875</v>
      </c>
      <c r="I62" s="54">
        <v>131756117</v>
      </c>
      <c r="J62" s="45">
        <v>0</v>
      </c>
      <c r="K62" s="54" t="s">
        <v>198</v>
      </c>
      <c r="L62" s="54">
        <v>0</v>
      </c>
      <c r="M62" s="54">
        <v>0</v>
      </c>
      <c r="N62" s="54" t="s">
        <v>89</v>
      </c>
      <c r="O62" s="54" t="s">
        <v>77</v>
      </c>
      <c r="P62" s="54" t="s">
        <v>78</v>
      </c>
      <c r="Q62" s="54">
        <v>1738.03</v>
      </c>
    </row>
    <row r="63" spans="1:17" x14ac:dyDescent="0.25">
      <c r="A63" s="56" t="s">
        <v>199</v>
      </c>
      <c r="B63" s="56" t="s">
        <v>19</v>
      </c>
      <c r="C63" s="56" t="s">
        <v>18</v>
      </c>
      <c r="D63" s="46">
        <v>1198444000</v>
      </c>
      <c r="E63" s="46" t="s">
        <v>1051</v>
      </c>
      <c r="F63" s="51">
        <v>44771.875</v>
      </c>
      <c r="G63" s="46" t="s">
        <v>20</v>
      </c>
      <c r="H63" s="57">
        <v>43357.875</v>
      </c>
      <c r="I63" s="56">
        <v>73611877</v>
      </c>
      <c r="J63" s="46">
        <v>3</v>
      </c>
      <c r="K63" s="56" t="s">
        <v>200</v>
      </c>
      <c r="L63" s="56">
        <v>0</v>
      </c>
      <c r="M63" s="56">
        <v>0</v>
      </c>
      <c r="N63" s="56" t="s">
        <v>201</v>
      </c>
      <c r="O63" s="56" t="s">
        <v>77</v>
      </c>
      <c r="P63" s="56" t="s">
        <v>78</v>
      </c>
      <c r="Q63" s="56">
        <v>416.82</v>
      </c>
    </row>
    <row r="64" spans="1:17" x14ac:dyDescent="0.25">
      <c r="A64" s="54" t="s">
        <v>202</v>
      </c>
      <c r="B64" s="54" t="s">
        <v>19</v>
      </c>
      <c r="C64" s="54" t="s">
        <v>18</v>
      </c>
      <c r="D64" s="45">
        <v>1198444000</v>
      </c>
      <c r="E64" s="45" t="s">
        <v>1051</v>
      </c>
      <c r="F64" s="50">
        <v>44771.875</v>
      </c>
      <c r="G64" s="45" t="s">
        <v>20</v>
      </c>
      <c r="H64" s="55">
        <v>43357.875</v>
      </c>
      <c r="I64" s="54">
        <v>73611883</v>
      </c>
      <c r="J64" s="45">
        <v>3</v>
      </c>
      <c r="K64" s="54" t="s">
        <v>203</v>
      </c>
      <c r="L64" s="54">
        <v>0</v>
      </c>
      <c r="M64" s="54">
        <v>0</v>
      </c>
      <c r="N64" s="54" t="s">
        <v>201</v>
      </c>
      <c r="O64" s="54" t="s">
        <v>77</v>
      </c>
      <c r="P64" s="54" t="s">
        <v>78</v>
      </c>
      <c r="Q64" s="54">
        <v>664.46</v>
      </c>
    </row>
    <row r="65" spans="1:17" x14ac:dyDescent="0.25">
      <c r="A65" s="56" t="s">
        <v>204</v>
      </c>
      <c r="B65" s="56" t="s">
        <v>19</v>
      </c>
      <c r="C65" s="56" t="s">
        <v>18</v>
      </c>
      <c r="D65" s="46">
        <v>1198444000</v>
      </c>
      <c r="E65" s="46" t="s">
        <v>1051</v>
      </c>
      <c r="F65" s="51">
        <v>44771.875</v>
      </c>
      <c r="G65" s="46" t="s">
        <v>20</v>
      </c>
      <c r="H65" s="57">
        <v>43545.875</v>
      </c>
      <c r="I65" s="56">
        <v>75018205</v>
      </c>
      <c r="J65" s="46">
        <v>3</v>
      </c>
      <c r="K65" s="56" t="s">
        <v>205</v>
      </c>
      <c r="L65" s="56">
        <v>0</v>
      </c>
      <c r="M65" s="56">
        <v>0</v>
      </c>
      <c r="N65" s="56" t="s">
        <v>201</v>
      </c>
      <c r="O65" s="56" t="s">
        <v>110</v>
      </c>
      <c r="P65" s="56" t="s">
        <v>20</v>
      </c>
      <c r="Q65" s="56">
        <v>416.82</v>
      </c>
    </row>
    <row r="66" spans="1:17" x14ac:dyDescent="0.25">
      <c r="A66" s="54" t="s">
        <v>206</v>
      </c>
      <c r="B66" s="54" t="s">
        <v>19</v>
      </c>
      <c r="C66" s="54" t="s">
        <v>18</v>
      </c>
      <c r="D66" s="45">
        <v>1198444000</v>
      </c>
      <c r="E66" s="45" t="s">
        <v>1051</v>
      </c>
      <c r="F66" s="50">
        <v>44771.875</v>
      </c>
      <c r="G66" s="45" t="s">
        <v>20</v>
      </c>
      <c r="H66" s="55">
        <v>43387.875</v>
      </c>
      <c r="I66" s="54">
        <v>73799319</v>
      </c>
      <c r="J66" s="45">
        <v>3</v>
      </c>
      <c r="K66" s="54" t="s">
        <v>207</v>
      </c>
      <c r="L66" s="54">
        <v>0</v>
      </c>
      <c r="M66" s="54">
        <v>0</v>
      </c>
      <c r="N66" s="54" t="s">
        <v>201</v>
      </c>
      <c r="O66" s="54" t="s">
        <v>77</v>
      </c>
      <c r="P66" s="54" t="s">
        <v>78</v>
      </c>
      <c r="Q66" s="54">
        <v>416.82</v>
      </c>
    </row>
    <row r="67" spans="1:17" x14ac:dyDescent="0.25">
      <c r="A67" s="56" t="s">
        <v>208</v>
      </c>
      <c r="B67" s="56" t="s">
        <v>19</v>
      </c>
      <c r="C67" s="56" t="s">
        <v>18</v>
      </c>
      <c r="D67" s="46">
        <v>1198444000</v>
      </c>
      <c r="E67" s="46" t="s">
        <v>1051</v>
      </c>
      <c r="F67" s="51">
        <v>44771.875</v>
      </c>
      <c r="G67" s="46" t="s">
        <v>20</v>
      </c>
      <c r="H67" s="57">
        <v>43418.916666666664</v>
      </c>
      <c r="I67" s="56">
        <v>74081768</v>
      </c>
      <c r="J67" s="46">
        <v>3</v>
      </c>
      <c r="K67" s="56" t="s">
        <v>209</v>
      </c>
      <c r="L67" s="56">
        <v>0</v>
      </c>
      <c r="M67" s="56">
        <v>0</v>
      </c>
      <c r="N67" s="56" t="s">
        <v>201</v>
      </c>
      <c r="O67" s="56" t="s">
        <v>77</v>
      </c>
      <c r="P67" s="56" t="s">
        <v>78</v>
      </c>
      <c r="Q67" s="56">
        <v>416.82</v>
      </c>
    </row>
    <row r="68" spans="1:17" x14ac:dyDescent="0.25">
      <c r="A68" s="54" t="s">
        <v>210</v>
      </c>
      <c r="B68" s="54" t="s">
        <v>19</v>
      </c>
      <c r="C68" s="54" t="s">
        <v>18</v>
      </c>
      <c r="D68" s="45">
        <v>1198444000</v>
      </c>
      <c r="E68" s="45" t="s">
        <v>1051</v>
      </c>
      <c r="F68" s="50">
        <v>44771.875</v>
      </c>
      <c r="G68" s="45" t="s">
        <v>20</v>
      </c>
      <c r="H68" s="55">
        <v>43418.916666666664</v>
      </c>
      <c r="I68" s="54">
        <v>74090462</v>
      </c>
      <c r="J68" s="45">
        <v>3</v>
      </c>
      <c r="K68" s="54" t="s">
        <v>211</v>
      </c>
      <c r="L68" s="54">
        <v>0</v>
      </c>
      <c r="M68" s="54">
        <v>0</v>
      </c>
      <c r="N68" s="54" t="s">
        <v>201</v>
      </c>
      <c r="O68" s="54" t="s">
        <v>77</v>
      </c>
      <c r="P68" s="54" t="s">
        <v>78</v>
      </c>
      <c r="Q68" s="54">
        <v>664.46</v>
      </c>
    </row>
    <row r="69" spans="1:17" x14ac:dyDescent="0.25">
      <c r="A69" s="56" t="s">
        <v>212</v>
      </c>
      <c r="B69" s="56" t="s">
        <v>19</v>
      </c>
      <c r="C69" s="56" t="s">
        <v>18</v>
      </c>
      <c r="D69" s="46">
        <v>1198444000</v>
      </c>
      <c r="E69" s="46" t="s">
        <v>1051</v>
      </c>
      <c r="F69" s="51">
        <v>44771.875</v>
      </c>
      <c r="G69" s="46" t="s">
        <v>20</v>
      </c>
      <c r="H69" s="57">
        <v>43418.916666666664</v>
      </c>
      <c r="I69" s="56">
        <v>74090463</v>
      </c>
      <c r="J69" s="46">
        <v>3</v>
      </c>
      <c r="K69" s="56" t="s">
        <v>213</v>
      </c>
      <c r="L69" s="56">
        <v>0</v>
      </c>
      <c r="M69" s="56">
        <v>0</v>
      </c>
      <c r="N69" s="56" t="s">
        <v>201</v>
      </c>
      <c r="O69" s="56" t="s">
        <v>110</v>
      </c>
      <c r="P69" s="56" t="s">
        <v>20</v>
      </c>
      <c r="Q69" s="56">
        <v>416.82</v>
      </c>
    </row>
    <row r="70" spans="1:17" x14ac:dyDescent="0.25">
      <c r="A70" s="54" t="s">
        <v>214</v>
      </c>
      <c r="B70" s="54" t="s">
        <v>19</v>
      </c>
      <c r="C70" s="54" t="s">
        <v>18</v>
      </c>
      <c r="D70" s="45">
        <v>1198444000</v>
      </c>
      <c r="E70" s="45" t="s">
        <v>1051</v>
      </c>
      <c r="F70" s="50">
        <v>44771.875</v>
      </c>
      <c r="G70" s="45" t="s">
        <v>20</v>
      </c>
      <c r="H70" s="55">
        <v>43418.916666666664</v>
      </c>
      <c r="I70" s="54">
        <v>74090737</v>
      </c>
      <c r="J70" s="45">
        <v>3</v>
      </c>
      <c r="K70" s="54" t="s">
        <v>215</v>
      </c>
      <c r="L70" s="54">
        <v>0</v>
      </c>
      <c r="M70" s="54">
        <v>0</v>
      </c>
      <c r="N70" s="54" t="s">
        <v>216</v>
      </c>
      <c r="O70" s="54" t="s">
        <v>77</v>
      </c>
      <c r="P70" s="54" t="s">
        <v>78</v>
      </c>
      <c r="Q70" s="54">
        <v>416.82</v>
      </c>
    </row>
    <row r="71" spans="1:17" x14ac:dyDescent="0.25">
      <c r="A71" s="56" t="s">
        <v>217</v>
      </c>
      <c r="B71" s="56" t="s">
        <v>19</v>
      </c>
      <c r="C71" s="56" t="s">
        <v>18</v>
      </c>
      <c r="D71" s="46">
        <v>1198444000</v>
      </c>
      <c r="E71" s="46" t="s">
        <v>1051</v>
      </c>
      <c r="F71" s="51">
        <v>44771.875</v>
      </c>
      <c r="G71" s="46" t="s">
        <v>20</v>
      </c>
      <c r="H71" s="57">
        <v>43510.916666666664</v>
      </c>
      <c r="I71" s="56">
        <v>74766979</v>
      </c>
      <c r="J71" s="46">
        <v>3</v>
      </c>
      <c r="K71" s="56" t="s">
        <v>218</v>
      </c>
      <c r="L71" s="56">
        <v>0</v>
      </c>
      <c r="M71" s="56">
        <v>0</v>
      </c>
      <c r="N71" s="56" t="s">
        <v>201</v>
      </c>
      <c r="O71" s="56" t="s">
        <v>77</v>
      </c>
      <c r="P71" s="56" t="s">
        <v>78</v>
      </c>
      <c r="Q71" s="56">
        <v>416.82</v>
      </c>
    </row>
    <row r="72" spans="1:17" x14ac:dyDescent="0.25">
      <c r="A72" s="54" t="s">
        <v>219</v>
      </c>
      <c r="B72" s="54" t="s">
        <v>19</v>
      </c>
      <c r="C72" s="54" t="s">
        <v>18</v>
      </c>
      <c r="D72" s="45">
        <v>1198444000</v>
      </c>
      <c r="E72" s="45" t="s">
        <v>1051</v>
      </c>
      <c r="F72" s="50">
        <v>44771.875</v>
      </c>
      <c r="G72" s="45" t="s">
        <v>20</v>
      </c>
      <c r="H72" s="55">
        <v>43510.916666666664</v>
      </c>
      <c r="I72" s="54">
        <v>74766980</v>
      </c>
      <c r="J72" s="45">
        <v>3</v>
      </c>
      <c r="K72" s="54" t="s">
        <v>220</v>
      </c>
      <c r="L72" s="54">
        <v>0</v>
      </c>
      <c r="M72" s="54">
        <v>0</v>
      </c>
      <c r="N72" s="54" t="s">
        <v>201</v>
      </c>
      <c r="O72" s="54" t="s">
        <v>110</v>
      </c>
      <c r="P72" s="54" t="s">
        <v>20</v>
      </c>
      <c r="Q72" s="54">
        <v>416.82</v>
      </c>
    </row>
    <row r="73" spans="1:17" x14ac:dyDescent="0.25">
      <c r="A73" s="56" t="s">
        <v>221</v>
      </c>
      <c r="B73" s="56" t="s">
        <v>19</v>
      </c>
      <c r="C73" s="56" t="s">
        <v>18</v>
      </c>
      <c r="D73" s="46">
        <v>1198444000</v>
      </c>
      <c r="E73" s="46" t="s">
        <v>1051</v>
      </c>
      <c r="F73" s="51">
        <v>44771.875</v>
      </c>
      <c r="G73" s="46" t="s">
        <v>20</v>
      </c>
      <c r="H73" s="57">
        <v>43510.916666666664</v>
      </c>
      <c r="I73" s="56">
        <v>74766989</v>
      </c>
      <c r="J73" s="46">
        <v>0</v>
      </c>
      <c r="K73" s="56" t="s">
        <v>222</v>
      </c>
      <c r="L73" s="56">
        <v>0</v>
      </c>
      <c r="M73" s="56">
        <v>0</v>
      </c>
      <c r="N73" s="56" t="s">
        <v>216</v>
      </c>
      <c r="O73" s="56" t="s">
        <v>77</v>
      </c>
      <c r="P73" s="56" t="s">
        <v>78</v>
      </c>
      <c r="Q73" s="56">
        <v>742.22</v>
      </c>
    </row>
    <row r="74" spans="1:17" x14ac:dyDescent="0.25">
      <c r="A74" s="54" t="s">
        <v>223</v>
      </c>
      <c r="B74" s="54" t="s">
        <v>19</v>
      </c>
      <c r="C74" s="54" t="s">
        <v>18</v>
      </c>
      <c r="D74" s="45">
        <v>1198444000</v>
      </c>
      <c r="E74" s="45" t="s">
        <v>1051</v>
      </c>
      <c r="F74" s="50">
        <v>44771.875</v>
      </c>
      <c r="G74" s="45" t="s">
        <v>20</v>
      </c>
      <c r="H74" s="55">
        <v>43510.916666666664</v>
      </c>
      <c r="I74" s="54">
        <v>74773677</v>
      </c>
      <c r="J74" s="45">
        <v>0</v>
      </c>
      <c r="K74" s="54" t="s">
        <v>224</v>
      </c>
      <c r="L74" s="54">
        <v>0</v>
      </c>
      <c r="M74" s="54">
        <v>0</v>
      </c>
      <c r="N74" s="54" t="s">
        <v>216</v>
      </c>
      <c r="O74" s="54" t="s">
        <v>77</v>
      </c>
      <c r="P74" s="54" t="s">
        <v>78</v>
      </c>
      <c r="Q74" s="54">
        <v>1759.99</v>
      </c>
    </row>
    <row r="75" spans="1:17" x14ac:dyDescent="0.25">
      <c r="A75" s="56" t="s">
        <v>225</v>
      </c>
      <c r="B75" s="56" t="s">
        <v>19</v>
      </c>
      <c r="C75" s="56" t="s">
        <v>18</v>
      </c>
      <c r="D75" s="46">
        <v>1198444000</v>
      </c>
      <c r="E75" s="46" t="s">
        <v>1051</v>
      </c>
      <c r="F75" s="51">
        <v>44771.875</v>
      </c>
      <c r="G75" s="46" t="s">
        <v>20</v>
      </c>
      <c r="H75" s="57">
        <v>43538.875</v>
      </c>
      <c r="I75" s="56">
        <v>74958124</v>
      </c>
      <c r="J75" s="46">
        <v>0</v>
      </c>
      <c r="K75" s="56" t="s">
        <v>226</v>
      </c>
      <c r="L75" s="56">
        <v>0</v>
      </c>
      <c r="M75" s="56">
        <v>0</v>
      </c>
      <c r="N75" s="56" t="s">
        <v>201</v>
      </c>
      <c r="O75" s="56" t="s">
        <v>77</v>
      </c>
      <c r="P75" s="56" t="s">
        <v>78</v>
      </c>
      <c r="Q75" s="56">
        <v>416.82</v>
      </c>
    </row>
    <row r="76" spans="1:17" x14ac:dyDescent="0.25">
      <c r="A76" s="54" t="s">
        <v>227</v>
      </c>
      <c r="B76" s="54" t="s">
        <v>19</v>
      </c>
      <c r="C76" s="54" t="s">
        <v>18</v>
      </c>
      <c r="D76" s="45">
        <v>1198444000</v>
      </c>
      <c r="E76" s="45" t="s">
        <v>1051</v>
      </c>
      <c r="F76" s="50">
        <v>44771.875</v>
      </c>
      <c r="G76" s="45" t="s">
        <v>20</v>
      </c>
      <c r="H76" s="55">
        <v>43569.875</v>
      </c>
      <c r="I76" s="54">
        <v>75188813</v>
      </c>
      <c r="J76" s="45">
        <v>3</v>
      </c>
      <c r="K76" s="54" t="s">
        <v>228</v>
      </c>
      <c r="L76" s="54">
        <v>0</v>
      </c>
      <c r="M76" s="54">
        <v>0</v>
      </c>
      <c r="N76" s="54" t="s">
        <v>201</v>
      </c>
      <c r="O76" s="54" t="s">
        <v>77</v>
      </c>
      <c r="P76" s="54" t="s">
        <v>78</v>
      </c>
      <c r="Q76" s="54">
        <v>13.45</v>
      </c>
    </row>
    <row r="77" spans="1:17" x14ac:dyDescent="0.25">
      <c r="A77" s="56" t="s">
        <v>229</v>
      </c>
      <c r="B77" s="56" t="s">
        <v>19</v>
      </c>
      <c r="C77" s="56" t="s">
        <v>18</v>
      </c>
      <c r="D77" s="46">
        <v>1198444000</v>
      </c>
      <c r="E77" s="46" t="s">
        <v>1051</v>
      </c>
      <c r="F77" s="51">
        <v>44771.875</v>
      </c>
      <c r="G77" s="46" t="s">
        <v>20</v>
      </c>
      <c r="H77" s="57">
        <v>43599.875</v>
      </c>
      <c r="I77" s="56">
        <v>76090758</v>
      </c>
      <c r="J77" s="46">
        <v>0</v>
      </c>
      <c r="K77" s="56" t="s">
        <v>230</v>
      </c>
      <c r="L77" s="56">
        <v>0</v>
      </c>
      <c r="M77" s="56">
        <v>0</v>
      </c>
      <c r="N77" s="56" t="s">
        <v>201</v>
      </c>
      <c r="O77" s="56" t="s">
        <v>77</v>
      </c>
      <c r="P77" s="56" t="s">
        <v>78</v>
      </c>
      <c r="Q77" s="56">
        <v>416.82</v>
      </c>
    </row>
    <row r="78" spans="1:17" x14ac:dyDescent="0.25">
      <c r="A78" s="54" t="s">
        <v>231</v>
      </c>
      <c r="B78" s="54" t="s">
        <v>19</v>
      </c>
      <c r="C78" s="54" t="s">
        <v>18</v>
      </c>
      <c r="D78" s="45">
        <v>1198444000</v>
      </c>
      <c r="E78" s="45" t="s">
        <v>1051</v>
      </c>
      <c r="F78" s="50">
        <v>44771.875</v>
      </c>
      <c r="G78" s="45" t="s">
        <v>20</v>
      </c>
      <c r="H78" s="55">
        <v>43599.875</v>
      </c>
      <c r="I78" s="54">
        <v>76090759</v>
      </c>
      <c r="J78" s="45">
        <v>0</v>
      </c>
      <c r="K78" s="54" t="s">
        <v>232</v>
      </c>
      <c r="L78" s="54">
        <v>0</v>
      </c>
      <c r="M78" s="54">
        <v>0</v>
      </c>
      <c r="N78" s="54" t="s">
        <v>201</v>
      </c>
      <c r="O78" s="54" t="s">
        <v>110</v>
      </c>
      <c r="P78" s="54" t="s">
        <v>20</v>
      </c>
      <c r="Q78" s="54">
        <v>416.82</v>
      </c>
    </row>
    <row r="79" spans="1:17" x14ac:dyDescent="0.25">
      <c r="A79" s="56" t="s">
        <v>233</v>
      </c>
      <c r="B79" s="56" t="s">
        <v>19</v>
      </c>
      <c r="C79" s="56" t="s">
        <v>18</v>
      </c>
      <c r="D79" s="46">
        <v>1198444000</v>
      </c>
      <c r="E79" s="46" t="s">
        <v>1051</v>
      </c>
      <c r="F79" s="51">
        <v>44771.875</v>
      </c>
      <c r="G79" s="46" t="s">
        <v>20</v>
      </c>
      <c r="H79" s="57">
        <v>43599.875</v>
      </c>
      <c r="I79" s="56">
        <v>76100313</v>
      </c>
      <c r="J79" s="46">
        <v>3</v>
      </c>
      <c r="K79" s="56" t="s">
        <v>234</v>
      </c>
      <c r="L79" s="56">
        <v>0</v>
      </c>
      <c r="M79" s="56">
        <v>0</v>
      </c>
      <c r="N79" s="56" t="s">
        <v>201</v>
      </c>
      <c r="O79" s="56" t="s">
        <v>77</v>
      </c>
      <c r="P79" s="56" t="s">
        <v>78</v>
      </c>
      <c r="Q79" s="56">
        <v>416.82</v>
      </c>
    </row>
    <row r="80" spans="1:17" x14ac:dyDescent="0.25">
      <c r="A80" s="54" t="s">
        <v>235</v>
      </c>
      <c r="B80" s="54" t="s">
        <v>19</v>
      </c>
      <c r="C80" s="54" t="s">
        <v>18</v>
      </c>
      <c r="D80" s="45">
        <v>1198444000</v>
      </c>
      <c r="E80" s="45" t="s">
        <v>1051</v>
      </c>
      <c r="F80" s="50">
        <v>44771.875</v>
      </c>
      <c r="G80" s="45" t="s">
        <v>20</v>
      </c>
      <c r="H80" s="55">
        <v>43599.875</v>
      </c>
      <c r="I80" s="54">
        <v>76100317</v>
      </c>
      <c r="J80" s="45">
        <v>3</v>
      </c>
      <c r="K80" s="54" t="s">
        <v>236</v>
      </c>
      <c r="L80" s="54">
        <v>0</v>
      </c>
      <c r="M80" s="54">
        <v>0</v>
      </c>
      <c r="N80" s="54" t="s">
        <v>201</v>
      </c>
      <c r="O80" s="54" t="s">
        <v>99</v>
      </c>
      <c r="P80" s="54" t="s">
        <v>78</v>
      </c>
      <c r="Q80" s="54">
        <v>-62.2</v>
      </c>
    </row>
    <row r="81" spans="1:17" x14ac:dyDescent="0.25">
      <c r="A81" s="56" t="s">
        <v>237</v>
      </c>
      <c r="B81" s="56" t="s">
        <v>19</v>
      </c>
      <c r="C81" s="56" t="s">
        <v>18</v>
      </c>
      <c r="D81" s="46">
        <v>1198444000</v>
      </c>
      <c r="E81" s="46" t="s">
        <v>1051</v>
      </c>
      <c r="F81" s="51">
        <v>44771.875</v>
      </c>
      <c r="G81" s="46" t="s">
        <v>20</v>
      </c>
      <c r="H81" s="57">
        <v>43599.875</v>
      </c>
      <c r="I81" s="56">
        <v>76100372</v>
      </c>
      <c r="J81" s="46">
        <v>3</v>
      </c>
      <c r="K81" s="56" t="s">
        <v>238</v>
      </c>
      <c r="L81" s="56">
        <v>0</v>
      </c>
      <c r="M81" s="56">
        <v>0</v>
      </c>
      <c r="N81" s="56" t="s">
        <v>201</v>
      </c>
      <c r="O81" s="56" t="s">
        <v>77</v>
      </c>
      <c r="P81" s="56" t="s">
        <v>78</v>
      </c>
      <c r="Q81" s="56">
        <v>416.82</v>
      </c>
    </row>
    <row r="82" spans="1:17" x14ac:dyDescent="0.25">
      <c r="A82" s="54" t="s">
        <v>239</v>
      </c>
      <c r="B82" s="54" t="s">
        <v>19</v>
      </c>
      <c r="C82" s="54" t="s">
        <v>18</v>
      </c>
      <c r="D82" s="45">
        <v>1198444000</v>
      </c>
      <c r="E82" s="45" t="s">
        <v>1051</v>
      </c>
      <c r="F82" s="50">
        <v>44771.875</v>
      </c>
      <c r="G82" s="45" t="s">
        <v>20</v>
      </c>
      <c r="H82" s="55">
        <v>43599.875</v>
      </c>
      <c r="I82" s="54">
        <v>76100372</v>
      </c>
      <c r="J82" s="45">
        <v>3</v>
      </c>
      <c r="K82" s="54" t="s">
        <v>238</v>
      </c>
      <c r="L82" s="54">
        <v>26084</v>
      </c>
      <c r="M82" s="54">
        <v>260.83999999999997</v>
      </c>
      <c r="N82" s="54" t="s">
        <v>201</v>
      </c>
      <c r="O82" s="54" t="s">
        <v>240</v>
      </c>
      <c r="P82" s="54" t="s">
        <v>78</v>
      </c>
      <c r="Q82" s="54">
        <v>0</v>
      </c>
    </row>
    <row r="83" spans="1:17" x14ac:dyDescent="0.25">
      <c r="A83" s="56" t="s">
        <v>241</v>
      </c>
      <c r="B83" s="56" t="s">
        <v>19</v>
      </c>
      <c r="C83" s="56" t="s">
        <v>18</v>
      </c>
      <c r="D83" s="46">
        <v>1198444000</v>
      </c>
      <c r="E83" s="46" t="s">
        <v>1051</v>
      </c>
      <c r="F83" s="51">
        <v>44771.875</v>
      </c>
      <c r="G83" s="46" t="s">
        <v>20</v>
      </c>
      <c r="H83" s="57">
        <v>43599.875</v>
      </c>
      <c r="I83" s="56">
        <v>76100373</v>
      </c>
      <c r="J83" s="46">
        <v>3</v>
      </c>
      <c r="K83" s="56" t="s">
        <v>242</v>
      </c>
      <c r="L83" s="56">
        <v>0</v>
      </c>
      <c r="M83" s="56">
        <v>0</v>
      </c>
      <c r="N83" s="56" t="s">
        <v>201</v>
      </c>
      <c r="O83" s="56" t="s">
        <v>110</v>
      </c>
      <c r="P83" s="56" t="s">
        <v>20</v>
      </c>
      <c r="Q83" s="56">
        <v>1223.8900000000001</v>
      </c>
    </row>
    <row r="84" spans="1:17" x14ac:dyDescent="0.25">
      <c r="A84" s="54" t="s">
        <v>243</v>
      </c>
      <c r="B84" s="54" t="s">
        <v>19</v>
      </c>
      <c r="C84" s="54" t="s">
        <v>18</v>
      </c>
      <c r="D84" s="45">
        <v>1198444000</v>
      </c>
      <c r="E84" s="45" t="s">
        <v>1051</v>
      </c>
      <c r="F84" s="50">
        <v>44771.875</v>
      </c>
      <c r="G84" s="45" t="s">
        <v>20</v>
      </c>
      <c r="H84" s="55">
        <v>43599.875</v>
      </c>
      <c r="I84" s="54">
        <v>76100373</v>
      </c>
      <c r="J84" s="45">
        <v>3</v>
      </c>
      <c r="K84" s="54" t="s">
        <v>242</v>
      </c>
      <c r="L84" s="54">
        <v>64145</v>
      </c>
      <c r="M84" s="54">
        <v>641.45000000000005</v>
      </c>
      <c r="N84" s="54" t="s">
        <v>201</v>
      </c>
      <c r="O84" s="54" t="s">
        <v>240</v>
      </c>
      <c r="P84" s="54" t="s">
        <v>20</v>
      </c>
      <c r="Q84" s="54">
        <v>0</v>
      </c>
    </row>
    <row r="85" spans="1:17" x14ac:dyDescent="0.25">
      <c r="A85" s="56" t="s">
        <v>244</v>
      </c>
      <c r="B85" s="56" t="s">
        <v>19</v>
      </c>
      <c r="C85" s="56" t="s">
        <v>18</v>
      </c>
      <c r="D85" s="46">
        <v>1198444000</v>
      </c>
      <c r="E85" s="46" t="s">
        <v>1051</v>
      </c>
      <c r="F85" s="51">
        <v>44771.875</v>
      </c>
      <c r="G85" s="46" t="s">
        <v>20</v>
      </c>
      <c r="H85" s="57">
        <v>43691.875</v>
      </c>
      <c r="I85" s="56">
        <v>76663439</v>
      </c>
      <c r="J85" s="46">
        <v>3</v>
      </c>
      <c r="K85" s="56" t="s">
        <v>245</v>
      </c>
      <c r="L85" s="56">
        <v>0</v>
      </c>
      <c r="M85" s="56">
        <v>0</v>
      </c>
      <c r="N85" s="56" t="s">
        <v>201</v>
      </c>
      <c r="O85" s="56" t="s">
        <v>77</v>
      </c>
      <c r="P85" s="56" t="s">
        <v>78</v>
      </c>
      <c r="Q85" s="56">
        <v>416.82</v>
      </c>
    </row>
    <row r="86" spans="1:17" x14ac:dyDescent="0.25">
      <c r="A86" s="54" t="s">
        <v>246</v>
      </c>
      <c r="B86" s="54" t="s">
        <v>19</v>
      </c>
      <c r="C86" s="54" t="s">
        <v>18</v>
      </c>
      <c r="D86" s="45">
        <v>1198444000</v>
      </c>
      <c r="E86" s="45" t="s">
        <v>1051</v>
      </c>
      <c r="F86" s="50">
        <v>44771.875</v>
      </c>
      <c r="G86" s="45" t="s">
        <v>20</v>
      </c>
      <c r="H86" s="55">
        <v>43691.875</v>
      </c>
      <c r="I86" s="54">
        <v>76663612</v>
      </c>
      <c r="J86" s="45">
        <v>0</v>
      </c>
      <c r="K86" s="54" t="s">
        <v>247</v>
      </c>
      <c r="L86" s="54">
        <v>0</v>
      </c>
      <c r="M86" s="54">
        <v>0</v>
      </c>
      <c r="N86" s="54" t="s">
        <v>201</v>
      </c>
      <c r="O86" s="54" t="s">
        <v>77</v>
      </c>
      <c r="P86" s="54" t="s">
        <v>78</v>
      </c>
      <c r="Q86" s="54">
        <v>416.82</v>
      </c>
    </row>
    <row r="87" spans="1:17" x14ac:dyDescent="0.25">
      <c r="A87" s="56" t="s">
        <v>248</v>
      </c>
      <c r="B87" s="56" t="s">
        <v>19</v>
      </c>
      <c r="C87" s="56" t="s">
        <v>18</v>
      </c>
      <c r="D87" s="46">
        <v>1198444000</v>
      </c>
      <c r="E87" s="46" t="s">
        <v>1051</v>
      </c>
      <c r="F87" s="51">
        <v>44771.875</v>
      </c>
      <c r="G87" s="46" t="s">
        <v>20</v>
      </c>
      <c r="H87" s="57">
        <v>43691.875</v>
      </c>
      <c r="I87" s="56">
        <v>76663637</v>
      </c>
      <c r="J87" s="46">
        <v>0</v>
      </c>
      <c r="K87" s="56" t="s">
        <v>249</v>
      </c>
      <c r="L87" s="56">
        <v>0</v>
      </c>
      <c r="M87" s="56">
        <v>0</v>
      </c>
      <c r="N87" s="56" t="s">
        <v>216</v>
      </c>
      <c r="O87" s="56" t="s">
        <v>77</v>
      </c>
      <c r="P87" s="56" t="s">
        <v>78</v>
      </c>
      <c r="Q87" s="56">
        <v>416.82</v>
      </c>
    </row>
    <row r="88" spans="1:17" x14ac:dyDescent="0.25">
      <c r="A88" s="54" t="s">
        <v>250</v>
      </c>
      <c r="B88" s="54" t="s">
        <v>22</v>
      </c>
      <c r="C88" s="54" t="s">
        <v>21</v>
      </c>
      <c r="D88" s="45">
        <v>1197781000</v>
      </c>
      <c r="E88" s="45" t="s">
        <v>1049</v>
      </c>
      <c r="F88" s="50">
        <v>44771.875</v>
      </c>
      <c r="G88" s="45" t="s">
        <v>23</v>
      </c>
      <c r="H88" s="55">
        <v>43326.875</v>
      </c>
      <c r="I88" s="54">
        <v>73394844</v>
      </c>
      <c r="J88" s="45">
        <v>3</v>
      </c>
      <c r="K88" s="54" t="s">
        <v>251</v>
      </c>
      <c r="L88" s="54">
        <v>0</v>
      </c>
      <c r="M88" s="54">
        <v>0</v>
      </c>
      <c r="N88" s="54" t="s">
        <v>252</v>
      </c>
      <c r="O88" s="54" t="s">
        <v>77</v>
      </c>
      <c r="P88" s="54" t="s">
        <v>78</v>
      </c>
      <c r="Q88" s="54">
        <v>2323.64</v>
      </c>
    </row>
    <row r="89" spans="1:17" x14ac:dyDescent="0.25">
      <c r="A89" s="56" t="s">
        <v>253</v>
      </c>
      <c r="B89" s="56" t="s">
        <v>22</v>
      </c>
      <c r="C89" s="56" t="s">
        <v>21</v>
      </c>
      <c r="D89" s="46">
        <v>1197781000</v>
      </c>
      <c r="E89" s="46" t="s">
        <v>1049</v>
      </c>
      <c r="F89" s="51">
        <v>44771.875</v>
      </c>
      <c r="G89" s="46" t="s">
        <v>23</v>
      </c>
      <c r="H89" s="57">
        <v>44740.875</v>
      </c>
      <c r="I89" s="56">
        <v>84162731</v>
      </c>
      <c r="J89" s="46">
        <v>3</v>
      </c>
      <c r="K89" s="56" t="s">
        <v>254</v>
      </c>
      <c r="L89" s="56">
        <v>0</v>
      </c>
      <c r="M89" s="56">
        <v>0</v>
      </c>
      <c r="N89" s="56" t="s">
        <v>252</v>
      </c>
      <c r="O89" s="56" t="s">
        <v>110</v>
      </c>
      <c r="P89" s="56" t="s">
        <v>20</v>
      </c>
      <c r="Q89" s="56">
        <v>1287.56</v>
      </c>
    </row>
    <row r="90" spans="1:17" x14ac:dyDescent="0.25">
      <c r="A90" s="54" t="s">
        <v>255</v>
      </c>
      <c r="B90" s="54" t="s">
        <v>22</v>
      </c>
      <c r="C90" s="54" t="s">
        <v>21</v>
      </c>
      <c r="D90" s="45">
        <v>1197781000</v>
      </c>
      <c r="E90" s="45" t="s">
        <v>1049</v>
      </c>
      <c r="F90" s="50">
        <v>44771.875</v>
      </c>
      <c r="G90" s="45" t="s">
        <v>23</v>
      </c>
      <c r="H90" s="55">
        <v>44740.875</v>
      </c>
      <c r="I90" s="54">
        <v>84162731</v>
      </c>
      <c r="J90" s="45">
        <v>3</v>
      </c>
      <c r="K90" s="54" t="s">
        <v>254</v>
      </c>
      <c r="L90" s="54">
        <v>42972</v>
      </c>
      <c r="M90" s="54">
        <v>429.72</v>
      </c>
      <c r="N90" s="54" t="s">
        <v>252</v>
      </c>
      <c r="O90" s="54" t="s">
        <v>240</v>
      </c>
      <c r="P90" s="54" t="s">
        <v>20</v>
      </c>
      <c r="Q90" s="54">
        <v>0</v>
      </c>
    </row>
    <row r="91" spans="1:17" x14ac:dyDescent="0.25">
      <c r="A91" s="56" t="s">
        <v>256</v>
      </c>
      <c r="B91" s="56" t="s">
        <v>22</v>
      </c>
      <c r="C91" s="56" t="s">
        <v>21</v>
      </c>
      <c r="D91" s="46">
        <v>1197781000</v>
      </c>
      <c r="E91" s="46" t="s">
        <v>1049</v>
      </c>
      <c r="F91" s="51">
        <v>44771.875</v>
      </c>
      <c r="G91" s="46" t="s">
        <v>23</v>
      </c>
      <c r="H91" s="57">
        <v>43538.875</v>
      </c>
      <c r="I91" s="56">
        <v>74953220</v>
      </c>
      <c r="J91" s="46">
        <v>3</v>
      </c>
      <c r="K91" s="56" t="s">
        <v>257</v>
      </c>
      <c r="L91" s="56">
        <v>0</v>
      </c>
      <c r="M91" s="56">
        <v>0</v>
      </c>
      <c r="N91" s="56" t="s">
        <v>81</v>
      </c>
      <c r="O91" s="56" t="s">
        <v>77</v>
      </c>
      <c r="P91" s="56" t="s">
        <v>78</v>
      </c>
      <c r="Q91" s="56">
        <v>103.93</v>
      </c>
    </row>
    <row r="92" spans="1:17" x14ac:dyDescent="0.25">
      <c r="A92" s="54" t="s">
        <v>258</v>
      </c>
      <c r="B92" s="54" t="s">
        <v>25</v>
      </c>
      <c r="C92" s="54" t="s">
        <v>24</v>
      </c>
      <c r="D92" s="45">
        <v>1198447000</v>
      </c>
      <c r="E92" s="45" t="s">
        <v>1048</v>
      </c>
      <c r="F92" s="50">
        <v>44771.875</v>
      </c>
      <c r="G92" s="45" t="s">
        <v>26</v>
      </c>
      <c r="H92" s="55">
        <v>43326.875</v>
      </c>
      <c r="I92" s="54">
        <v>73391747</v>
      </c>
      <c r="J92" s="45">
        <v>0</v>
      </c>
      <c r="K92" s="54" t="s">
        <v>259</v>
      </c>
      <c r="L92" s="54">
        <v>0</v>
      </c>
      <c r="M92" s="54">
        <v>0</v>
      </c>
      <c r="N92" s="54" t="s">
        <v>260</v>
      </c>
      <c r="O92" s="54" t="s">
        <v>77</v>
      </c>
      <c r="P92" s="54" t="s">
        <v>78</v>
      </c>
      <c r="Q92" s="54">
        <v>2060.81</v>
      </c>
    </row>
    <row r="93" spans="1:17" x14ac:dyDescent="0.25">
      <c r="A93" s="56" t="s">
        <v>261</v>
      </c>
      <c r="B93" s="56" t="s">
        <v>25</v>
      </c>
      <c r="C93" s="56" t="s">
        <v>24</v>
      </c>
      <c r="D93" s="46">
        <v>1198447000</v>
      </c>
      <c r="E93" s="46" t="s">
        <v>1048</v>
      </c>
      <c r="F93" s="51">
        <v>44771.875</v>
      </c>
      <c r="G93" s="46" t="s">
        <v>26</v>
      </c>
      <c r="H93" s="57">
        <v>43357.875</v>
      </c>
      <c r="I93" s="56">
        <v>73599828</v>
      </c>
      <c r="J93" s="46">
        <v>3</v>
      </c>
      <c r="K93" s="56" t="s">
        <v>262</v>
      </c>
      <c r="L93" s="56">
        <v>0</v>
      </c>
      <c r="M93" s="56">
        <v>0</v>
      </c>
      <c r="N93" s="56" t="s">
        <v>252</v>
      </c>
      <c r="O93" s="56" t="s">
        <v>77</v>
      </c>
      <c r="P93" s="56" t="s">
        <v>78</v>
      </c>
      <c r="Q93" s="56">
        <v>2323.64</v>
      </c>
    </row>
    <row r="94" spans="1:17" x14ac:dyDescent="0.25">
      <c r="A94" s="54" t="s">
        <v>263</v>
      </c>
      <c r="B94" s="54" t="s">
        <v>25</v>
      </c>
      <c r="C94" s="54" t="s">
        <v>24</v>
      </c>
      <c r="D94" s="45">
        <v>1198447000</v>
      </c>
      <c r="E94" s="45" t="s">
        <v>1048</v>
      </c>
      <c r="F94" s="50">
        <v>44771.875</v>
      </c>
      <c r="G94" s="45" t="s">
        <v>26</v>
      </c>
      <c r="H94" s="55">
        <v>43418.916666666664</v>
      </c>
      <c r="I94" s="54">
        <v>74065782</v>
      </c>
      <c r="J94" s="45">
        <v>3</v>
      </c>
      <c r="K94" s="54" t="s">
        <v>264</v>
      </c>
      <c r="L94" s="54">
        <v>0</v>
      </c>
      <c r="M94" s="54">
        <v>0</v>
      </c>
      <c r="N94" s="54" t="s">
        <v>260</v>
      </c>
      <c r="O94" s="54" t="s">
        <v>77</v>
      </c>
      <c r="P94" s="54" t="s">
        <v>78</v>
      </c>
      <c r="Q94" s="54">
        <v>2244.1999999999998</v>
      </c>
    </row>
    <row r="95" spans="1:17" x14ac:dyDescent="0.25">
      <c r="A95" s="56" t="s">
        <v>265</v>
      </c>
      <c r="B95" s="56" t="s">
        <v>25</v>
      </c>
      <c r="C95" s="56" t="s">
        <v>24</v>
      </c>
      <c r="D95" s="46">
        <v>1198447000</v>
      </c>
      <c r="E95" s="46" t="s">
        <v>1048</v>
      </c>
      <c r="F95" s="51">
        <v>44771.875</v>
      </c>
      <c r="G95" s="46" t="s">
        <v>26</v>
      </c>
      <c r="H95" s="57">
        <v>43418.916666666664</v>
      </c>
      <c r="I95" s="56">
        <v>74065788</v>
      </c>
      <c r="J95" s="46">
        <v>3</v>
      </c>
      <c r="K95" s="56" t="s">
        <v>266</v>
      </c>
      <c r="L95" s="56">
        <v>0</v>
      </c>
      <c r="M95" s="56">
        <v>0</v>
      </c>
      <c r="N95" s="56" t="s">
        <v>260</v>
      </c>
      <c r="O95" s="56" t="s">
        <v>77</v>
      </c>
      <c r="P95" s="56" t="s">
        <v>78</v>
      </c>
      <c r="Q95" s="56">
        <v>1680.33</v>
      </c>
    </row>
    <row r="96" spans="1:17" x14ac:dyDescent="0.25">
      <c r="A96" s="54" t="s">
        <v>267</v>
      </c>
      <c r="B96" s="54" t="s">
        <v>25</v>
      </c>
      <c r="C96" s="54" t="s">
        <v>24</v>
      </c>
      <c r="D96" s="45">
        <v>1198447000</v>
      </c>
      <c r="E96" s="45" t="s">
        <v>1048</v>
      </c>
      <c r="F96" s="50">
        <v>44771.875</v>
      </c>
      <c r="G96" s="45" t="s">
        <v>26</v>
      </c>
      <c r="H96" s="55">
        <v>43418.916666666664</v>
      </c>
      <c r="I96" s="54">
        <v>74075133</v>
      </c>
      <c r="J96" s="45">
        <v>0</v>
      </c>
      <c r="K96" s="54" t="s">
        <v>268</v>
      </c>
      <c r="L96" s="54">
        <v>0</v>
      </c>
      <c r="M96" s="54">
        <v>0</v>
      </c>
      <c r="N96" s="54" t="s">
        <v>269</v>
      </c>
      <c r="O96" s="54" t="s">
        <v>77</v>
      </c>
      <c r="P96" s="54" t="s">
        <v>78</v>
      </c>
      <c r="Q96" s="54">
        <v>5268.93</v>
      </c>
    </row>
    <row r="97" spans="1:17" x14ac:dyDescent="0.25">
      <c r="A97" s="56" t="s">
        <v>270</v>
      </c>
      <c r="B97" s="56" t="s">
        <v>25</v>
      </c>
      <c r="C97" s="56" t="s">
        <v>24</v>
      </c>
      <c r="D97" s="46">
        <v>1198447000</v>
      </c>
      <c r="E97" s="46" t="s">
        <v>1048</v>
      </c>
      <c r="F97" s="51">
        <v>44771.875</v>
      </c>
      <c r="G97" s="46" t="s">
        <v>26</v>
      </c>
      <c r="H97" s="57">
        <v>43479.916666666664</v>
      </c>
      <c r="I97" s="56">
        <v>74543416</v>
      </c>
      <c r="J97" s="46">
        <v>0</v>
      </c>
      <c r="K97" s="56" t="s">
        <v>271</v>
      </c>
      <c r="L97" s="56">
        <v>0</v>
      </c>
      <c r="M97" s="56">
        <v>0</v>
      </c>
      <c r="N97" s="56" t="s">
        <v>260</v>
      </c>
      <c r="O97" s="56" t="s">
        <v>77</v>
      </c>
      <c r="P97" s="56" t="s">
        <v>78</v>
      </c>
      <c r="Q97" s="56">
        <v>2575.98</v>
      </c>
    </row>
    <row r="98" spans="1:17" x14ac:dyDescent="0.25">
      <c r="A98" s="54" t="s">
        <v>272</v>
      </c>
      <c r="B98" s="54" t="s">
        <v>25</v>
      </c>
      <c r="C98" s="54" t="s">
        <v>24</v>
      </c>
      <c r="D98" s="45">
        <v>1198447000</v>
      </c>
      <c r="E98" s="45" t="s">
        <v>1048</v>
      </c>
      <c r="F98" s="50">
        <v>44771.875</v>
      </c>
      <c r="G98" s="45" t="s">
        <v>26</v>
      </c>
      <c r="H98" s="55">
        <v>43538.875</v>
      </c>
      <c r="I98" s="54">
        <v>74953325</v>
      </c>
      <c r="J98" s="45">
        <v>0</v>
      </c>
      <c r="K98" s="54" t="s">
        <v>273</v>
      </c>
      <c r="L98" s="54">
        <v>0</v>
      </c>
      <c r="M98" s="54">
        <v>0</v>
      </c>
      <c r="N98" s="54" t="s">
        <v>252</v>
      </c>
      <c r="O98" s="54" t="s">
        <v>77</v>
      </c>
      <c r="P98" s="54" t="s">
        <v>78</v>
      </c>
      <c r="Q98" s="54">
        <v>2555.9499999999998</v>
      </c>
    </row>
    <row r="99" spans="1:17" x14ac:dyDescent="0.25">
      <c r="A99" s="56" t="s">
        <v>274</v>
      </c>
      <c r="B99" s="56" t="s">
        <v>25</v>
      </c>
      <c r="C99" s="56" t="s">
        <v>24</v>
      </c>
      <c r="D99" s="46">
        <v>1198447000</v>
      </c>
      <c r="E99" s="46" t="s">
        <v>1048</v>
      </c>
      <c r="F99" s="51">
        <v>44771.875</v>
      </c>
      <c r="G99" s="46" t="s">
        <v>26</v>
      </c>
      <c r="H99" s="57">
        <v>43630.875</v>
      </c>
      <c r="I99" s="56">
        <v>76290913</v>
      </c>
      <c r="J99" s="46">
        <v>3</v>
      </c>
      <c r="K99" s="56" t="s">
        <v>275</v>
      </c>
      <c r="L99" s="56">
        <v>0</v>
      </c>
      <c r="M99" s="56">
        <v>0</v>
      </c>
      <c r="N99" s="56" t="s">
        <v>260</v>
      </c>
      <c r="O99" s="56" t="s">
        <v>77</v>
      </c>
      <c r="P99" s="56" t="s">
        <v>78</v>
      </c>
      <c r="Q99" s="56">
        <v>1297.6600000000001</v>
      </c>
    </row>
    <row r="100" spans="1:17" x14ac:dyDescent="0.25">
      <c r="A100" s="54" t="s">
        <v>276</v>
      </c>
      <c r="B100" s="54" t="s">
        <v>25</v>
      </c>
      <c r="C100" s="54" t="s">
        <v>24</v>
      </c>
      <c r="D100" s="45">
        <v>1198447000</v>
      </c>
      <c r="E100" s="45" t="s">
        <v>1048</v>
      </c>
      <c r="F100" s="50">
        <v>44771.875</v>
      </c>
      <c r="G100" s="45" t="s">
        <v>26</v>
      </c>
      <c r="H100" s="55">
        <v>43691.875</v>
      </c>
      <c r="I100" s="54">
        <v>76662253</v>
      </c>
      <c r="J100" s="45">
        <v>3</v>
      </c>
      <c r="K100" s="54" t="s">
        <v>277</v>
      </c>
      <c r="L100" s="54">
        <v>0</v>
      </c>
      <c r="M100" s="54">
        <v>0</v>
      </c>
      <c r="N100" s="54" t="s">
        <v>260</v>
      </c>
      <c r="O100" s="54" t="s">
        <v>77</v>
      </c>
      <c r="P100" s="54" t="s">
        <v>78</v>
      </c>
      <c r="Q100" s="54">
        <v>2060.81</v>
      </c>
    </row>
    <row r="101" spans="1:17" x14ac:dyDescent="0.25">
      <c r="A101" s="56" t="s">
        <v>278</v>
      </c>
      <c r="B101" s="56" t="s">
        <v>28</v>
      </c>
      <c r="C101" s="56" t="s">
        <v>27</v>
      </c>
      <c r="D101" s="46">
        <v>1197783000</v>
      </c>
      <c r="E101" s="46" t="s">
        <v>1054</v>
      </c>
      <c r="F101" s="51">
        <v>44771.875</v>
      </c>
      <c r="G101" s="46" t="s">
        <v>29</v>
      </c>
      <c r="H101" s="57">
        <v>43538.875</v>
      </c>
      <c r="I101" s="56">
        <v>74956673</v>
      </c>
      <c r="J101" s="46">
        <v>0</v>
      </c>
      <c r="K101" s="56" t="s">
        <v>279</v>
      </c>
      <c r="L101" s="56">
        <v>0</v>
      </c>
      <c r="M101" s="56">
        <v>0</v>
      </c>
      <c r="N101" s="56" t="s">
        <v>260</v>
      </c>
      <c r="O101" s="56" t="s">
        <v>77</v>
      </c>
      <c r="P101" s="56" t="s">
        <v>78</v>
      </c>
      <c r="Q101" s="56">
        <v>1038.0899999999999</v>
      </c>
    </row>
    <row r="102" spans="1:17" x14ac:dyDescent="0.25">
      <c r="A102" s="54" t="s">
        <v>280</v>
      </c>
      <c r="B102" s="54" t="s">
        <v>28</v>
      </c>
      <c r="C102" s="54" t="s">
        <v>27</v>
      </c>
      <c r="D102" s="45">
        <v>1197783000</v>
      </c>
      <c r="E102" s="45" t="s">
        <v>1054</v>
      </c>
      <c r="F102" s="50">
        <v>44771.875</v>
      </c>
      <c r="G102" s="45" t="s">
        <v>29</v>
      </c>
      <c r="H102" s="55">
        <v>43599.875</v>
      </c>
      <c r="I102" s="54">
        <v>76100983</v>
      </c>
      <c r="J102" s="45">
        <v>3</v>
      </c>
      <c r="K102" s="54" t="s">
        <v>281</v>
      </c>
      <c r="L102" s="54">
        <v>0</v>
      </c>
      <c r="M102" s="54">
        <v>0</v>
      </c>
      <c r="N102" s="54" t="s">
        <v>282</v>
      </c>
      <c r="O102" s="54" t="s">
        <v>77</v>
      </c>
      <c r="P102" s="54" t="s">
        <v>78</v>
      </c>
      <c r="Q102" s="54">
        <v>481.83</v>
      </c>
    </row>
    <row r="103" spans="1:17" x14ac:dyDescent="0.25">
      <c r="A103" s="56" t="s">
        <v>283</v>
      </c>
      <c r="B103" s="56" t="s">
        <v>31</v>
      </c>
      <c r="C103" s="56" t="s">
        <v>30</v>
      </c>
      <c r="D103" s="46">
        <v>1197772000</v>
      </c>
      <c r="E103" s="46" t="s">
        <v>1053</v>
      </c>
      <c r="F103" s="51">
        <v>44771.875</v>
      </c>
      <c r="G103" s="46" t="s">
        <v>32</v>
      </c>
      <c r="H103" s="57">
        <v>43418.916666666664</v>
      </c>
      <c r="I103" s="56">
        <v>74081697</v>
      </c>
      <c r="J103" s="46">
        <v>3</v>
      </c>
      <c r="K103" s="56" t="s">
        <v>284</v>
      </c>
      <c r="L103" s="56">
        <v>0</v>
      </c>
      <c r="M103" s="56">
        <v>0</v>
      </c>
      <c r="N103" s="56" t="s">
        <v>285</v>
      </c>
      <c r="O103" s="56" t="s">
        <v>77</v>
      </c>
      <c r="P103" s="56" t="s">
        <v>78</v>
      </c>
      <c r="Q103" s="56">
        <v>699.32</v>
      </c>
    </row>
    <row r="104" spans="1:17" x14ac:dyDescent="0.25">
      <c r="A104" s="54" t="s">
        <v>286</v>
      </c>
      <c r="B104" s="54" t="s">
        <v>31</v>
      </c>
      <c r="C104" s="54" t="s">
        <v>30</v>
      </c>
      <c r="D104" s="45">
        <v>1197772000</v>
      </c>
      <c r="E104" s="45" t="s">
        <v>1053</v>
      </c>
      <c r="F104" s="50">
        <v>44771.875</v>
      </c>
      <c r="G104" s="45" t="s">
        <v>32</v>
      </c>
      <c r="H104" s="55">
        <v>43448.916666666664</v>
      </c>
      <c r="I104" s="54">
        <v>74325051</v>
      </c>
      <c r="J104" s="45">
        <v>0</v>
      </c>
      <c r="K104" s="54" t="s">
        <v>287</v>
      </c>
      <c r="L104" s="54">
        <v>0</v>
      </c>
      <c r="M104" s="54">
        <v>0</v>
      </c>
      <c r="N104" s="54" t="s">
        <v>285</v>
      </c>
      <c r="O104" s="54" t="s">
        <v>77</v>
      </c>
      <c r="P104" s="54" t="s">
        <v>78</v>
      </c>
      <c r="Q104" s="54">
        <v>635.76</v>
      </c>
    </row>
    <row r="105" spans="1:17" x14ac:dyDescent="0.25">
      <c r="A105" s="56" t="s">
        <v>288</v>
      </c>
      <c r="B105" s="56" t="s">
        <v>31</v>
      </c>
      <c r="C105" s="56" t="s">
        <v>30</v>
      </c>
      <c r="D105" s="46">
        <v>1197772000</v>
      </c>
      <c r="E105" s="46" t="s">
        <v>1053</v>
      </c>
      <c r="F105" s="51">
        <v>44771.875</v>
      </c>
      <c r="G105" s="46" t="s">
        <v>32</v>
      </c>
      <c r="H105" s="57">
        <v>43479.916666666664</v>
      </c>
      <c r="I105" s="56">
        <v>74543375</v>
      </c>
      <c r="J105" s="46">
        <v>3</v>
      </c>
      <c r="K105" s="56" t="s">
        <v>289</v>
      </c>
      <c r="L105" s="56">
        <v>0</v>
      </c>
      <c r="M105" s="56">
        <v>0</v>
      </c>
      <c r="N105" s="56" t="s">
        <v>285</v>
      </c>
      <c r="O105" s="56" t="s">
        <v>77</v>
      </c>
      <c r="P105" s="56" t="s">
        <v>78</v>
      </c>
      <c r="Q105" s="56">
        <v>734.27</v>
      </c>
    </row>
    <row r="106" spans="1:17" x14ac:dyDescent="0.25">
      <c r="A106" s="54" t="s">
        <v>290</v>
      </c>
      <c r="B106" s="54" t="s">
        <v>34</v>
      </c>
      <c r="C106" s="54" t="s">
        <v>33</v>
      </c>
      <c r="D106" s="45">
        <v>1208895000</v>
      </c>
      <c r="E106" s="45" t="s">
        <v>1052</v>
      </c>
      <c r="F106" s="50">
        <v>44771.875</v>
      </c>
      <c r="G106" s="45" t="s">
        <v>35</v>
      </c>
      <c r="H106" s="55">
        <v>43387.875</v>
      </c>
      <c r="I106" s="54">
        <v>73811692</v>
      </c>
      <c r="J106" s="45">
        <v>0</v>
      </c>
      <c r="K106" s="54" t="s">
        <v>291</v>
      </c>
      <c r="L106" s="54">
        <v>0</v>
      </c>
      <c r="M106" s="54">
        <v>0</v>
      </c>
      <c r="N106" s="54" t="s">
        <v>260</v>
      </c>
      <c r="O106" s="54" t="s">
        <v>77</v>
      </c>
      <c r="P106" s="54" t="s">
        <v>78</v>
      </c>
      <c r="Q106" s="54">
        <v>2575.98</v>
      </c>
    </row>
    <row r="107" spans="1:17" x14ac:dyDescent="0.25">
      <c r="A107" s="56" t="s">
        <v>292</v>
      </c>
      <c r="B107" s="56" t="s">
        <v>34</v>
      </c>
      <c r="C107" s="56" t="s">
        <v>33</v>
      </c>
      <c r="D107" s="46">
        <v>1208895000</v>
      </c>
      <c r="E107" s="46" t="s">
        <v>1052</v>
      </c>
      <c r="F107" s="51">
        <v>44771.875</v>
      </c>
      <c r="G107" s="46" t="s">
        <v>35</v>
      </c>
      <c r="H107" s="57">
        <v>43569.875</v>
      </c>
      <c r="I107" s="56">
        <v>75187990</v>
      </c>
      <c r="J107" s="46">
        <v>3</v>
      </c>
      <c r="K107" s="56" t="s">
        <v>293</v>
      </c>
      <c r="L107" s="56">
        <v>0</v>
      </c>
      <c r="M107" s="56">
        <v>0</v>
      </c>
      <c r="N107" s="56" t="s">
        <v>81</v>
      </c>
      <c r="O107" s="56" t="s">
        <v>77</v>
      </c>
      <c r="P107" s="56" t="s">
        <v>78</v>
      </c>
      <c r="Q107" s="56">
        <v>1180.27</v>
      </c>
    </row>
    <row r="108" spans="1:17" x14ac:dyDescent="0.25">
      <c r="A108" s="54" t="s">
        <v>294</v>
      </c>
      <c r="B108" s="54" t="s">
        <v>37</v>
      </c>
      <c r="C108" s="54" t="s">
        <v>36</v>
      </c>
      <c r="D108" s="45">
        <v>1198467000</v>
      </c>
      <c r="E108" s="45" t="s">
        <v>1050</v>
      </c>
      <c r="F108" s="50">
        <v>44771.875</v>
      </c>
      <c r="G108" s="45" t="s">
        <v>38</v>
      </c>
      <c r="H108" s="55">
        <v>43357.875</v>
      </c>
      <c r="I108" s="54">
        <v>73611845</v>
      </c>
      <c r="J108" s="45">
        <v>3</v>
      </c>
      <c r="K108" s="54" t="s">
        <v>295</v>
      </c>
      <c r="L108" s="54">
        <v>0</v>
      </c>
      <c r="M108" s="54">
        <v>0</v>
      </c>
      <c r="N108" s="54" t="s">
        <v>269</v>
      </c>
      <c r="O108" s="54" t="s">
        <v>77</v>
      </c>
      <c r="P108" s="54" t="s">
        <v>78</v>
      </c>
      <c r="Q108" s="54">
        <v>1103.04</v>
      </c>
    </row>
    <row r="109" spans="1:17" x14ac:dyDescent="0.25">
      <c r="A109" s="56" t="s">
        <v>296</v>
      </c>
      <c r="B109" s="56" t="s">
        <v>37</v>
      </c>
      <c r="C109" s="56" t="s">
        <v>36</v>
      </c>
      <c r="D109" s="46">
        <v>1198467000</v>
      </c>
      <c r="E109" s="46" t="s">
        <v>1050</v>
      </c>
      <c r="F109" s="51">
        <v>44771.875</v>
      </c>
      <c r="G109" s="46" t="s">
        <v>38</v>
      </c>
      <c r="H109" s="57">
        <v>43510.916666666664</v>
      </c>
      <c r="I109" s="56">
        <v>74770467</v>
      </c>
      <c r="J109" s="46">
        <v>0</v>
      </c>
      <c r="K109" s="56" t="s">
        <v>297</v>
      </c>
      <c r="L109" s="56">
        <v>0</v>
      </c>
      <c r="M109" s="56">
        <v>0</v>
      </c>
      <c r="N109" s="56" t="s">
        <v>260</v>
      </c>
      <c r="O109" s="56" t="s">
        <v>77</v>
      </c>
      <c r="P109" s="56" t="s">
        <v>78</v>
      </c>
      <c r="Q109" s="56">
        <v>1038.0899999999999</v>
      </c>
    </row>
    <row r="110" spans="1:17" x14ac:dyDescent="0.25">
      <c r="A110" s="54" t="s">
        <v>298</v>
      </c>
      <c r="B110" s="54" t="s">
        <v>40</v>
      </c>
      <c r="C110" s="54" t="s">
        <v>39</v>
      </c>
      <c r="D110" s="45">
        <v>310572000</v>
      </c>
      <c r="E110" s="45" t="s">
        <v>1055</v>
      </c>
      <c r="F110" s="50">
        <v>44787.875</v>
      </c>
      <c r="G110" s="45" t="s">
        <v>41</v>
      </c>
      <c r="H110" s="55">
        <v>42004.916666666664</v>
      </c>
      <c r="I110" s="54">
        <v>291093370</v>
      </c>
      <c r="J110" s="45">
        <v>1</v>
      </c>
      <c r="K110" s="54" t="s">
        <v>299</v>
      </c>
      <c r="L110" s="54">
        <v>0</v>
      </c>
      <c r="M110" s="54">
        <v>0</v>
      </c>
      <c r="N110" s="54" t="s">
        <v>300</v>
      </c>
      <c r="O110" s="54" t="s">
        <v>77</v>
      </c>
      <c r="P110" s="54" t="s">
        <v>78</v>
      </c>
      <c r="Q110" s="54">
        <v>192.01</v>
      </c>
    </row>
    <row r="111" spans="1:17" x14ac:dyDescent="0.25">
      <c r="A111" s="56" t="s">
        <v>301</v>
      </c>
      <c r="B111" s="56" t="s">
        <v>40</v>
      </c>
      <c r="C111" s="56" t="s">
        <v>39</v>
      </c>
      <c r="D111" s="46">
        <v>310572000</v>
      </c>
      <c r="E111" s="46" t="s">
        <v>1055</v>
      </c>
      <c r="F111" s="51">
        <v>44787.875</v>
      </c>
      <c r="G111" s="46" t="s">
        <v>41</v>
      </c>
      <c r="H111" s="57">
        <v>42063.875</v>
      </c>
      <c r="I111" s="56">
        <v>291139507</v>
      </c>
      <c r="J111" s="46">
        <v>1</v>
      </c>
      <c r="K111" s="56" t="s">
        <v>302</v>
      </c>
      <c r="L111" s="56">
        <v>0</v>
      </c>
      <c r="M111" s="56">
        <v>0</v>
      </c>
      <c r="N111" s="56" t="s">
        <v>303</v>
      </c>
      <c r="O111" s="56" t="s">
        <v>77</v>
      </c>
      <c r="P111" s="56" t="s">
        <v>78</v>
      </c>
      <c r="Q111" s="56">
        <v>2910.02</v>
      </c>
    </row>
    <row r="112" spans="1:17" x14ac:dyDescent="0.25">
      <c r="A112" s="54" t="s">
        <v>304</v>
      </c>
      <c r="B112" s="54" t="s">
        <v>40</v>
      </c>
      <c r="C112" s="54" t="s">
        <v>39</v>
      </c>
      <c r="D112" s="45">
        <v>310572000</v>
      </c>
      <c r="E112" s="45" t="s">
        <v>1055</v>
      </c>
      <c r="F112" s="50">
        <v>44787.875</v>
      </c>
      <c r="G112" s="45" t="s">
        <v>41</v>
      </c>
      <c r="H112" s="55">
        <v>43993.875</v>
      </c>
      <c r="I112" s="54">
        <v>78372767</v>
      </c>
      <c r="J112" s="45">
        <v>1</v>
      </c>
      <c r="K112" s="54" t="s">
        <v>305</v>
      </c>
      <c r="L112" s="54">
        <v>0</v>
      </c>
      <c r="M112" s="54">
        <v>0</v>
      </c>
      <c r="N112" s="54" t="s">
        <v>303</v>
      </c>
      <c r="O112" s="54" t="s">
        <v>110</v>
      </c>
      <c r="P112" s="54" t="s">
        <v>20</v>
      </c>
      <c r="Q112" s="54">
        <v>1697.25</v>
      </c>
    </row>
    <row r="113" spans="1:17" x14ac:dyDescent="0.25">
      <c r="A113" s="56" t="s">
        <v>306</v>
      </c>
      <c r="B113" s="56" t="s">
        <v>40</v>
      </c>
      <c r="C113" s="56" t="s">
        <v>39</v>
      </c>
      <c r="D113" s="46">
        <v>310572000</v>
      </c>
      <c r="E113" s="46" t="s">
        <v>1055</v>
      </c>
      <c r="F113" s="51">
        <v>44787.875</v>
      </c>
      <c r="G113" s="46" t="s">
        <v>41</v>
      </c>
      <c r="H113" s="57">
        <v>42155.875</v>
      </c>
      <c r="I113" s="56">
        <v>291214061</v>
      </c>
      <c r="J113" s="46">
        <v>1</v>
      </c>
      <c r="K113" s="56" t="s">
        <v>307</v>
      </c>
      <c r="L113" s="56">
        <v>0</v>
      </c>
      <c r="M113" s="56">
        <v>0</v>
      </c>
      <c r="N113" s="56" t="s">
        <v>300</v>
      </c>
      <c r="O113" s="56" t="s">
        <v>99</v>
      </c>
      <c r="P113" s="56" t="s">
        <v>78</v>
      </c>
      <c r="Q113" s="56">
        <v>-1388.26</v>
      </c>
    </row>
    <row r="114" spans="1:17" x14ac:dyDescent="0.25">
      <c r="A114" s="54" t="s">
        <v>308</v>
      </c>
      <c r="B114" s="54" t="s">
        <v>40</v>
      </c>
      <c r="C114" s="54" t="s">
        <v>39</v>
      </c>
      <c r="D114" s="45">
        <v>310572000</v>
      </c>
      <c r="E114" s="45" t="s">
        <v>1055</v>
      </c>
      <c r="F114" s="50">
        <v>44787.875</v>
      </c>
      <c r="G114" s="45" t="s">
        <v>41</v>
      </c>
      <c r="H114" s="55">
        <v>42185.875</v>
      </c>
      <c r="I114" s="54">
        <v>291238688</v>
      </c>
      <c r="J114" s="45">
        <v>1</v>
      </c>
      <c r="K114" s="54" t="s">
        <v>309</v>
      </c>
      <c r="L114" s="54">
        <v>0</v>
      </c>
      <c r="M114" s="54">
        <v>0</v>
      </c>
      <c r="N114" s="54" t="s">
        <v>300</v>
      </c>
      <c r="O114" s="54" t="s">
        <v>77</v>
      </c>
      <c r="P114" s="54" t="s">
        <v>78</v>
      </c>
      <c r="Q114" s="54">
        <v>2182.44</v>
      </c>
    </row>
    <row r="115" spans="1:17" x14ac:dyDescent="0.25">
      <c r="A115" s="56" t="s">
        <v>310</v>
      </c>
      <c r="B115" s="56" t="s">
        <v>40</v>
      </c>
      <c r="C115" s="56" t="s">
        <v>39</v>
      </c>
      <c r="D115" s="46">
        <v>310572000</v>
      </c>
      <c r="E115" s="46" t="s">
        <v>1055</v>
      </c>
      <c r="F115" s="51">
        <v>44787.875</v>
      </c>
      <c r="G115" s="46" t="s">
        <v>41</v>
      </c>
      <c r="H115" s="57">
        <v>42216.875</v>
      </c>
      <c r="I115" s="56">
        <v>291263194</v>
      </c>
      <c r="J115" s="46">
        <v>1</v>
      </c>
      <c r="K115" s="56" t="s">
        <v>311</v>
      </c>
      <c r="L115" s="56">
        <v>0</v>
      </c>
      <c r="M115" s="56">
        <v>0</v>
      </c>
      <c r="N115" s="56" t="s">
        <v>303</v>
      </c>
      <c r="O115" s="56" t="s">
        <v>77</v>
      </c>
      <c r="P115" s="56" t="s">
        <v>78</v>
      </c>
      <c r="Q115" s="56">
        <v>4158.12</v>
      </c>
    </row>
    <row r="116" spans="1:17" x14ac:dyDescent="0.25">
      <c r="A116" s="54" t="s">
        <v>312</v>
      </c>
      <c r="B116" s="54" t="s">
        <v>40</v>
      </c>
      <c r="C116" s="54" t="s">
        <v>39</v>
      </c>
      <c r="D116" s="45">
        <v>310572000</v>
      </c>
      <c r="E116" s="45" t="s">
        <v>1055</v>
      </c>
      <c r="F116" s="50">
        <v>44787.875</v>
      </c>
      <c r="G116" s="45" t="s">
        <v>41</v>
      </c>
      <c r="H116" s="55">
        <v>42247.875</v>
      </c>
      <c r="I116" s="54">
        <v>291285783</v>
      </c>
      <c r="J116" s="45">
        <v>1</v>
      </c>
      <c r="K116" s="54" t="s">
        <v>313</v>
      </c>
      <c r="L116" s="54">
        <v>0</v>
      </c>
      <c r="M116" s="54">
        <v>0</v>
      </c>
      <c r="N116" s="54" t="s">
        <v>314</v>
      </c>
      <c r="O116" s="54" t="s">
        <v>77</v>
      </c>
      <c r="P116" s="54" t="s">
        <v>78</v>
      </c>
      <c r="Q116" s="54">
        <v>5198.55</v>
      </c>
    </row>
    <row r="117" spans="1:17" x14ac:dyDescent="0.25">
      <c r="A117" s="56" t="s">
        <v>315</v>
      </c>
      <c r="B117" s="56" t="s">
        <v>40</v>
      </c>
      <c r="C117" s="56" t="s">
        <v>39</v>
      </c>
      <c r="D117" s="46">
        <v>310572000</v>
      </c>
      <c r="E117" s="46" t="s">
        <v>1055</v>
      </c>
      <c r="F117" s="51">
        <v>44787.875</v>
      </c>
      <c r="G117" s="46" t="s">
        <v>41</v>
      </c>
      <c r="H117" s="57">
        <v>42243.875</v>
      </c>
      <c r="I117" s="56">
        <v>291503802</v>
      </c>
      <c r="J117" s="46">
        <v>0</v>
      </c>
      <c r="K117" s="56" t="s">
        <v>316</v>
      </c>
      <c r="L117" s="56">
        <v>0</v>
      </c>
      <c r="M117" s="56">
        <v>0</v>
      </c>
      <c r="N117" s="56" t="s">
        <v>317</v>
      </c>
      <c r="O117" s="56" t="s">
        <v>157</v>
      </c>
      <c r="P117" s="56" t="s">
        <v>78</v>
      </c>
      <c r="Q117" s="56">
        <v>8284.0300000000007</v>
      </c>
    </row>
    <row r="118" spans="1:17" x14ac:dyDescent="0.25">
      <c r="A118" s="54" t="s">
        <v>318</v>
      </c>
      <c r="B118" s="54" t="s">
        <v>43</v>
      </c>
      <c r="C118" s="54" t="s">
        <v>42</v>
      </c>
      <c r="D118" s="45">
        <v>189733000</v>
      </c>
      <c r="E118" s="45" t="s">
        <v>1062</v>
      </c>
      <c r="F118" s="50">
        <v>44787.875</v>
      </c>
      <c r="G118" s="45" t="s">
        <v>44</v>
      </c>
      <c r="H118" s="55">
        <v>42277.875</v>
      </c>
      <c r="I118" s="54">
        <v>291305555</v>
      </c>
      <c r="J118" s="45">
        <v>0</v>
      </c>
      <c r="K118" s="54" t="s">
        <v>319</v>
      </c>
      <c r="L118" s="54">
        <v>0</v>
      </c>
      <c r="M118" s="54">
        <v>0</v>
      </c>
      <c r="N118" s="54" t="s">
        <v>252</v>
      </c>
      <c r="O118" s="54" t="s">
        <v>77</v>
      </c>
      <c r="P118" s="54" t="s">
        <v>78</v>
      </c>
      <c r="Q118" s="54">
        <v>1822.44</v>
      </c>
    </row>
    <row r="119" spans="1:17" x14ac:dyDescent="0.25">
      <c r="A119" s="56" t="s">
        <v>320</v>
      </c>
      <c r="B119" s="56" t="s">
        <v>43</v>
      </c>
      <c r="C119" s="56" t="s">
        <v>42</v>
      </c>
      <c r="D119" s="46">
        <v>189733000</v>
      </c>
      <c r="E119" s="46" t="s">
        <v>1062</v>
      </c>
      <c r="F119" s="51">
        <v>44787.875</v>
      </c>
      <c r="G119" s="46" t="s">
        <v>44</v>
      </c>
      <c r="H119" s="57">
        <v>42400.916666666664</v>
      </c>
      <c r="I119" s="56">
        <v>291396003</v>
      </c>
      <c r="J119" s="46">
        <v>0</v>
      </c>
      <c r="K119" s="56" t="s">
        <v>321</v>
      </c>
      <c r="L119" s="56">
        <v>0</v>
      </c>
      <c r="M119" s="56">
        <v>0</v>
      </c>
      <c r="N119" s="56" t="s">
        <v>260</v>
      </c>
      <c r="O119" s="56" t="s">
        <v>77</v>
      </c>
      <c r="P119" s="56" t="s">
        <v>78</v>
      </c>
      <c r="Q119" s="56">
        <v>1836.68</v>
      </c>
    </row>
    <row r="120" spans="1:17" x14ac:dyDescent="0.25">
      <c r="A120" s="54" t="s">
        <v>322</v>
      </c>
      <c r="B120" s="54" t="s">
        <v>43</v>
      </c>
      <c r="C120" s="54" t="s">
        <v>42</v>
      </c>
      <c r="D120" s="45">
        <v>189733000</v>
      </c>
      <c r="E120" s="45" t="s">
        <v>1062</v>
      </c>
      <c r="F120" s="50">
        <v>44787.875</v>
      </c>
      <c r="G120" s="45" t="s">
        <v>44</v>
      </c>
      <c r="H120" s="55">
        <v>42490.875</v>
      </c>
      <c r="I120" s="54">
        <v>291469310</v>
      </c>
      <c r="J120" s="45">
        <v>1</v>
      </c>
      <c r="K120" s="54" t="s">
        <v>323</v>
      </c>
      <c r="L120" s="54">
        <v>0</v>
      </c>
      <c r="M120" s="54">
        <v>0</v>
      </c>
      <c r="N120" s="54" t="s">
        <v>252</v>
      </c>
      <c r="O120" s="54" t="s">
        <v>77</v>
      </c>
      <c r="P120" s="54" t="s">
        <v>78</v>
      </c>
      <c r="Q120" s="54">
        <v>1822.44</v>
      </c>
    </row>
    <row r="121" spans="1:17" x14ac:dyDescent="0.25">
      <c r="A121" s="56" t="s">
        <v>324</v>
      </c>
      <c r="B121" s="56" t="s">
        <v>43</v>
      </c>
      <c r="C121" s="56" t="s">
        <v>42</v>
      </c>
      <c r="D121" s="46">
        <v>189733000</v>
      </c>
      <c r="E121" s="46" t="s">
        <v>1062</v>
      </c>
      <c r="F121" s="51">
        <v>44787.875</v>
      </c>
      <c r="G121" s="46" t="s">
        <v>44</v>
      </c>
      <c r="H121" s="57">
        <v>42521.875</v>
      </c>
      <c r="I121" s="56">
        <v>291486169</v>
      </c>
      <c r="J121" s="46">
        <v>0</v>
      </c>
      <c r="K121" s="56" t="s">
        <v>325</v>
      </c>
      <c r="L121" s="56">
        <v>0</v>
      </c>
      <c r="M121" s="56">
        <v>0</v>
      </c>
      <c r="N121" s="56" t="s">
        <v>81</v>
      </c>
      <c r="O121" s="56" t="s">
        <v>77</v>
      </c>
      <c r="P121" s="56" t="s">
        <v>78</v>
      </c>
      <c r="Q121" s="56">
        <v>1670.58</v>
      </c>
    </row>
    <row r="122" spans="1:17" x14ac:dyDescent="0.25">
      <c r="A122" s="54" t="s">
        <v>326</v>
      </c>
      <c r="B122" s="54" t="s">
        <v>43</v>
      </c>
      <c r="C122" s="54" t="s">
        <v>42</v>
      </c>
      <c r="D122" s="45">
        <v>189733000</v>
      </c>
      <c r="E122" s="45" t="s">
        <v>1062</v>
      </c>
      <c r="F122" s="50">
        <v>44787.875</v>
      </c>
      <c r="G122" s="45" t="s">
        <v>44</v>
      </c>
      <c r="H122" s="55">
        <v>42551.875</v>
      </c>
      <c r="I122" s="54">
        <v>291554270</v>
      </c>
      <c r="J122" s="45">
        <v>0</v>
      </c>
      <c r="K122" s="54" t="s">
        <v>327</v>
      </c>
      <c r="L122" s="54">
        <v>0</v>
      </c>
      <c r="M122" s="54">
        <v>0</v>
      </c>
      <c r="N122" s="54" t="s">
        <v>260</v>
      </c>
      <c r="O122" s="54" t="s">
        <v>77</v>
      </c>
      <c r="P122" s="54" t="s">
        <v>78</v>
      </c>
      <c r="Q122" s="54">
        <v>1469.36</v>
      </c>
    </row>
    <row r="123" spans="1:17" x14ac:dyDescent="0.25">
      <c r="A123" s="56" t="s">
        <v>328</v>
      </c>
      <c r="B123" s="56" t="s">
        <v>46</v>
      </c>
      <c r="C123" s="56" t="s">
        <v>45</v>
      </c>
      <c r="D123" s="46">
        <v>310426000</v>
      </c>
      <c r="E123" s="46" t="s">
        <v>1058</v>
      </c>
      <c r="F123" s="51">
        <v>44787.875</v>
      </c>
      <c r="G123" s="46" t="s">
        <v>47</v>
      </c>
      <c r="H123" s="57">
        <v>42063.875</v>
      </c>
      <c r="I123" s="56">
        <v>291139515</v>
      </c>
      <c r="J123" s="46">
        <v>0</v>
      </c>
      <c r="K123" s="56" t="s">
        <v>302</v>
      </c>
      <c r="L123" s="56">
        <v>0</v>
      </c>
      <c r="M123" s="56">
        <v>0</v>
      </c>
      <c r="N123" s="56" t="s">
        <v>329</v>
      </c>
      <c r="O123" s="56" t="s">
        <v>77</v>
      </c>
      <c r="P123" s="56" t="s">
        <v>78</v>
      </c>
      <c r="Q123" s="56">
        <v>35.229999999999997</v>
      </c>
    </row>
    <row r="124" spans="1:17" x14ac:dyDescent="0.25">
      <c r="A124" s="54" t="s">
        <v>330</v>
      </c>
      <c r="B124" s="54" t="s">
        <v>46</v>
      </c>
      <c r="C124" s="54" t="s">
        <v>45</v>
      </c>
      <c r="D124" s="45">
        <v>310426000</v>
      </c>
      <c r="E124" s="45" t="s">
        <v>1058</v>
      </c>
      <c r="F124" s="50">
        <v>44787.875</v>
      </c>
      <c r="G124" s="45" t="s">
        <v>47</v>
      </c>
      <c r="H124" s="55">
        <v>42155.875</v>
      </c>
      <c r="I124" s="54">
        <v>291214070</v>
      </c>
      <c r="J124" s="45">
        <v>0</v>
      </c>
      <c r="K124" s="54" t="s">
        <v>307</v>
      </c>
      <c r="L124" s="54">
        <v>0</v>
      </c>
      <c r="M124" s="54">
        <v>0</v>
      </c>
      <c r="N124" s="54" t="s">
        <v>329</v>
      </c>
      <c r="O124" s="54" t="s">
        <v>77</v>
      </c>
      <c r="P124" s="54" t="s">
        <v>78</v>
      </c>
      <c r="Q124" s="54">
        <v>35.229999999999997</v>
      </c>
    </row>
    <row r="125" spans="1:17" x14ac:dyDescent="0.25">
      <c r="A125" s="56" t="s">
        <v>331</v>
      </c>
      <c r="B125" s="56" t="s">
        <v>49</v>
      </c>
      <c r="C125" s="56" t="s">
        <v>48</v>
      </c>
      <c r="D125" s="46">
        <v>320087000</v>
      </c>
      <c r="E125" s="46" t="s">
        <v>1064</v>
      </c>
      <c r="F125" s="51">
        <v>44787.875</v>
      </c>
      <c r="G125" s="46" t="s">
        <v>50</v>
      </c>
      <c r="H125" s="57">
        <v>41820.875</v>
      </c>
      <c r="I125" s="56">
        <v>851831940</v>
      </c>
      <c r="J125" s="46">
        <v>0</v>
      </c>
      <c r="K125" s="56" t="s">
        <v>332</v>
      </c>
      <c r="L125" s="56">
        <v>0</v>
      </c>
      <c r="M125" s="56">
        <v>0</v>
      </c>
      <c r="N125" s="56" t="s">
        <v>300</v>
      </c>
      <c r="O125" s="56" t="s">
        <v>157</v>
      </c>
      <c r="P125" s="56" t="s">
        <v>78</v>
      </c>
      <c r="Q125" s="56">
        <v>5651.65</v>
      </c>
    </row>
    <row r="126" spans="1:17" x14ac:dyDescent="0.25">
      <c r="A126" s="54" t="s">
        <v>333</v>
      </c>
      <c r="B126" s="54" t="s">
        <v>52</v>
      </c>
      <c r="C126" s="54" t="s">
        <v>51</v>
      </c>
      <c r="D126" s="45">
        <v>189307000</v>
      </c>
      <c r="E126" s="45" t="s">
        <v>1063</v>
      </c>
      <c r="F126" s="50">
        <v>44787.875</v>
      </c>
      <c r="G126" s="45" t="s">
        <v>53</v>
      </c>
      <c r="H126" s="55">
        <v>42429.875</v>
      </c>
      <c r="I126" s="54">
        <v>291417728</v>
      </c>
      <c r="J126" s="45">
        <v>1</v>
      </c>
      <c r="K126" s="54" t="s">
        <v>334</v>
      </c>
      <c r="L126" s="54">
        <v>0</v>
      </c>
      <c r="M126" s="54">
        <v>0</v>
      </c>
      <c r="N126" s="54" t="s">
        <v>81</v>
      </c>
      <c r="O126" s="54" t="s">
        <v>77</v>
      </c>
      <c r="P126" s="54" t="s">
        <v>78</v>
      </c>
      <c r="Q126" s="54">
        <v>4871.71</v>
      </c>
    </row>
    <row r="127" spans="1:17" x14ac:dyDescent="0.25">
      <c r="A127" s="56" t="s">
        <v>335</v>
      </c>
      <c r="B127" s="56" t="s">
        <v>55</v>
      </c>
      <c r="C127" s="56" t="s">
        <v>54</v>
      </c>
      <c r="D127" s="46">
        <v>318048000</v>
      </c>
      <c r="E127" s="46" t="s">
        <v>1057</v>
      </c>
      <c r="F127" s="51">
        <v>44787.875</v>
      </c>
      <c r="G127" s="46" t="s">
        <v>56</v>
      </c>
      <c r="H127" s="57">
        <v>41820.875</v>
      </c>
      <c r="I127" s="56">
        <v>290951119</v>
      </c>
      <c r="J127" s="46">
        <v>0</v>
      </c>
      <c r="K127" s="56" t="s">
        <v>336</v>
      </c>
      <c r="L127" s="56">
        <v>0</v>
      </c>
      <c r="M127" s="56">
        <v>0</v>
      </c>
      <c r="N127" s="56" t="s">
        <v>317</v>
      </c>
      <c r="O127" s="56" t="s">
        <v>77</v>
      </c>
      <c r="P127" s="56" t="s">
        <v>78</v>
      </c>
      <c r="Q127" s="56">
        <v>1775.27</v>
      </c>
    </row>
    <row r="128" spans="1:17" x14ac:dyDescent="0.25">
      <c r="A128" s="54" t="s">
        <v>337</v>
      </c>
      <c r="B128" s="54" t="s">
        <v>55</v>
      </c>
      <c r="C128" s="54" t="s">
        <v>54</v>
      </c>
      <c r="D128" s="45">
        <v>318048000</v>
      </c>
      <c r="E128" s="45" t="s">
        <v>1057</v>
      </c>
      <c r="F128" s="50">
        <v>44787.875</v>
      </c>
      <c r="G128" s="45" t="s">
        <v>56</v>
      </c>
      <c r="H128" s="55">
        <v>41912.875</v>
      </c>
      <c r="I128" s="54">
        <v>291026931</v>
      </c>
      <c r="J128" s="45">
        <v>0</v>
      </c>
      <c r="K128" s="54" t="s">
        <v>338</v>
      </c>
      <c r="L128" s="54">
        <v>0</v>
      </c>
      <c r="M128" s="54">
        <v>0</v>
      </c>
      <c r="N128" s="54" t="s">
        <v>339</v>
      </c>
      <c r="O128" s="54" t="s">
        <v>77</v>
      </c>
      <c r="P128" s="54" t="s">
        <v>78</v>
      </c>
      <c r="Q128" s="54">
        <v>1538.52</v>
      </c>
    </row>
    <row r="129" spans="1:17" x14ac:dyDescent="0.25">
      <c r="A129" s="56" t="s">
        <v>340</v>
      </c>
      <c r="B129" s="56" t="s">
        <v>55</v>
      </c>
      <c r="C129" s="56" t="s">
        <v>54</v>
      </c>
      <c r="D129" s="46">
        <v>318048000</v>
      </c>
      <c r="E129" s="46" t="s">
        <v>1057</v>
      </c>
      <c r="F129" s="51">
        <v>44787.875</v>
      </c>
      <c r="G129" s="46" t="s">
        <v>56</v>
      </c>
      <c r="H129" s="57">
        <v>41943.916666666664</v>
      </c>
      <c r="I129" s="56">
        <v>291052304</v>
      </c>
      <c r="J129" s="46">
        <v>1</v>
      </c>
      <c r="K129" s="56" t="s">
        <v>341</v>
      </c>
      <c r="L129" s="56">
        <v>0</v>
      </c>
      <c r="M129" s="56">
        <v>0</v>
      </c>
      <c r="N129" s="56" t="s">
        <v>300</v>
      </c>
      <c r="O129" s="56" t="s">
        <v>77</v>
      </c>
      <c r="P129" s="56" t="s">
        <v>78</v>
      </c>
      <c r="Q129" s="56">
        <v>1846.2</v>
      </c>
    </row>
    <row r="130" spans="1:17" x14ac:dyDescent="0.25">
      <c r="A130" s="54" t="s">
        <v>342</v>
      </c>
      <c r="B130" s="54" t="s">
        <v>55</v>
      </c>
      <c r="C130" s="54" t="s">
        <v>54</v>
      </c>
      <c r="D130" s="45">
        <v>318048000</v>
      </c>
      <c r="E130" s="45" t="s">
        <v>1057</v>
      </c>
      <c r="F130" s="50">
        <v>44787.875</v>
      </c>
      <c r="G130" s="45" t="s">
        <v>56</v>
      </c>
      <c r="H130" s="55">
        <v>42035.916666666664</v>
      </c>
      <c r="I130" s="54">
        <v>291111408</v>
      </c>
      <c r="J130" s="45">
        <v>0</v>
      </c>
      <c r="K130" s="54" t="s">
        <v>343</v>
      </c>
      <c r="L130" s="54">
        <v>0</v>
      </c>
      <c r="M130" s="54">
        <v>0</v>
      </c>
      <c r="N130" s="54" t="s">
        <v>300</v>
      </c>
      <c r="O130" s="54" t="s">
        <v>77</v>
      </c>
      <c r="P130" s="54" t="s">
        <v>78</v>
      </c>
      <c r="Q130" s="54">
        <v>1420.16</v>
      </c>
    </row>
    <row r="131" spans="1:17" x14ac:dyDescent="0.25">
      <c r="A131" s="56" t="s">
        <v>344</v>
      </c>
      <c r="B131" s="56" t="s">
        <v>55</v>
      </c>
      <c r="C131" s="56" t="s">
        <v>54</v>
      </c>
      <c r="D131" s="46">
        <v>318048000</v>
      </c>
      <c r="E131" s="46" t="s">
        <v>1057</v>
      </c>
      <c r="F131" s="51">
        <v>44787.875</v>
      </c>
      <c r="G131" s="46" t="s">
        <v>56</v>
      </c>
      <c r="H131" s="57">
        <v>42124.875</v>
      </c>
      <c r="I131" s="56">
        <v>291191630</v>
      </c>
      <c r="J131" s="46">
        <v>1</v>
      </c>
      <c r="K131" s="56" t="s">
        <v>345</v>
      </c>
      <c r="L131" s="56">
        <v>0</v>
      </c>
      <c r="M131" s="56">
        <v>0</v>
      </c>
      <c r="N131" s="56" t="s">
        <v>303</v>
      </c>
      <c r="O131" s="56" t="s">
        <v>77</v>
      </c>
      <c r="P131" s="56" t="s">
        <v>78</v>
      </c>
      <c r="Q131" s="56">
        <v>1893.66</v>
      </c>
    </row>
    <row r="132" spans="1:17" x14ac:dyDescent="0.25">
      <c r="A132" s="54" t="s">
        <v>346</v>
      </c>
      <c r="B132" s="54" t="s">
        <v>58</v>
      </c>
      <c r="C132" s="54" t="s">
        <v>57</v>
      </c>
      <c r="D132" s="45">
        <v>108697000</v>
      </c>
      <c r="E132" s="45" t="s">
        <v>1061</v>
      </c>
      <c r="F132" s="50">
        <v>44787.875</v>
      </c>
      <c r="G132" s="45" t="s">
        <v>59</v>
      </c>
      <c r="H132" s="55">
        <v>42277.875</v>
      </c>
      <c r="I132" s="54">
        <v>291305148</v>
      </c>
      <c r="J132" s="45">
        <v>1</v>
      </c>
      <c r="K132" s="54" t="s">
        <v>75</v>
      </c>
      <c r="L132" s="54">
        <v>0</v>
      </c>
      <c r="M132" s="54">
        <v>0</v>
      </c>
      <c r="N132" s="54" t="s">
        <v>76</v>
      </c>
      <c r="O132" s="54" t="s">
        <v>77</v>
      </c>
      <c r="P132" s="54" t="s">
        <v>78</v>
      </c>
      <c r="Q132" s="54">
        <v>3892.76</v>
      </c>
    </row>
    <row r="133" spans="1:17" x14ac:dyDescent="0.25">
      <c r="A133" s="56" t="s">
        <v>347</v>
      </c>
      <c r="B133" s="56" t="s">
        <v>58</v>
      </c>
      <c r="C133" s="56" t="s">
        <v>57</v>
      </c>
      <c r="D133" s="46">
        <v>108697000</v>
      </c>
      <c r="E133" s="46" t="s">
        <v>1061</v>
      </c>
      <c r="F133" s="51">
        <v>44787.875</v>
      </c>
      <c r="G133" s="46" t="s">
        <v>59</v>
      </c>
      <c r="H133" s="57">
        <v>42460.875</v>
      </c>
      <c r="I133" s="56">
        <v>291441203</v>
      </c>
      <c r="J133" s="46">
        <v>1</v>
      </c>
      <c r="K133" s="56" t="s">
        <v>80</v>
      </c>
      <c r="L133" s="56">
        <v>0</v>
      </c>
      <c r="M133" s="56">
        <v>0</v>
      </c>
      <c r="N133" s="56" t="s">
        <v>81</v>
      </c>
      <c r="O133" s="56" t="s">
        <v>77</v>
      </c>
      <c r="P133" s="56" t="s">
        <v>78</v>
      </c>
      <c r="Q133" s="56">
        <v>2834.42</v>
      </c>
    </row>
    <row r="134" spans="1:17" x14ac:dyDescent="0.25">
      <c r="A134" s="54" t="s">
        <v>348</v>
      </c>
      <c r="B134" s="54" t="s">
        <v>58</v>
      </c>
      <c r="C134" s="54" t="s">
        <v>57</v>
      </c>
      <c r="D134" s="45">
        <v>108697000</v>
      </c>
      <c r="E134" s="45" t="s">
        <v>1061</v>
      </c>
      <c r="F134" s="50">
        <v>44787.875</v>
      </c>
      <c r="G134" s="45" t="s">
        <v>59</v>
      </c>
      <c r="H134" s="55">
        <v>42490.875</v>
      </c>
      <c r="I134" s="54">
        <v>291469272</v>
      </c>
      <c r="J134" s="45">
        <v>1</v>
      </c>
      <c r="K134" s="54" t="s">
        <v>83</v>
      </c>
      <c r="L134" s="54">
        <v>0</v>
      </c>
      <c r="M134" s="54">
        <v>0</v>
      </c>
      <c r="N134" s="54" t="s">
        <v>81</v>
      </c>
      <c r="O134" s="54" t="s">
        <v>77</v>
      </c>
      <c r="P134" s="54" t="s">
        <v>78</v>
      </c>
      <c r="Q134" s="54">
        <v>8525.43</v>
      </c>
    </row>
    <row r="135" spans="1:17" x14ac:dyDescent="0.25">
      <c r="A135" s="56" t="s">
        <v>349</v>
      </c>
      <c r="B135" s="56" t="s">
        <v>61</v>
      </c>
      <c r="C135" s="56" t="s">
        <v>60</v>
      </c>
      <c r="D135" s="46">
        <v>311084000</v>
      </c>
      <c r="E135" s="46" t="s">
        <v>1065</v>
      </c>
      <c r="F135" s="51">
        <v>44787.875</v>
      </c>
      <c r="G135" s="46" t="s">
        <v>62</v>
      </c>
      <c r="H135" s="57">
        <v>41973.916666666664</v>
      </c>
      <c r="I135" s="56">
        <v>852199538</v>
      </c>
      <c r="J135" s="46">
        <v>0</v>
      </c>
      <c r="K135" s="56" t="s">
        <v>350</v>
      </c>
      <c r="L135" s="56">
        <v>0</v>
      </c>
      <c r="M135" s="56">
        <v>0</v>
      </c>
      <c r="N135" s="56" t="s">
        <v>339</v>
      </c>
      <c r="O135" s="56" t="s">
        <v>77</v>
      </c>
      <c r="P135" s="56" t="s">
        <v>78</v>
      </c>
      <c r="Q135" s="56">
        <v>1498.64</v>
      </c>
    </row>
    <row r="136" spans="1:17" x14ac:dyDescent="0.25">
      <c r="A136" s="54" t="s">
        <v>351</v>
      </c>
      <c r="B136" s="54" t="s">
        <v>61</v>
      </c>
      <c r="C136" s="54" t="s">
        <v>60</v>
      </c>
      <c r="D136" s="45">
        <v>311084000</v>
      </c>
      <c r="E136" s="45" t="s">
        <v>1065</v>
      </c>
      <c r="F136" s="50">
        <v>44787.875</v>
      </c>
      <c r="G136" s="45" t="s">
        <v>62</v>
      </c>
      <c r="H136" s="55">
        <v>41973.916666666664</v>
      </c>
      <c r="I136" s="54">
        <v>852199546</v>
      </c>
      <c r="J136" s="45">
        <v>1</v>
      </c>
      <c r="K136" s="54" t="s">
        <v>352</v>
      </c>
      <c r="L136" s="54">
        <v>0</v>
      </c>
      <c r="M136" s="54">
        <v>0</v>
      </c>
      <c r="N136" s="54" t="s">
        <v>339</v>
      </c>
      <c r="O136" s="54" t="s">
        <v>110</v>
      </c>
      <c r="P136" s="54" t="s">
        <v>20</v>
      </c>
      <c r="Q136" s="54">
        <v>1498.64</v>
      </c>
    </row>
    <row r="137" spans="1:17" x14ac:dyDescent="0.25">
      <c r="A137" s="56" t="s">
        <v>353</v>
      </c>
      <c r="B137" s="56" t="s">
        <v>61</v>
      </c>
      <c r="C137" s="56" t="s">
        <v>60</v>
      </c>
      <c r="D137" s="46">
        <v>311084000</v>
      </c>
      <c r="E137" s="46" t="s">
        <v>1065</v>
      </c>
      <c r="F137" s="51">
        <v>44787.875</v>
      </c>
      <c r="G137" s="46" t="s">
        <v>62</v>
      </c>
      <c r="H137" s="57">
        <v>42035.916666666664</v>
      </c>
      <c r="I137" s="56">
        <v>852308507</v>
      </c>
      <c r="J137" s="46">
        <v>1</v>
      </c>
      <c r="K137" s="56" t="s">
        <v>354</v>
      </c>
      <c r="L137" s="56">
        <v>0</v>
      </c>
      <c r="M137" s="56">
        <v>0</v>
      </c>
      <c r="N137" s="56" t="s">
        <v>339</v>
      </c>
      <c r="O137" s="56" t="s">
        <v>77</v>
      </c>
      <c r="P137" s="56" t="s">
        <v>78</v>
      </c>
      <c r="Q137" s="56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37"/>
  <sheetViews>
    <sheetView workbookViewId="0">
      <selection activeCell="J2" sqref="J2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40" t="s">
        <v>250</v>
      </c>
      <c r="B2" s="40" t="s">
        <v>22</v>
      </c>
      <c r="C2" s="40" t="s">
        <v>21</v>
      </c>
      <c r="D2" s="40">
        <v>43058991</v>
      </c>
      <c r="E2" s="41">
        <v>44771.875</v>
      </c>
      <c r="F2" s="40">
        <v>1197781000</v>
      </c>
      <c r="G2" s="40" t="s">
        <v>1049</v>
      </c>
      <c r="H2" s="40" t="s">
        <v>23</v>
      </c>
      <c r="I2" s="41">
        <v>43326.875</v>
      </c>
      <c r="J2" s="40">
        <v>73394844</v>
      </c>
      <c r="K2" s="40">
        <v>1</v>
      </c>
      <c r="L2" s="40" t="s">
        <v>251</v>
      </c>
      <c r="M2" s="40">
        <v>0</v>
      </c>
      <c r="N2" s="40">
        <v>0</v>
      </c>
      <c r="O2" s="40" t="s">
        <v>252</v>
      </c>
      <c r="P2" s="40" t="s">
        <v>77</v>
      </c>
      <c r="Q2" s="40" t="s">
        <v>78</v>
      </c>
      <c r="R2" s="40">
        <v>2323.64</v>
      </c>
      <c r="S2" s="40" t="s">
        <v>404</v>
      </c>
      <c r="T2" s="40" t="s">
        <v>404</v>
      </c>
      <c r="U2" s="40" t="s">
        <v>404</v>
      </c>
      <c r="V2" s="40">
        <v>57</v>
      </c>
      <c r="W2" s="40">
        <v>0</v>
      </c>
      <c r="X2" s="40">
        <v>1</v>
      </c>
      <c r="Y2" s="40">
        <v>161003</v>
      </c>
      <c r="Z2" s="41">
        <v>44761.875</v>
      </c>
      <c r="AA2" s="40" t="s">
        <v>392</v>
      </c>
      <c r="AB2" s="40">
        <v>0</v>
      </c>
      <c r="AC2" s="41"/>
      <c r="AD2" s="41">
        <v>44761.875</v>
      </c>
      <c r="AE2" s="41">
        <v>31333.875</v>
      </c>
      <c r="AF2" s="41">
        <v>43360.875</v>
      </c>
      <c r="AG2" s="41"/>
      <c r="AH2" s="41">
        <v>43326.875</v>
      </c>
      <c r="AI2" s="40"/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40" t="s">
        <v>389</v>
      </c>
      <c r="AQ2" s="40">
        <v>46</v>
      </c>
      <c r="AR2" s="40" t="s">
        <v>398</v>
      </c>
      <c r="AS2" s="40">
        <v>276623</v>
      </c>
      <c r="AT2" s="40">
        <v>2766.23</v>
      </c>
      <c r="AU2" s="40" t="s">
        <v>408</v>
      </c>
    </row>
    <row r="3" spans="1:47" x14ac:dyDescent="0.25">
      <c r="A3" s="40" t="s">
        <v>261</v>
      </c>
      <c r="B3" s="40" t="s">
        <v>25</v>
      </c>
      <c r="C3" s="40" t="s">
        <v>24</v>
      </c>
      <c r="D3" s="40">
        <v>43059296</v>
      </c>
      <c r="E3" s="41">
        <v>44771.875</v>
      </c>
      <c r="F3" s="40">
        <v>1198447000</v>
      </c>
      <c r="G3" s="40" t="s">
        <v>1048</v>
      </c>
      <c r="H3" s="40" t="s">
        <v>26</v>
      </c>
      <c r="I3" s="41">
        <v>43357.875</v>
      </c>
      <c r="J3" s="40">
        <v>73599828</v>
      </c>
      <c r="K3" s="40">
        <v>1</v>
      </c>
      <c r="L3" s="40" t="s">
        <v>262</v>
      </c>
      <c r="M3" s="40">
        <v>0</v>
      </c>
      <c r="N3" s="40">
        <v>0</v>
      </c>
      <c r="O3" s="40" t="s">
        <v>252</v>
      </c>
      <c r="P3" s="40" t="s">
        <v>77</v>
      </c>
      <c r="Q3" s="40" t="s">
        <v>78</v>
      </c>
      <c r="R3" s="40">
        <v>2323.64</v>
      </c>
      <c r="S3" s="40" t="s">
        <v>404</v>
      </c>
      <c r="T3" s="40" t="s">
        <v>404</v>
      </c>
      <c r="U3" s="40" t="s">
        <v>404</v>
      </c>
      <c r="V3" s="40">
        <v>220</v>
      </c>
      <c r="W3" s="40">
        <v>0</v>
      </c>
      <c r="X3" s="40">
        <v>1</v>
      </c>
      <c r="Y3" s="40">
        <v>164848</v>
      </c>
      <c r="Z3" s="41">
        <v>44761.875</v>
      </c>
      <c r="AA3" s="40" t="s">
        <v>473</v>
      </c>
      <c r="AB3" s="40">
        <v>0</v>
      </c>
      <c r="AC3" s="41"/>
      <c r="AD3" s="41">
        <v>44761.875</v>
      </c>
      <c r="AE3" s="41">
        <v>31565.875</v>
      </c>
      <c r="AF3" s="41">
        <v>43353.875</v>
      </c>
      <c r="AG3" s="41"/>
      <c r="AH3" s="41">
        <v>43357.875</v>
      </c>
      <c r="AI3" s="40"/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40" t="s">
        <v>389</v>
      </c>
      <c r="AQ3" s="40">
        <v>45</v>
      </c>
      <c r="AR3" s="40" t="s">
        <v>398</v>
      </c>
      <c r="AS3" s="40">
        <v>276623</v>
      </c>
      <c r="AT3" s="40">
        <v>2766.23</v>
      </c>
      <c r="AU3" s="40" t="s">
        <v>408</v>
      </c>
    </row>
    <row r="4" spans="1:47" x14ac:dyDescent="0.25">
      <c r="A4" s="40" t="s">
        <v>294</v>
      </c>
      <c r="B4" s="40" t="s">
        <v>37</v>
      </c>
      <c r="C4" s="40" t="s">
        <v>36</v>
      </c>
      <c r="D4" s="40">
        <v>43059282</v>
      </c>
      <c r="E4" s="41">
        <v>44771.875</v>
      </c>
      <c r="F4" s="40">
        <v>1198467000</v>
      </c>
      <c r="G4" s="40" t="s">
        <v>1050</v>
      </c>
      <c r="H4" s="40" t="s">
        <v>38</v>
      </c>
      <c r="I4" s="41">
        <v>43357.875</v>
      </c>
      <c r="J4" s="40">
        <v>73611845</v>
      </c>
      <c r="K4" s="40">
        <v>1</v>
      </c>
      <c r="L4" s="40" t="s">
        <v>295</v>
      </c>
      <c r="M4" s="40">
        <v>0</v>
      </c>
      <c r="N4" s="40">
        <v>0</v>
      </c>
      <c r="O4" s="40" t="s">
        <v>269</v>
      </c>
      <c r="P4" s="40" t="s">
        <v>77</v>
      </c>
      <c r="Q4" s="40" t="s">
        <v>78</v>
      </c>
      <c r="R4" s="40">
        <v>1103.04</v>
      </c>
      <c r="S4" s="40" t="s">
        <v>404</v>
      </c>
      <c r="T4" s="40" t="s">
        <v>404</v>
      </c>
      <c r="U4" s="40" t="s">
        <v>404</v>
      </c>
      <c r="V4" s="40">
        <v>19</v>
      </c>
      <c r="W4" s="40">
        <v>0</v>
      </c>
      <c r="X4" s="40">
        <v>1</v>
      </c>
      <c r="Y4" s="40">
        <v>164797</v>
      </c>
      <c r="Z4" s="41">
        <v>44761.875</v>
      </c>
      <c r="AA4" s="40" t="s">
        <v>387</v>
      </c>
      <c r="AB4" s="40">
        <v>0</v>
      </c>
      <c r="AC4" s="41"/>
      <c r="AD4" s="41">
        <v>44761.875</v>
      </c>
      <c r="AE4" s="41">
        <v>37349.875</v>
      </c>
      <c r="AF4" s="41">
        <v>43355.875</v>
      </c>
      <c r="AG4" s="41"/>
      <c r="AH4" s="41">
        <v>43357.875</v>
      </c>
      <c r="AI4" s="40">
        <v>73611847</v>
      </c>
      <c r="AJ4" s="40">
        <v>3882</v>
      </c>
      <c r="AK4" s="40">
        <v>3188</v>
      </c>
      <c r="AL4" s="40">
        <v>31.88</v>
      </c>
      <c r="AM4" s="40">
        <v>3188</v>
      </c>
      <c r="AN4" s="40">
        <v>38.82</v>
      </c>
      <c r="AO4" s="40">
        <v>3882</v>
      </c>
      <c r="AP4" s="40" t="s">
        <v>389</v>
      </c>
      <c r="AQ4" s="40">
        <v>45</v>
      </c>
      <c r="AR4" s="40" t="s">
        <v>478</v>
      </c>
      <c r="AS4" s="40">
        <v>131312</v>
      </c>
      <c r="AT4" s="40">
        <v>1313.12</v>
      </c>
      <c r="AU4" s="40" t="s">
        <v>408</v>
      </c>
    </row>
    <row r="5" spans="1:47" x14ac:dyDescent="0.25">
      <c r="A5" s="40" t="s">
        <v>199</v>
      </c>
      <c r="B5" s="40" t="s">
        <v>19</v>
      </c>
      <c r="C5" s="40" t="s">
        <v>18</v>
      </c>
      <c r="D5" s="40">
        <v>43066807</v>
      </c>
      <c r="E5" s="41">
        <v>44771.875</v>
      </c>
      <c r="F5" s="40">
        <v>1198444000</v>
      </c>
      <c r="G5" s="40" t="s">
        <v>1051</v>
      </c>
      <c r="H5" s="40" t="s">
        <v>20</v>
      </c>
      <c r="I5" s="41">
        <v>43357.875</v>
      </c>
      <c r="J5" s="40">
        <v>73611877</v>
      </c>
      <c r="K5" s="40">
        <v>1</v>
      </c>
      <c r="L5" s="40" t="s">
        <v>200</v>
      </c>
      <c r="M5" s="40">
        <v>0</v>
      </c>
      <c r="N5" s="40">
        <v>0</v>
      </c>
      <c r="O5" s="40" t="s">
        <v>201</v>
      </c>
      <c r="P5" s="40" t="s">
        <v>77</v>
      </c>
      <c r="Q5" s="40" t="s">
        <v>78</v>
      </c>
      <c r="R5" s="40">
        <v>416.82</v>
      </c>
      <c r="S5" s="40" t="s">
        <v>404</v>
      </c>
      <c r="T5" s="40" t="s">
        <v>404</v>
      </c>
      <c r="U5" s="40" t="s">
        <v>404</v>
      </c>
      <c r="V5" s="40">
        <v>19</v>
      </c>
      <c r="W5" s="40">
        <v>0</v>
      </c>
      <c r="X5" s="40">
        <v>1</v>
      </c>
      <c r="Y5" s="40">
        <v>164465</v>
      </c>
      <c r="Z5" s="41">
        <v>44761.875</v>
      </c>
      <c r="AA5" s="40" t="s">
        <v>387</v>
      </c>
      <c r="AB5" s="40">
        <v>0</v>
      </c>
      <c r="AC5" s="41"/>
      <c r="AD5" s="41">
        <v>44761.875</v>
      </c>
      <c r="AE5" s="41">
        <v>39109.916666666664</v>
      </c>
      <c r="AF5" s="41">
        <v>44125.875</v>
      </c>
      <c r="AG5" s="41">
        <v>44117.875</v>
      </c>
      <c r="AH5" s="41">
        <v>43357.875</v>
      </c>
      <c r="AI5" s="40"/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 t="s">
        <v>389</v>
      </c>
      <c r="AQ5" s="40">
        <v>45</v>
      </c>
      <c r="AR5" s="40" t="s">
        <v>400</v>
      </c>
      <c r="AS5" s="40">
        <v>49621</v>
      </c>
      <c r="AT5" s="40">
        <v>496.21</v>
      </c>
      <c r="AU5" s="40" t="s">
        <v>408</v>
      </c>
    </row>
    <row r="6" spans="1:47" x14ac:dyDescent="0.25">
      <c r="A6" s="40" t="s">
        <v>206</v>
      </c>
      <c r="B6" s="40" t="s">
        <v>19</v>
      </c>
      <c r="C6" s="40" t="s">
        <v>18</v>
      </c>
      <c r="D6" s="40">
        <v>43066807</v>
      </c>
      <c r="E6" s="41">
        <v>44771.875</v>
      </c>
      <c r="F6" s="40">
        <v>1198444000</v>
      </c>
      <c r="G6" s="40" t="s">
        <v>1051</v>
      </c>
      <c r="H6" s="40" t="s">
        <v>20</v>
      </c>
      <c r="I6" s="41">
        <v>43387.875</v>
      </c>
      <c r="J6" s="40">
        <v>73799319</v>
      </c>
      <c r="K6" s="40">
        <v>1</v>
      </c>
      <c r="L6" s="40" t="s">
        <v>207</v>
      </c>
      <c r="M6" s="40">
        <v>0</v>
      </c>
      <c r="N6" s="40">
        <v>0</v>
      </c>
      <c r="O6" s="40" t="s">
        <v>201</v>
      </c>
      <c r="P6" s="40" t="s">
        <v>77</v>
      </c>
      <c r="Q6" s="40" t="s">
        <v>78</v>
      </c>
      <c r="R6" s="40">
        <v>416.82</v>
      </c>
      <c r="S6" s="40" t="s">
        <v>404</v>
      </c>
      <c r="T6" s="40" t="s">
        <v>404</v>
      </c>
      <c r="U6" s="40" t="s">
        <v>404</v>
      </c>
      <c r="V6" s="40">
        <v>19</v>
      </c>
      <c r="W6" s="40">
        <v>0</v>
      </c>
      <c r="X6" s="40">
        <v>1</v>
      </c>
      <c r="Y6" s="40">
        <v>168007</v>
      </c>
      <c r="Z6" s="41">
        <v>44761.875</v>
      </c>
      <c r="AA6" s="40" t="s">
        <v>387</v>
      </c>
      <c r="AB6" s="40">
        <v>0</v>
      </c>
      <c r="AC6" s="41"/>
      <c r="AD6" s="41">
        <v>44761.875</v>
      </c>
      <c r="AE6" s="41">
        <v>37971.916666666664</v>
      </c>
      <c r="AF6" s="41">
        <v>43670.875</v>
      </c>
      <c r="AG6" s="41">
        <v>43657.875</v>
      </c>
      <c r="AH6" s="41">
        <v>43387.875</v>
      </c>
      <c r="AI6" s="40"/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 t="s">
        <v>389</v>
      </c>
      <c r="AQ6" s="40">
        <v>44</v>
      </c>
      <c r="AR6" s="40" t="s">
        <v>400</v>
      </c>
      <c r="AS6" s="40">
        <v>49621</v>
      </c>
      <c r="AT6" s="40">
        <v>496.21</v>
      </c>
      <c r="AU6" s="40" t="s">
        <v>408</v>
      </c>
    </row>
    <row r="7" spans="1:47" x14ac:dyDescent="0.25">
      <c r="A7" s="40" t="s">
        <v>283</v>
      </c>
      <c r="B7" s="40" t="s">
        <v>31</v>
      </c>
      <c r="C7" s="40" t="s">
        <v>30</v>
      </c>
      <c r="D7" s="40">
        <v>43066835</v>
      </c>
      <c r="E7" s="41">
        <v>44771.875</v>
      </c>
      <c r="F7" s="40">
        <v>1197772000</v>
      </c>
      <c r="G7" s="40" t="s">
        <v>1053</v>
      </c>
      <c r="H7" s="40" t="s">
        <v>32</v>
      </c>
      <c r="I7" s="41">
        <v>43418.916666666664</v>
      </c>
      <c r="J7" s="40">
        <v>74081697</v>
      </c>
      <c r="K7" s="40">
        <v>1</v>
      </c>
      <c r="L7" s="40" t="s">
        <v>284</v>
      </c>
      <c r="M7" s="40">
        <v>0</v>
      </c>
      <c r="N7" s="40">
        <v>0</v>
      </c>
      <c r="O7" s="40" t="s">
        <v>285</v>
      </c>
      <c r="P7" s="40" t="s">
        <v>77</v>
      </c>
      <c r="Q7" s="40" t="s">
        <v>78</v>
      </c>
      <c r="R7" s="40">
        <v>699.32</v>
      </c>
      <c r="S7" s="40" t="s">
        <v>404</v>
      </c>
      <c r="T7" s="40" t="s">
        <v>404</v>
      </c>
      <c r="U7" s="40" t="s">
        <v>404</v>
      </c>
      <c r="V7" s="40">
        <v>220</v>
      </c>
      <c r="W7" s="40">
        <v>0</v>
      </c>
      <c r="X7" s="40">
        <v>1</v>
      </c>
      <c r="Y7" s="40">
        <v>173180</v>
      </c>
      <c r="Z7" s="41">
        <v>44761.875</v>
      </c>
      <c r="AA7" s="40" t="s">
        <v>473</v>
      </c>
      <c r="AB7" s="40">
        <v>0</v>
      </c>
      <c r="AC7" s="41"/>
      <c r="AD7" s="41">
        <v>44761.875</v>
      </c>
      <c r="AE7" s="41">
        <v>32691.875</v>
      </c>
      <c r="AF7" s="41">
        <v>44697.875</v>
      </c>
      <c r="AG7" s="41">
        <v>44693.875</v>
      </c>
      <c r="AH7" s="41">
        <v>43418.916666666664</v>
      </c>
      <c r="AI7" s="40"/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 t="s">
        <v>389</v>
      </c>
      <c r="AQ7" s="40">
        <v>43</v>
      </c>
      <c r="AR7" s="40" t="s">
        <v>394</v>
      </c>
      <c r="AS7" s="40">
        <v>83251</v>
      </c>
      <c r="AT7" s="40">
        <v>832.51</v>
      </c>
      <c r="AU7" s="40" t="s">
        <v>408</v>
      </c>
    </row>
    <row r="8" spans="1:47" x14ac:dyDescent="0.25">
      <c r="A8" s="40" t="s">
        <v>208</v>
      </c>
      <c r="B8" s="40" t="s">
        <v>19</v>
      </c>
      <c r="C8" s="40" t="s">
        <v>18</v>
      </c>
      <c r="D8" s="40">
        <v>43066807</v>
      </c>
      <c r="E8" s="41">
        <v>44771.875</v>
      </c>
      <c r="F8" s="40">
        <v>1198444000</v>
      </c>
      <c r="G8" s="40" t="s">
        <v>1051</v>
      </c>
      <c r="H8" s="40" t="s">
        <v>20</v>
      </c>
      <c r="I8" s="41">
        <v>43418.916666666664</v>
      </c>
      <c r="J8" s="40">
        <v>74081768</v>
      </c>
      <c r="K8" s="40">
        <v>1</v>
      </c>
      <c r="L8" s="40" t="s">
        <v>209</v>
      </c>
      <c r="M8" s="40">
        <v>0</v>
      </c>
      <c r="N8" s="40">
        <v>0</v>
      </c>
      <c r="O8" s="40" t="s">
        <v>201</v>
      </c>
      <c r="P8" s="40" t="s">
        <v>77</v>
      </c>
      <c r="Q8" s="40" t="s">
        <v>78</v>
      </c>
      <c r="R8" s="40">
        <v>416.82</v>
      </c>
      <c r="S8" s="40" t="s">
        <v>404</v>
      </c>
      <c r="T8" s="40" t="s">
        <v>404</v>
      </c>
      <c r="U8" s="40" t="s">
        <v>404</v>
      </c>
      <c r="V8" s="40">
        <v>19</v>
      </c>
      <c r="W8" s="40">
        <v>0</v>
      </c>
      <c r="X8" s="40">
        <v>1</v>
      </c>
      <c r="Y8" s="40">
        <v>173293</v>
      </c>
      <c r="Z8" s="41">
        <v>44761.875</v>
      </c>
      <c r="AA8" s="40" t="s">
        <v>387</v>
      </c>
      <c r="AB8" s="40">
        <v>0</v>
      </c>
      <c r="AC8" s="41"/>
      <c r="AD8" s="41">
        <v>44761.875</v>
      </c>
      <c r="AE8" s="41">
        <v>38751.916666666664</v>
      </c>
      <c r="AF8" s="41">
        <v>43416.916666666664</v>
      </c>
      <c r="AG8" s="41"/>
      <c r="AH8" s="41">
        <v>43418.916666666664</v>
      </c>
      <c r="AI8" s="40"/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 t="s">
        <v>389</v>
      </c>
      <c r="AQ8" s="40">
        <v>43</v>
      </c>
      <c r="AR8" s="40" t="s">
        <v>400</v>
      </c>
      <c r="AS8" s="40">
        <v>49621</v>
      </c>
      <c r="AT8" s="40">
        <v>496.21</v>
      </c>
      <c r="AU8" s="40" t="s">
        <v>408</v>
      </c>
    </row>
    <row r="9" spans="1:47" x14ac:dyDescent="0.25">
      <c r="A9" s="40" t="s">
        <v>212</v>
      </c>
      <c r="B9" s="40" t="s">
        <v>19</v>
      </c>
      <c r="C9" s="40" t="s">
        <v>18</v>
      </c>
      <c r="D9" s="40">
        <v>43066807</v>
      </c>
      <c r="E9" s="41">
        <v>44771.875</v>
      </c>
      <c r="F9" s="40">
        <v>1198444000</v>
      </c>
      <c r="G9" s="40" t="s">
        <v>1051</v>
      </c>
      <c r="H9" s="40" t="s">
        <v>20</v>
      </c>
      <c r="I9" s="41">
        <v>43418.916666666664</v>
      </c>
      <c r="J9" s="40">
        <v>74090463</v>
      </c>
      <c r="K9" s="40">
        <v>1</v>
      </c>
      <c r="L9" s="40" t="s">
        <v>213</v>
      </c>
      <c r="M9" s="40">
        <v>0</v>
      </c>
      <c r="N9" s="40">
        <v>0</v>
      </c>
      <c r="O9" s="40" t="s">
        <v>201</v>
      </c>
      <c r="P9" s="40" t="s">
        <v>110</v>
      </c>
      <c r="Q9" s="40" t="s">
        <v>20</v>
      </c>
      <c r="R9" s="40">
        <v>416.82</v>
      </c>
      <c r="S9" s="40" t="s">
        <v>404</v>
      </c>
      <c r="T9" s="40" t="s">
        <v>404</v>
      </c>
      <c r="U9" s="40" t="s">
        <v>404</v>
      </c>
      <c r="V9" s="40">
        <v>19</v>
      </c>
      <c r="W9" s="40">
        <v>0</v>
      </c>
      <c r="X9" s="40">
        <v>1</v>
      </c>
      <c r="Y9" s="40">
        <v>173335</v>
      </c>
      <c r="Z9" s="41">
        <v>44761.875</v>
      </c>
      <c r="AA9" s="40" t="s">
        <v>387</v>
      </c>
      <c r="AB9" s="40">
        <v>1</v>
      </c>
      <c r="AC9" s="41"/>
      <c r="AD9" s="41">
        <v>44761.875</v>
      </c>
      <c r="AE9" s="41">
        <v>43165.875</v>
      </c>
      <c r="AF9" s="41">
        <v>43417.916666666664</v>
      </c>
      <c r="AG9" s="41"/>
      <c r="AH9" s="41">
        <v>43418.916666666664</v>
      </c>
      <c r="AI9" s="40"/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 t="s">
        <v>389</v>
      </c>
      <c r="AQ9" s="40">
        <v>43</v>
      </c>
      <c r="AR9" s="40" t="s">
        <v>400</v>
      </c>
      <c r="AS9" s="40">
        <v>49621</v>
      </c>
      <c r="AT9" s="40">
        <v>496.21</v>
      </c>
      <c r="AU9" s="40" t="s">
        <v>408</v>
      </c>
    </row>
    <row r="10" spans="1:47" x14ac:dyDescent="0.25">
      <c r="A10" s="40" t="s">
        <v>214</v>
      </c>
      <c r="B10" s="40" t="s">
        <v>19</v>
      </c>
      <c r="C10" s="40" t="s">
        <v>18</v>
      </c>
      <c r="D10" s="40">
        <v>43066807</v>
      </c>
      <c r="E10" s="41">
        <v>44771.875</v>
      </c>
      <c r="F10" s="40">
        <v>1198444000</v>
      </c>
      <c r="G10" s="40" t="s">
        <v>1051</v>
      </c>
      <c r="H10" s="40" t="s">
        <v>20</v>
      </c>
      <c r="I10" s="41">
        <v>43418.916666666664</v>
      </c>
      <c r="J10" s="40">
        <v>74090737</v>
      </c>
      <c r="K10" s="40">
        <v>1</v>
      </c>
      <c r="L10" s="40" t="s">
        <v>215</v>
      </c>
      <c r="M10" s="40">
        <v>0</v>
      </c>
      <c r="N10" s="40">
        <v>0</v>
      </c>
      <c r="O10" s="40" t="s">
        <v>216</v>
      </c>
      <c r="P10" s="40" t="s">
        <v>77</v>
      </c>
      <c r="Q10" s="40" t="s">
        <v>78</v>
      </c>
      <c r="R10" s="40">
        <v>416.82</v>
      </c>
      <c r="S10" s="40" t="s">
        <v>404</v>
      </c>
      <c r="T10" s="40" t="s">
        <v>404</v>
      </c>
      <c r="U10" s="40" t="s">
        <v>404</v>
      </c>
      <c r="V10" s="40">
        <v>19</v>
      </c>
      <c r="W10" s="40">
        <v>0</v>
      </c>
      <c r="X10" s="40">
        <v>1</v>
      </c>
      <c r="Y10" s="40">
        <v>173290</v>
      </c>
      <c r="Z10" s="41">
        <v>44761.875</v>
      </c>
      <c r="AA10" s="40" t="s">
        <v>387</v>
      </c>
      <c r="AB10" s="40">
        <v>0</v>
      </c>
      <c r="AC10" s="41"/>
      <c r="AD10" s="41">
        <v>44761.875</v>
      </c>
      <c r="AE10" s="41">
        <v>38799.875</v>
      </c>
      <c r="AF10" s="41">
        <v>43997.875</v>
      </c>
      <c r="AG10" s="41">
        <v>43993.875</v>
      </c>
      <c r="AH10" s="41">
        <v>43418.916666666664</v>
      </c>
      <c r="AI10" s="40"/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 t="s">
        <v>389</v>
      </c>
      <c r="AQ10" s="40">
        <v>43</v>
      </c>
      <c r="AR10" s="40" t="s">
        <v>574</v>
      </c>
      <c r="AS10" s="40">
        <v>49621</v>
      </c>
      <c r="AT10" s="40">
        <v>496.21</v>
      </c>
      <c r="AU10" s="40" t="s">
        <v>408</v>
      </c>
    </row>
    <row r="11" spans="1:47" x14ac:dyDescent="0.25">
      <c r="A11" s="40" t="s">
        <v>288</v>
      </c>
      <c r="B11" s="40" t="s">
        <v>31</v>
      </c>
      <c r="C11" s="40" t="s">
        <v>30</v>
      </c>
      <c r="D11" s="40">
        <v>43066835</v>
      </c>
      <c r="E11" s="41">
        <v>44771.875</v>
      </c>
      <c r="F11" s="40">
        <v>1197772000</v>
      </c>
      <c r="G11" s="40" t="s">
        <v>1053</v>
      </c>
      <c r="H11" s="40" t="s">
        <v>32</v>
      </c>
      <c r="I11" s="41">
        <v>43479.916666666664</v>
      </c>
      <c r="J11" s="40">
        <v>74543375</v>
      </c>
      <c r="K11" s="40">
        <v>1</v>
      </c>
      <c r="L11" s="40" t="s">
        <v>289</v>
      </c>
      <c r="M11" s="40">
        <v>0</v>
      </c>
      <c r="N11" s="40">
        <v>0</v>
      </c>
      <c r="O11" s="40" t="s">
        <v>285</v>
      </c>
      <c r="P11" s="40" t="s">
        <v>77</v>
      </c>
      <c r="Q11" s="40" t="s">
        <v>78</v>
      </c>
      <c r="R11" s="40">
        <v>734.27</v>
      </c>
      <c r="S11" s="40" t="s">
        <v>404</v>
      </c>
      <c r="T11" s="40" t="s">
        <v>404</v>
      </c>
      <c r="U11" s="40" t="s">
        <v>404</v>
      </c>
      <c r="V11" s="40">
        <v>220</v>
      </c>
      <c r="W11" s="40">
        <v>0</v>
      </c>
      <c r="X11" s="40">
        <v>1</v>
      </c>
      <c r="Y11" s="40">
        <v>185184</v>
      </c>
      <c r="Z11" s="41">
        <v>44761.875</v>
      </c>
      <c r="AA11" s="40" t="s">
        <v>473</v>
      </c>
      <c r="AB11" s="40">
        <v>0</v>
      </c>
      <c r="AC11" s="41"/>
      <c r="AD11" s="41">
        <v>44761.875</v>
      </c>
      <c r="AE11" s="41">
        <v>30693.916666666668</v>
      </c>
      <c r="AF11" s="41">
        <v>43478.916666666664</v>
      </c>
      <c r="AG11" s="41"/>
      <c r="AH11" s="41">
        <v>43479.916666666664</v>
      </c>
      <c r="AI11" s="40"/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 t="s">
        <v>389</v>
      </c>
      <c r="AQ11" s="40">
        <v>41</v>
      </c>
      <c r="AR11" s="40" t="s">
        <v>394</v>
      </c>
      <c r="AS11" s="40">
        <v>87415</v>
      </c>
      <c r="AT11" s="40">
        <v>874.15</v>
      </c>
      <c r="AU11" s="40" t="s">
        <v>408</v>
      </c>
    </row>
    <row r="12" spans="1:47" x14ac:dyDescent="0.25">
      <c r="A12" s="40" t="s">
        <v>217</v>
      </c>
      <c r="B12" s="40" t="s">
        <v>19</v>
      </c>
      <c r="C12" s="40" t="s">
        <v>18</v>
      </c>
      <c r="D12" s="40">
        <v>43066807</v>
      </c>
      <c r="E12" s="41">
        <v>44771.875</v>
      </c>
      <c r="F12" s="40">
        <v>1198444000</v>
      </c>
      <c r="G12" s="40" t="s">
        <v>1051</v>
      </c>
      <c r="H12" s="40" t="s">
        <v>20</v>
      </c>
      <c r="I12" s="41">
        <v>43510.916666666664</v>
      </c>
      <c r="J12" s="40">
        <v>74766979</v>
      </c>
      <c r="K12" s="40">
        <v>1</v>
      </c>
      <c r="L12" s="40" t="s">
        <v>218</v>
      </c>
      <c r="M12" s="40">
        <v>0</v>
      </c>
      <c r="N12" s="40">
        <v>0</v>
      </c>
      <c r="O12" s="40" t="s">
        <v>201</v>
      </c>
      <c r="P12" s="40" t="s">
        <v>77</v>
      </c>
      <c r="Q12" s="40" t="s">
        <v>78</v>
      </c>
      <c r="R12" s="40">
        <v>416.82</v>
      </c>
      <c r="S12" s="40" t="s">
        <v>404</v>
      </c>
      <c r="T12" s="40" t="s">
        <v>404</v>
      </c>
      <c r="U12" s="40" t="s">
        <v>404</v>
      </c>
      <c r="V12" s="40">
        <v>19</v>
      </c>
      <c r="W12" s="40">
        <v>0</v>
      </c>
      <c r="X12" s="40">
        <v>1</v>
      </c>
      <c r="Y12" s="40">
        <v>188681</v>
      </c>
      <c r="Z12" s="41">
        <v>44761.875</v>
      </c>
      <c r="AA12" s="40" t="s">
        <v>387</v>
      </c>
      <c r="AB12" s="40">
        <v>0</v>
      </c>
      <c r="AC12" s="41"/>
      <c r="AD12" s="41">
        <v>44761.875</v>
      </c>
      <c r="AE12" s="41">
        <v>41463.875</v>
      </c>
      <c r="AF12" s="41">
        <v>43507.916666666664</v>
      </c>
      <c r="AG12" s="41"/>
      <c r="AH12" s="41">
        <v>43510.916666666664</v>
      </c>
      <c r="AI12" s="40"/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 t="s">
        <v>389</v>
      </c>
      <c r="AQ12" s="40">
        <v>40</v>
      </c>
      <c r="AR12" s="40" t="s">
        <v>400</v>
      </c>
      <c r="AS12" s="40">
        <v>49621</v>
      </c>
      <c r="AT12" s="40">
        <v>496.21</v>
      </c>
      <c r="AU12" s="40" t="s">
        <v>408</v>
      </c>
    </row>
    <row r="13" spans="1:47" x14ac:dyDescent="0.25">
      <c r="A13" s="40" t="s">
        <v>219</v>
      </c>
      <c r="B13" s="40" t="s">
        <v>19</v>
      </c>
      <c r="C13" s="40" t="s">
        <v>18</v>
      </c>
      <c r="D13" s="40">
        <v>43066807</v>
      </c>
      <c r="E13" s="41">
        <v>44771.875</v>
      </c>
      <c r="F13" s="40">
        <v>1198444000</v>
      </c>
      <c r="G13" s="40" t="s">
        <v>1051</v>
      </c>
      <c r="H13" s="40" t="s">
        <v>20</v>
      </c>
      <c r="I13" s="41">
        <v>43510.916666666664</v>
      </c>
      <c r="J13" s="40">
        <v>74766980</v>
      </c>
      <c r="K13" s="40">
        <v>1</v>
      </c>
      <c r="L13" s="40" t="s">
        <v>220</v>
      </c>
      <c r="M13" s="40">
        <v>0</v>
      </c>
      <c r="N13" s="40">
        <v>0</v>
      </c>
      <c r="O13" s="40" t="s">
        <v>201</v>
      </c>
      <c r="P13" s="40" t="s">
        <v>110</v>
      </c>
      <c r="Q13" s="40" t="s">
        <v>20</v>
      </c>
      <c r="R13" s="40">
        <v>416.82</v>
      </c>
      <c r="S13" s="40" t="s">
        <v>404</v>
      </c>
      <c r="T13" s="40" t="s">
        <v>404</v>
      </c>
      <c r="U13" s="40" t="s">
        <v>404</v>
      </c>
      <c r="V13" s="40">
        <v>19</v>
      </c>
      <c r="W13" s="40">
        <v>0</v>
      </c>
      <c r="X13" s="40">
        <v>1</v>
      </c>
      <c r="Y13" s="40">
        <v>188681</v>
      </c>
      <c r="Z13" s="41">
        <v>44761.875</v>
      </c>
      <c r="AA13" s="40" t="s">
        <v>387</v>
      </c>
      <c r="AB13" s="40">
        <v>1</v>
      </c>
      <c r="AC13" s="41"/>
      <c r="AD13" s="41">
        <v>44761.875</v>
      </c>
      <c r="AE13" s="41">
        <v>43227.875</v>
      </c>
      <c r="AF13" s="41">
        <v>43507.916666666664</v>
      </c>
      <c r="AG13" s="41"/>
      <c r="AH13" s="41">
        <v>43510.916666666664</v>
      </c>
      <c r="AI13" s="40"/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 t="s">
        <v>389</v>
      </c>
      <c r="AQ13" s="40">
        <v>40</v>
      </c>
      <c r="AR13" s="40" t="s">
        <v>400</v>
      </c>
      <c r="AS13" s="40">
        <v>49621</v>
      </c>
      <c r="AT13" s="40">
        <v>496.21</v>
      </c>
      <c r="AU13" s="40" t="s">
        <v>408</v>
      </c>
    </row>
    <row r="14" spans="1:47" x14ac:dyDescent="0.25">
      <c r="A14" s="40" t="s">
        <v>204</v>
      </c>
      <c r="B14" s="40" t="s">
        <v>19</v>
      </c>
      <c r="C14" s="40" t="s">
        <v>18</v>
      </c>
      <c r="D14" s="40">
        <v>43066807</v>
      </c>
      <c r="E14" s="41">
        <v>44771.875</v>
      </c>
      <c r="F14" s="40">
        <v>1198444000</v>
      </c>
      <c r="G14" s="40" t="s">
        <v>1051</v>
      </c>
      <c r="H14" s="40" t="s">
        <v>20</v>
      </c>
      <c r="I14" s="41">
        <v>43545.875</v>
      </c>
      <c r="J14" s="40">
        <v>75018205</v>
      </c>
      <c r="K14" s="40">
        <v>1</v>
      </c>
      <c r="L14" s="40" t="s">
        <v>205</v>
      </c>
      <c r="M14" s="40">
        <v>0</v>
      </c>
      <c r="N14" s="40">
        <v>0</v>
      </c>
      <c r="O14" s="40" t="s">
        <v>201</v>
      </c>
      <c r="P14" s="40" t="s">
        <v>110</v>
      </c>
      <c r="Q14" s="40" t="s">
        <v>20</v>
      </c>
      <c r="R14" s="40">
        <v>416.82</v>
      </c>
      <c r="S14" s="40" t="s">
        <v>404</v>
      </c>
      <c r="T14" s="40" t="s">
        <v>404</v>
      </c>
      <c r="U14" s="40" t="s">
        <v>404</v>
      </c>
      <c r="V14" s="40">
        <v>19</v>
      </c>
      <c r="W14" s="40">
        <v>0</v>
      </c>
      <c r="X14" s="40">
        <v>1</v>
      </c>
      <c r="Y14" s="40">
        <v>164470</v>
      </c>
      <c r="Z14" s="41">
        <v>44761.875</v>
      </c>
      <c r="AA14" s="40" t="s">
        <v>387</v>
      </c>
      <c r="AB14" s="40">
        <v>1</v>
      </c>
      <c r="AC14" s="41"/>
      <c r="AD14" s="41">
        <v>44761.875</v>
      </c>
      <c r="AE14" s="41">
        <v>43539.875</v>
      </c>
      <c r="AF14" s="41">
        <v>43545.875</v>
      </c>
      <c r="AG14" s="41"/>
      <c r="AH14" s="41">
        <v>43545.875</v>
      </c>
      <c r="AI14" s="40"/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 t="s">
        <v>389</v>
      </c>
      <c r="AQ14" s="40">
        <v>45</v>
      </c>
      <c r="AR14" s="40" t="s">
        <v>400</v>
      </c>
      <c r="AS14" s="40">
        <v>49621</v>
      </c>
      <c r="AT14" s="40">
        <v>496.21</v>
      </c>
      <c r="AU14" s="40" t="s">
        <v>408</v>
      </c>
    </row>
    <row r="15" spans="1:47" x14ac:dyDescent="0.25">
      <c r="A15" s="40" t="s">
        <v>233</v>
      </c>
      <c r="B15" s="40" t="s">
        <v>19</v>
      </c>
      <c r="C15" s="40" t="s">
        <v>18</v>
      </c>
      <c r="D15" s="40">
        <v>43066807</v>
      </c>
      <c r="E15" s="41">
        <v>44771.875</v>
      </c>
      <c r="F15" s="40">
        <v>1198444000</v>
      </c>
      <c r="G15" s="40" t="s">
        <v>1051</v>
      </c>
      <c r="H15" s="40" t="s">
        <v>20</v>
      </c>
      <c r="I15" s="41">
        <v>43599.875</v>
      </c>
      <c r="J15" s="40">
        <v>76100313</v>
      </c>
      <c r="K15" s="40">
        <v>1</v>
      </c>
      <c r="L15" s="40" t="s">
        <v>234</v>
      </c>
      <c r="M15" s="40">
        <v>0</v>
      </c>
      <c r="N15" s="40">
        <v>0</v>
      </c>
      <c r="O15" s="40" t="s">
        <v>201</v>
      </c>
      <c r="P15" s="40" t="s">
        <v>77</v>
      </c>
      <c r="Q15" s="40" t="s">
        <v>78</v>
      </c>
      <c r="R15" s="40">
        <v>416.82</v>
      </c>
      <c r="S15" s="40" t="s">
        <v>404</v>
      </c>
      <c r="T15" s="40" t="s">
        <v>404</v>
      </c>
      <c r="U15" s="40" t="s">
        <v>404</v>
      </c>
      <c r="V15" s="40">
        <v>19</v>
      </c>
      <c r="W15" s="40">
        <v>0</v>
      </c>
      <c r="X15" s="40">
        <v>1</v>
      </c>
      <c r="Y15" s="40">
        <v>213069</v>
      </c>
      <c r="Z15" s="41">
        <v>44761.875</v>
      </c>
      <c r="AA15" s="40" t="s">
        <v>387</v>
      </c>
      <c r="AB15" s="40">
        <v>0</v>
      </c>
      <c r="AC15" s="41"/>
      <c r="AD15" s="41">
        <v>44761.875</v>
      </c>
      <c r="AE15" s="41">
        <v>41924.875</v>
      </c>
      <c r="AF15" s="41">
        <v>43599.875</v>
      </c>
      <c r="AG15" s="41"/>
      <c r="AH15" s="41">
        <v>43599.875</v>
      </c>
      <c r="AI15" s="40"/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 t="s">
        <v>389</v>
      </c>
      <c r="AQ15" s="40">
        <v>37</v>
      </c>
      <c r="AR15" s="40" t="s">
        <v>400</v>
      </c>
      <c r="AS15" s="40">
        <v>49621</v>
      </c>
      <c r="AT15" s="40">
        <v>496.21</v>
      </c>
      <c r="AU15" s="40" t="s">
        <v>408</v>
      </c>
    </row>
    <row r="16" spans="1:47" x14ac:dyDescent="0.25">
      <c r="A16" s="40" t="s">
        <v>274</v>
      </c>
      <c r="B16" s="40" t="s">
        <v>25</v>
      </c>
      <c r="C16" s="40" t="s">
        <v>24</v>
      </c>
      <c r="D16" s="40">
        <v>43059296</v>
      </c>
      <c r="E16" s="41">
        <v>44771.875</v>
      </c>
      <c r="F16" s="40">
        <v>1198447000</v>
      </c>
      <c r="G16" s="40" t="s">
        <v>1048</v>
      </c>
      <c r="H16" s="40" t="s">
        <v>26</v>
      </c>
      <c r="I16" s="41">
        <v>43630.875</v>
      </c>
      <c r="J16" s="40">
        <v>76290913</v>
      </c>
      <c r="K16" s="40">
        <v>1</v>
      </c>
      <c r="L16" s="40" t="s">
        <v>275</v>
      </c>
      <c r="M16" s="40">
        <v>0</v>
      </c>
      <c r="N16" s="40">
        <v>0</v>
      </c>
      <c r="O16" s="40" t="s">
        <v>260</v>
      </c>
      <c r="P16" s="40" t="s">
        <v>77</v>
      </c>
      <c r="Q16" s="40" t="s">
        <v>78</v>
      </c>
      <c r="R16" s="40">
        <v>1297.6600000000001</v>
      </c>
      <c r="S16" s="40" t="s">
        <v>404</v>
      </c>
      <c r="T16" s="40" t="s">
        <v>404</v>
      </c>
      <c r="U16" s="40" t="s">
        <v>404</v>
      </c>
      <c r="V16" s="40">
        <v>220</v>
      </c>
      <c r="W16" s="40">
        <v>0</v>
      </c>
      <c r="X16" s="40">
        <v>1</v>
      </c>
      <c r="Y16" s="40">
        <v>218661</v>
      </c>
      <c r="Z16" s="41">
        <v>44761.875</v>
      </c>
      <c r="AA16" s="40" t="s">
        <v>473</v>
      </c>
      <c r="AB16" s="40">
        <v>0</v>
      </c>
      <c r="AC16" s="41"/>
      <c r="AD16" s="41">
        <v>44761.875</v>
      </c>
      <c r="AE16" s="41">
        <v>36746.875</v>
      </c>
      <c r="AF16" s="41">
        <v>43629.875</v>
      </c>
      <c r="AG16" s="41"/>
      <c r="AH16" s="41">
        <v>43630.875</v>
      </c>
      <c r="AI16" s="40"/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 t="s">
        <v>389</v>
      </c>
      <c r="AQ16" s="40">
        <v>36</v>
      </c>
      <c r="AR16" s="40" t="s">
        <v>476</v>
      </c>
      <c r="AS16" s="40">
        <v>154477</v>
      </c>
      <c r="AT16" s="40">
        <v>1544.77</v>
      </c>
      <c r="AU16" s="40" t="s">
        <v>408</v>
      </c>
    </row>
    <row r="17" spans="1:47" x14ac:dyDescent="0.25">
      <c r="A17" s="40" t="s">
        <v>276</v>
      </c>
      <c r="B17" s="40" t="s">
        <v>25</v>
      </c>
      <c r="C17" s="40" t="s">
        <v>24</v>
      </c>
      <c r="D17" s="40">
        <v>43059296</v>
      </c>
      <c r="E17" s="41">
        <v>44771.875</v>
      </c>
      <c r="F17" s="40">
        <v>1198447000</v>
      </c>
      <c r="G17" s="40" t="s">
        <v>1048</v>
      </c>
      <c r="H17" s="40" t="s">
        <v>26</v>
      </c>
      <c r="I17" s="41">
        <v>43691.875</v>
      </c>
      <c r="J17" s="40">
        <v>76662253</v>
      </c>
      <c r="K17" s="40">
        <v>1</v>
      </c>
      <c r="L17" s="40" t="s">
        <v>277</v>
      </c>
      <c r="M17" s="40">
        <v>0</v>
      </c>
      <c r="N17" s="40">
        <v>0</v>
      </c>
      <c r="O17" s="40" t="s">
        <v>260</v>
      </c>
      <c r="P17" s="40" t="s">
        <v>77</v>
      </c>
      <c r="Q17" s="40" t="s">
        <v>78</v>
      </c>
      <c r="R17" s="40">
        <v>2060.81</v>
      </c>
      <c r="S17" s="40" t="s">
        <v>404</v>
      </c>
      <c r="T17" s="40" t="s">
        <v>404</v>
      </c>
      <c r="U17" s="40" t="s">
        <v>404</v>
      </c>
      <c r="V17" s="40">
        <v>220</v>
      </c>
      <c r="W17" s="40">
        <v>0</v>
      </c>
      <c r="X17" s="40">
        <v>1</v>
      </c>
      <c r="Y17" s="40">
        <v>246888</v>
      </c>
      <c r="Z17" s="41">
        <v>44761.875</v>
      </c>
      <c r="AA17" s="40" t="s">
        <v>473</v>
      </c>
      <c r="AB17" s="40">
        <v>0</v>
      </c>
      <c r="AC17" s="41"/>
      <c r="AD17" s="41">
        <v>44761.875</v>
      </c>
      <c r="AE17" s="41">
        <v>30381.875</v>
      </c>
      <c r="AF17" s="41">
        <v>44556.875</v>
      </c>
      <c r="AG17" s="41">
        <v>44543.875</v>
      </c>
      <c r="AH17" s="41">
        <v>43691.875</v>
      </c>
      <c r="AI17" s="40"/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 t="s">
        <v>389</v>
      </c>
      <c r="AQ17" s="40">
        <v>34</v>
      </c>
      <c r="AR17" s="40" t="s">
        <v>476</v>
      </c>
      <c r="AS17" s="40">
        <v>245335</v>
      </c>
      <c r="AT17" s="40">
        <v>2453.35</v>
      </c>
      <c r="AU17" s="40" t="s">
        <v>408</v>
      </c>
    </row>
    <row r="18" spans="1:47" x14ac:dyDescent="0.25">
      <c r="A18" s="40" t="s">
        <v>340</v>
      </c>
      <c r="B18" s="40" t="s">
        <v>55</v>
      </c>
      <c r="C18" s="40" t="s">
        <v>54</v>
      </c>
      <c r="D18" s="40">
        <v>43295857</v>
      </c>
      <c r="E18" s="41">
        <v>44787.875</v>
      </c>
      <c r="F18" s="40">
        <v>318048000</v>
      </c>
      <c r="G18" s="40" t="s">
        <v>1057</v>
      </c>
      <c r="H18" s="40" t="s">
        <v>56</v>
      </c>
      <c r="I18" s="41">
        <v>41943.916666666664</v>
      </c>
      <c r="J18" s="40">
        <v>291052304</v>
      </c>
      <c r="K18" s="40">
        <v>1</v>
      </c>
      <c r="L18" s="40" t="s">
        <v>341</v>
      </c>
      <c r="M18" s="40">
        <v>0</v>
      </c>
      <c r="N18" s="40">
        <v>0</v>
      </c>
      <c r="O18" s="40" t="s">
        <v>300</v>
      </c>
      <c r="P18" s="40" t="s">
        <v>77</v>
      </c>
      <c r="Q18" s="40" t="s">
        <v>78</v>
      </c>
      <c r="R18" s="40">
        <v>1846.2</v>
      </c>
      <c r="S18" s="40" t="s">
        <v>404</v>
      </c>
      <c r="T18" s="40" t="s">
        <v>404</v>
      </c>
      <c r="U18" s="40" t="s">
        <v>404</v>
      </c>
      <c r="V18" s="40">
        <v>142</v>
      </c>
      <c r="W18" s="40">
        <v>26649007</v>
      </c>
      <c r="X18" s="40">
        <v>1</v>
      </c>
      <c r="Y18" s="40">
        <v>72544</v>
      </c>
      <c r="Z18" s="41">
        <v>44777.875</v>
      </c>
      <c r="AA18" s="40" t="s">
        <v>454</v>
      </c>
      <c r="AB18" s="40">
        <v>0</v>
      </c>
      <c r="AC18" s="41"/>
      <c r="AD18" s="41">
        <v>44777.875</v>
      </c>
      <c r="AE18" s="41">
        <v>36329.875</v>
      </c>
      <c r="AF18" s="41">
        <v>43675.875</v>
      </c>
      <c r="AG18" s="41">
        <v>43675.875</v>
      </c>
      <c r="AH18" s="41">
        <v>41943.916666666664</v>
      </c>
      <c r="AI18" s="40"/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 t="s">
        <v>389</v>
      </c>
      <c r="AQ18" s="40">
        <v>92</v>
      </c>
      <c r="AR18" s="40" t="s">
        <v>430</v>
      </c>
      <c r="AS18" s="40">
        <v>208619</v>
      </c>
      <c r="AT18" s="40">
        <v>2086.19</v>
      </c>
      <c r="AU18" s="40" t="s">
        <v>408</v>
      </c>
    </row>
    <row r="19" spans="1:47" x14ac:dyDescent="0.25">
      <c r="A19" s="40" t="s">
        <v>301</v>
      </c>
      <c r="B19" s="40" t="s">
        <v>40</v>
      </c>
      <c r="C19" s="40" t="s">
        <v>39</v>
      </c>
      <c r="D19" s="40">
        <v>43295208</v>
      </c>
      <c r="E19" s="41">
        <v>44787.875</v>
      </c>
      <c r="F19" s="40">
        <v>310572000</v>
      </c>
      <c r="G19" s="40" t="s">
        <v>1055</v>
      </c>
      <c r="H19" s="40" t="s">
        <v>41</v>
      </c>
      <c r="I19" s="41">
        <v>42063.875</v>
      </c>
      <c r="J19" s="40">
        <v>291139507</v>
      </c>
      <c r="K19" s="40">
        <v>1</v>
      </c>
      <c r="L19" s="40" t="s">
        <v>302</v>
      </c>
      <c r="M19" s="40">
        <v>0</v>
      </c>
      <c r="N19" s="40">
        <v>0</v>
      </c>
      <c r="O19" s="40" t="s">
        <v>303</v>
      </c>
      <c r="P19" s="40" t="s">
        <v>77</v>
      </c>
      <c r="Q19" s="40" t="s">
        <v>78</v>
      </c>
      <c r="R19" s="40">
        <v>2910.02</v>
      </c>
      <c r="S19" s="40" t="s">
        <v>404</v>
      </c>
      <c r="T19" s="40" t="s">
        <v>404</v>
      </c>
      <c r="U19" s="40" t="s">
        <v>404</v>
      </c>
      <c r="V19" s="40">
        <v>127</v>
      </c>
      <c r="W19" s="40">
        <v>26650667</v>
      </c>
      <c r="X19" s="40">
        <v>1</v>
      </c>
      <c r="Y19" s="40">
        <v>64138</v>
      </c>
      <c r="Z19" s="41">
        <v>44777.875</v>
      </c>
      <c r="AA19" s="40" t="s">
        <v>434</v>
      </c>
      <c r="AB19" s="40">
        <v>0</v>
      </c>
      <c r="AC19" s="41"/>
      <c r="AD19" s="41">
        <v>44777.875</v>
      </c>
      <c r="AE19" s="41">
        <v>30793.875</v>
      </c>
      <c r="AF19" s="41">
        <v>42058.875</v>
      </c>
      <c r="AG19" s="41"/>
      <c r="AH19" s="41">
        <v>42063.875</v>
      </c>
      <c r="AI19" s="40">
        <v>291139515</v>
      </c>
      <c r="AJ19" s="40">
        <v>3981</v>
      </c>
      <c r="AK19" s="40">
        <v>3522</v>
      </c>
      <c r="AL19" s="40">
        <v>35.22</v>
      </c>
      <c r="AM19" s="40">
        <v>3522</v>
      </c>
      <c r="AN19" s="40">
        <v>39.81</v>
      </c>
      <c r="AO19" s="40">
        <v>3981</v>
      </c>
      <c r="AP19" s="40" t="s">
        <v>389</v>
      </c>
      <c r="AQ19" s="40">
        <v>88</v>
      </c>
      <c r="AR19" s="40" t="s">
        <v>437</v>
      </c>
      <c r="AS19" s="40">
        <v>32883</v>
      </c>
      <c r="AT19" s="40">
        <v>3288.3</v>
      </c>
      <c r="AU19" s="40" t="s">
        <v>408</v>
      </c>
    </row>
    <row r="20" spans="1:47" x14ac:dyDescent="0.25">
      <c r="A20" s="40" t="s">
        <v>347</v>
      </c>
      <c r="B20" s="40" t="s">
        <v>58</v>
      </c>
      <c r="C20" s="40" t="s">
        <v>57</v>
      </c>
      <c r="D20" s="40">
        <v>43294838</v>
      </c>
      <c r="E20" s="41">
        <v>44787.875</v>
      </c>
      <c r="F20" s="40">
        <v>108697000</v>
      </c>
      <c r="G20" s="40" t="s">
        <v>1061</v>
      </c>
      <c r="H20" s="40" t="s">
        <v>59</v>
      </c>
      <c r="I20" s="41">
        <v>42460.875</v>
      </c>
      <c r="J20" s="40">
        <v>291441203</v>
      </c>
      <c r="K20" s="40">
        <v>1</v>
      </c>
      <c r="L20" s="40" t="s">
        <v>80</v>
      </c>
      <c r="M20" s="40">
        <v>0</v>
      </c>
      <c r="N20" s="40">
        <v>0</v>
      </c>
      <c r="O20" s="40" t="s">
        <v>81</v>
      </c>
      <c r="P20" s="40" t="s">
        <v>77</v>
      </c>
      <c r="Q20" s="40" t="s">
        <v>78</v>
      </c>
      <c r="R20" s="40">
        <v>2834.42</v>
      </c>
      <c r="S20" s="40" t="s">
        <v>404</v>
      </c>
      <c r="T20" s="40" t="s">
        <v>404</v>
      </c>
      <c r="U20" s="40" t="s">
        <v>404</v>
      </c>
      <c r="V20" s="40">
        <v>144</v>
      </c>
      <c r="W20" s="40">
        <v>27447319</v>
      </c>
      <c r="X20" s="40">
        <v>1</v>
      </c>
      <c r="Y20" s="40">
        <v>68481</v>
      </c>
      <c r="Z20" s="41">
        <v>44777.875</v>
      </c>
      <c r="AA20" s="40" t="s">
        <v>445</v>
      </c>
      <c r="AB20" s="40">
        <v>0</v>
      </c>
      <c r="AC20" s="41">
        <v>44767.875</v>
      </c>
      <c r="AD20" s="41">
        <v>44777.875</v>
      </c>
      <c r="AE20" s="41">
        <v>29477.875</v>
      </c>
      <c r="AF20" s="41">
        <v>44767.875</v>
      </c>
      <c r="AG20" s="41"/>
      <c r="AH20" s="41">
        <v>42460.875</v>
      </c>
      <c r="AI20" s="40"/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 t="s">
        <v>389</v>
      </c>
      <c r="AQ20" s="40">
        <v>75</v>
      </c>
      <c r="AR20" s="40" t="s">
        <v>450</v>
      </c>
      <c r="AS20" s="40">
        <v>320292</v>
      </c>
      <c r="AT20" s="40">
        <v>3202.92</v>
      </c>
      <c r="AU20" s="40" t="s">
        <v>391</v>
      </c>
    </row>
    <row r="21" spans="1:47" x14ac:dyDescent="0.25">
      <c r="A21" s="40" t="s">
        <v>348</v>
      </c>
      <c r="B21" s="40" t="s">
        <v>58</v>
      </c>
      <c r="C21" s="40" t="s">
        <v>57</v>
      </c>
      <c r="D21" s="40">
        <v>43294838</v>
      </c>
      <c r="E21" s="41">
        <v>44787.875</v>
      </c>
      <c r="F21" s="40">
        <v>108697000</v>
      </c>
      <c r="G21" s="40" t="s">
        <v>1061</v>
      </c>
      <c r="H21" s="40" t="s">
        <v>59</v>
      </c>
      <c r="I21" s="41">
        <v>42490.875</v>
      </c>
      <c r="J21" s="40">
        <v>291469272</v>
      </c>
      <c r="K21" s="40">
        <v>1</v>
      </c>
      <c r="L21" s="40" t="s">
        <v>83</v>
      </c>
      <c r="M21" s="40">
        <v>0</v>
      </c>
      <c r="N21" s="40">
        <v>0</v>
      </c>
      <c r="O21" s="40" t="s">
        <v>81</v>
      </c>
      <c r="P21" s="40" t="s">
        <v>77</v>
      </c>
      <c r="Q21" s="40" t="s">
        <v>78</v>
      </c>
      <c r="R21" s="40">
        <v>8525.43</v>
      </c>
      <c r="S21" s="40" t="s">
        <v>404</v>
      </c>
      <c r="T21" s="40" t="s">
        <v>404</v>
      </c>
      <c r="U21" s="40" t="s">
        <v>404</v>
      </c>
      <c r="V21" s="40">
        <v>144</v>
      </c>
      <c r="W21" s="40">
        <v>27447319</v>
      </c>
      <c r="X21" s="40">
        <v>1</v>
      </c>
      <c r="Y21" s="40">
        <v>69000</v>
      </c>
      <c r="Z21" s="41">
        <v>44777.875</v>
      </c>
      <c r="AA21" s="40" t="s">
        <v>445</v>
      </c>
      <c r="AB21" s="40">
        <v>0</v>
      </c>
      <c r="AC21" s="41"/>
      <c r="AD21" s="41">
        <v>44777.875</v>
      </c>
      <c r="AE21" s="41">
        <v>18991.916666666668</v>
      </c>
      <c r="AF21" s="41">
        <v>42828.875</v>
      </c>
      <c r="AG21" s="41"/>
      <c r="AH21" s="41">
        <v>42490.875</v>
      </c>
      <c r="AI21" s="40"/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 t="s">
        <v>389</v>
      </c>
      <c r="AQ21" s="40">
        <v>74</v>
      </c>
      <c r="AR21" s="40" t="s">
        <v>450</v>
      </c>
      <c r="AS21" s="40">
        <v>963378</v>
      </c>
      <c r="AT21" s="40">
        <v>9633.7800000000007</v>
      </c>
      <c r="AU21" s="40" t="s">
        <v>408</v>
      </c>
    </row>
    <row r="22" spans="1:47" x14ac:dyDescent="0.25">
      <c r="A22" s="40" t="s">
        <v>351</v>
      </c>
      <c r="B22" s="40" t="s">
        <v>61</v>
      </c>
      <c r="C22" s="40" t="s">
        <v>60</v>
      </c>
      <c r="D22" s="40">
        <v>1104591</v>
      </c>
      <c r="E22" s="41">
        <v>44787.875</v>
      </c>
      <c r="F22" s="40">
        <v>311084000</v>
      </c>
      <c r="G22" s="40" t="s">
        <v>1065</v>
      </c>
      <c r="H22" s="40" t="s">
        <v>62</v>
      </c>
      <c r="I22" s="41">
        <v>41973.916666666664</v>
      </c>
      <c r="J22" s="40">
        <v>852199546</v>
      </c>
      <c r="K22" s="40">
        <v>1</v>
      </c>
      <c r="L22" s="40" t="s">
        <v>352</v>
      </c>
      <c r="M22" s="40">
        <v>0</v>
      </c>
      <c r="N22" s="40">
        <v>0</v>
      </c>
      <c r="O22" s="40" t="s">
        <v>339</v>
      </c>
      <c r="P22" s="40" t="s">
        <v>110</v>
      </c>
      <c r="Q22" s="40" t="s">
        <v>20</v>
      </c>
      <c r="R22" s="40">
        <v>1498.64</v>
      </c>
      <c r="S22" s="40" t="s">
        <v>404</v>
      </c>
      <c r="T22" s="40" t="s">
        <v>404</v>
      </c>
      <c r="U22" s="40" t="s">
        <v>404</v>
      </c>
      <c r="V22" s="40">
        <v>140</v>
      </c>
      <c r="W22" s="40">
        <v>26649128</v>
      </c>
      <c r="X22" s="40">
        <v>1</v>
      </c>
      <c r="Y22" s="40">
        <v>72589</v>
      </c>
      <c r="Z22" s="41">
        <v>44777.875</v>
      </c>
      <c r="AA22" s="40" t="s">
        <v>459</v>
      </c>
      <c r="AB22" s="40">
        <v>2</v>
      </c>
      <c r="AC22" s="41"/>
      <c r="AD22" s="41">
        <v>44777.875</v>
      </c>
      <c r="AE22" s="41">
        <v>41887.875</v>
      </c>
      <c r="AF22" s="41">
        <v>41962.916666666664</v>
      </c>
      <c r="AG22" s="41"/>
      <c r="AH22" s="41">
        <v>41973.916666666664</v>
      </c>
      <c r="AI22" s="40"/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 t="s">
        <v>389</v>
      </c>
      <c r="AQ22" s="40">
        <v>91</v>
      </c>
      <c r="AR22" s="40" t="s">
        <v>457</v>
      </c>
      <c r="AS22" s="40">
        <v>169348</v>
      </c>
      <c r="AT22" s="40">
        <v>1693.48</v>
      </c>
      <c r="AU22" s="40" t="s">
        <v>408</v>
      </c>
    </row>
    <row r="23" spans="1:47" x14ac:dyDescent="0.25">
      <c r="A23" s="40" t="s">
        <v>353</v>
      </c>
      <c r="B23" s="40" t="s">
        <v>61</v>
      </c>
      <c r="C23" s="40" t="s">
        <v>60</v>
      </c>
      <c r="D23" s="40">
        <v>1104591</v>
      </c>
      <c r="E23" s="41">
        <v>44787.875</v>
      </c>
      <c r="F23" s="40">
        <v>311084000</v>
      </c>
      <c r="G23" s="40" t="s">
        <v>1065</v>
      </c>
      <c r="H23" s="40" t="s">
        <v>62</v>
      </c>
      <c r="I23" s="41">
        <v>42035.916666666664</v>
      </c>
      <c r="J23" s="40">
        <v>852308507</v>
      </c>
      <c r="K23" s="40">
        <v>1</v>
      </c>
      <c r="L23" s="40" t="s">
        <v>354</v>
      </c>
      <c r="M23" s="40">
        <v>0</v>
      </c>
      <c r="N23" s="40">
        <v>0</v>
      </c>
      <c r="O23" s="40" t="s">
        <v>339</v>
      </c>
      <c r="P23" s="40" t="s">
        <v>77</v>
      </c>
      <c r="Q23" s="40" t="s">
        <v>78</v>
      </c>
      <c r="R23" s="40">
        <v>1498.64</v>
      </c>
      <c r="S23" s="40" t="s">
        <v>404</v>
      </c>
      <c r="T23" s="40" t="s">
        <v>404</v>
      </c>
      <c r="U23" s="40" t="s">
        <v>404</v>
      </c>
      <c r="V23" s="40">
        <v>140</v>
      </c>
      <c r="W23" s="40">
        <v>26649128</v>
      </c>
      <c r="X23" s="40">
        <v>1</v>
      </c>
      <c r="Y23" s="40">
        <v>72664</v>
      </c>
      <c r="Z23" s="41">
        <v>44777.875</v>
      </c>
      <c r="AA23" s="40" t="s">
        <v>459</v>
      </c>
      <c r="AB23" s="40">
        <v>0</v>
      </c>
      <c r="AC23" s="41"/>
      <c r="AD23" s="41">
        <v>44777.875</v>
      </c>
      <c r="AE23" s="41">
        <v>40237.875</v>
      </c>
      <c r="AF23" s="41">
        <v>43676.875</v>
      </c>
      <c r="AG23" s="41">
        <v>43675.875</v>
      </c>
      <c r="AH23" s="41">
        <v>42035.916666666664</v>
      </c>
      <c r="AI23" s="40"/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 t="s">
        <v>389</v>
      </c>
      <c r="AQ23" s="40">
        <v>89</v>
      </c>
      <c r="AR23" s="40" t="s">
        <v>457</v>
      </c>
      <c r="AS23" s="40">
        <v>169348</v>
      </c>
      <c r="AT23" s="40">
        <v>1693.48</v>
      </c>
      <c r="AU23" s="40" t="s">
        <v>408</v>
      </c>
    </row>
    <row r="24" spans="1:47" x14ac:dyDescent="0.25">
      <c r="A24" s="40" t="s">
        <v>237</v>
      </c>
      <c r="B24" s="40" t="s">
        <v>19</v>
      </c>
      <c r="C24" s="40" t="s">
        <v>18</v>
      </c>
      <c r="D24" s="40">
        <v>43066807</v>
      </c>
      <c r="E24" s="41">
        <v>44771.875</v>
      </c>
      <c r="F24" s="40">
        <v>1198444000</v>
      </c>
      <c r="G24" s="40" t="s">
        <v>1051</v>
      </c>
      <c r="H24" s="40" t="s">
        <v>20</v>
      </c>
      <c r="I24" s="41">
        <v>43599.875</v>
      </c>
      <c r="J24" s="40">
        <v>76100372</v>
      </c>
      <c r="K24" s="40">
        <v>1</v>
      </c>
      <c r="L24" s="40" t="s">
        <v>963</v>
      </c>
      <c r="M24" s="40">
        <v>0</v>
      </c>
      <c r="N24" s="40">
        <v>0</v>
      </c>
      <c r="O24" s="40" t="s">
        <v>201</v>
      </c>
      <c r="P24" s="40" t="s">
        <v>77</v>
      </c>
      <c r="Q24" s="40" t="s">
        <v>78</v>
      </c>
      <c r="R24" s="40">
        <v>416.82</v>
      </c>
      <c r="S24" s="40" t="s">
        <v>404</v>
      </c>
      <c r="T24" s="40" t="s">
        <v>404</v>
      </c>
      <c r="U24" s="40" t="s">
        <v>404</v>
      </c>
      <c r="V24" s="40">
        <v>19</v>
      </c>
      <c r="W24" s="40">
        <v>0</v>
      </c>
      <c r="X24" s="40">
        <v>1</v>
      </c>
      <c r="Y24" s="40">
        <v>213065</v>
      </c>
      <c r="Z24" s="41">
        <v>44761.875</v>
      </c>
      <c r="AA24" s="40" t="s">
        <v>387</v>
      </c>
      <c r="AB24" s="40">
        <v>0</v>
      </c>
      <c r="AC24" s="41"/>
      <c r="AD24" s="41">
        <v>44761.875</v>
      </c>
      <c r="AE24" s="41">
        <v>38129.875</v>
      </c>
      <c r="AF24" s="41">
        <v>44749.875</v>
      </c>
      <c r="AG24" s="41">
        <v>44725.875</v>
      </c>
      <c r="AH24" s="41">
        <v>43599.875</v>
      </c>
      <c r="AI24" s="40"/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 t="s">
        <v>389</v>
      </c>
      <c r="AQ24" s="40">
        <v>37</v>
      </c>
      <c r="AR24" s="40" t="s">
        <v>400</v>
      </c>
      <c r="AS24" s="40">
        <v>49621</v>
      </c>
      <c r="AT24" s="40">
        <v>496.21</v>
      </c>
      <c r="AU24" s="40" t="s">
        <v>408</v>
      </c>
    </row>
    <row r="25" spans="1:47" x14ac:dyDescent="0.25">
      <c r="A25" s="40" t="s">
        <v>244</v>
      </c>
      <c r="B25" s="40" t="s">
        <v>19</v>
      </c>
      <c r="C25" s="40" t="s">
        <v>18</v>
      </c>
      <c r="D25" s="40">
        <v>43066807</v>
      </c>
      <c r="E25" s="41">
        <v>44771.875</v>
      </c>
      <c r="F25" s="40">
        <v>1198444000</v>
      </c>
      <c r="G25" s="40" t="s">
        <v>1051</v>
      </c>
      <c r="H25" s="40" t="s">
        <v>20</v>
      </c>
      <c r="I25" s="41">
        <v>43691.875</v>
      </c>
      <c r="J25" s="40">
        <v>76663439</v>
      </c>
      <c r="K25" s="40">
        <v>1</v>
      </c>
      <c r="L25" s="40" t="s">
        <v>245</v>
      </c>
      <c r="M25" s="40">
        <v>0</v>
      </c>
      <c r="N25" s="40">
        <v>0</v>
      </c>
      <c r="O25" s="40" t="s">
        <v>201</v>
      </c>
      <c r="P25" s="40" t="s">
        <v>77</v>
      </c>
      <c r="Q25" s="40" t="s">
        <v>78</v>
      </c>
      <c r="R25" s="40">
        <v>416.82</v>
      </c>
      <c r="S25" s="40" t="s">
        <v>404</v>
      </c>
      <c r="T25" s="40" t="s">
        <v>404</v>
      </c>
      <c r="U25" s="40" t="s">
        <v>404</v>
      </c>
      <c r="V25" s="40">
        <v>19</v>
      </c>
      <c r="W25" s="40">
        <v>0</v>
      </c>
      <c r="X25" s="40">
        <v>1</v>
      </c>
      <c r="Y25" s="40">
        <v>246660</v>
      </c>
      <c r="Z25" s="41">
        <v>44761.875</v>
      </c>
      <c r="AA25" s="40" t="s">
        <v>387</v>
      </c>
      <c r="AB25" s="40">
        <v>0</v>
      </c>
      <c r="AC25" s="41"/>
      <c r="AD25" s="41">
        <v>44761.875</v>
      </c>
      <c r="AE25" s="41">
        <v>41628.916666666664</v>
      </c>
      <c r="AF25" s="41">
        <v>43852.875</v>
      </c>
      <c r="AG25" s="41">
        <v>43843.875</v>
      </c>
      <c r="AH25" s="41">
        <v>43691.875</v>
      </c>
      <c r="AI25" s="40"/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 t="s">
        <v>389</v>
      </c>
      <c r="AQ25" s="40">
        <v>34</v>
      </c>
      <c r="AR25" s="40" t="s">
        <v>400</v>
      </c>
      <c r="AS25" s="40">
        <v>49621</v>
      </c>
      <c r="AT25" s="40">
        <v>496.21</v>
      </c>
      <c r="AU25" s="40" t="s">
        <v>408</v>
      </c>
    </row>
    <row r="26" spans="1:47" x14ac:dyDescent="0.25">
      <c r="A26" s="40" t="s">
        <v>304</v>
      </c>
      <c r="B26" s="40" t="s">
        <v>40</v>
      </c>
      <c r="C26" s="40" t="s">
        <v>39</v>
      </c>
      <c r="D26" s="40">
        <v>43295208</v>
      </c>
      <c r="E26" s="41">
        <v>44787.875</v>
      </c>
      <c r="F26" s="40">
        <v>310572000</v>
      </c>
      <c r="G26" s="40" t="s">
        <v>1055</v>
      </c>
      <c r="H26" s="40" t="s">
        <v>41</v>
      </c>
      <c r="I26" s="41">
        <v>43993.875</v>
      </c>
      <c r="J26" s="40">
        <v>78372767</v>
      </c>
      <c r="K26" s="40">
        <v>1</v>
      </c>
      <c r="L26" s="40" t="s">
        <v>438</v>
      </c>
      <c r="M26" s="40">
        <v>0</v>
      </c>
      <c r="N26" s="40">
        <v>0</v>
      </c>
      <c r="O26" s="40" t="s">
        <v>303</v>
      </c>
      <c r="P26" s="40" t="s">
        <v>110</v>
      </c>
      <c r="Q26" s="40" t="s">
        <v>20</v>
      </c>
      <c r="R26" s="40">
        <v>1697.25</v>
      </c>
      <c r="S26" s="40" t="s">
        <v>404</v>
      </c>
      <c r="T26" s="40" t="s">
        <v>404</v>
      </c>
      <c r="U26" s="40" t="s">
        <v>404</v>
      </c>
      <c r="V26" s="40">
        <v>127</v>
      </c>
      <c r="W26" s="40">
        <v>26650667</v>
      </c>
      <c r="X26" s="40">
        <v>1</v>
      </c>
      <c r="Y26" s="40">
        <v>64138</v>
      </c>
      <c r="Z26" s="41">
        <v>44777.875</v>
      </c>
      <c r="AA26" s="40" t="s">
        <v>434</v>
      </c>
      <c r="AB26" s="40">
        <v>1</v>
      </c>
      <c r="AC26" s="41"/>
      <c r="AD26" s="41">
        <v>44777.875</v>
      </c>
      <c r="AE26" s="41">
        <v>43972.875</v>
      </c>
      <c r="AF26" s="41">
        <v>43993.875</v>
      </c>
      <c r="AG26" s="41"/>
      <c r="AH26" s="41">
        <v>43993.875</v>
      </c>
      <c r="AI26" s="40"/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 t="s">
        <v>389</v>
      </c>
      <c r="AQ26" s="40">
        <v>88</v>
      </c>
      <c r="AR26" s="40" t="s">
        <v>437</v>
      </c>
      <c r="AS26" s="40">
        <v>19179</v>
      </c>
      <c r="AT26" s="40">
        <v>1917.9</v>
      </c>
      <c r="AU26" s="40" t="s">
        <v>408</v>
      </c>
    </row>
    <row r="27" spans="1:47" x14ac:dyDescent="0.25">
      <c r="A27" s="40" t="s">
        <v>253</v>
      </c>
      <c r="B27" s="40" t="s">
        <v>22</v>
      </c>
      <c r="C27" s="40" t="s">
        <v>21</v>
      </c>
      <c r="D27" s="40">
        <v>43058991</v>
      </c>
      <c r="E27" s="41">
        <v>44771.875</v>
      </c>
      <c r="F27" s="40">
        <v>1197781000</v>
      </c>
      <c r="G27" s="40" t="s">
        <v>1049</v>
      </c>
      <c r="H27" s="40" t="s">
        <v>23</v>
      </c>
      <c r="I27" s="41">
        <v>44740.875</v>
      </c>
      <c r="J27" s="40">
        <v>84162731</v>
      </c>
      <c r="K27" s="40">
        <v>1</v>
      </c>
      <c r="L27" s="40" t="s">
        <v>254</v>
      </c>
      <c r="M27" s="40">
        <v>0</v>
      </c>
      <c r="N27" s="40">
        <v>0</v>
      </c>
      <c r="O27" s="40" t="s">
        <v>252</v>
      </c>
      <c r="P27" s="40" t="s">
        <v>110</v>
      </c>
      <c r="Q27" s="40" t="s">
        <v>20</v>
      </c>
      <c r="R27" s="40">
        <v>1287.56</v>
      </c>
      <c r="S27" s="40" t="s">
        <v>386</v>
      </c>
      <c r="T27" s="40" t="s">
        <v>386</v>
      </c>
      <c r="U27" s="40" t="s">
        <v>404</v>
      </c>
      <c r="V27" s="40">
        <v>57</v>
      </c>
      <c r="W27" s="40">
        <v>0</v>
      </c>
      <c r="X27" s="40">
        <v>1</v>
      </c>
      <c r="Y27" s="40">
        <v>161003</v>
      </c>
      <c r="Z27" s="41">
        <v>44761.875</v>
      </c>
      <c r="AA27" s="40" t="s">
        <v>392</v>
      </c>
      <c r="AB27" s="40">
        <v>1</v>
      </c>
      <c r="AC27" s="41"/>
      <c r="AD27" s="41">
        <v>44761.875</v>
      </c>
      <c r="AE27" s="41">
        <v>44713.875</v>
      </c>
      <c r="AF27" s="41">
        <v>44740.875</v>
      </c>
      <c r="AG27" s="41"/>
      <c r="AH27" s="41">
        <v>44742.875</v>
      </c>
      <c r="AI27" s="40"/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 t="s">
        <v>389</v>
      </c>
      <c r="AQ27" s="40"/>
      <c r="AR27" s="40" t="s">
        <v>398</v>
      </c>
      <c r="AS27" s="40">
        <v>153282</v>
      </c>
      <c r="AT27" s="40">
        <v>1532.82</v>
      </c>
      <c r="AU27" s="40" t="s">
        <v>408</v>
      </c>
    </row>
    <row r="28" spans="1:47" x14ac:dyDescent="0.25">
      <c r="A28" s="40" t="s">
        <v>308</v>
      </c>
      <c r="B28" s="40" t="s">
        <v>40</v>
      </c>
      <c r="C28" s="40" t="s">
        <v>39</v>
      </c>
      <c r="D28" s="40">
        <v>43295208</v>
      </c>
      <c r="E28" s="41">
        <v>44787.875</v>
      </c>
      <c r="F28" s="40">
        <v>310572000</v>
      </c>
      <c r="G28" s="40" t="s">
        <v>1055</v>
      </c>
      <c r="H28" s="40" t="s">
        <v>41</v>
      </c>
      <c r="I28" s="41">
        <v>42185.875</v>
      </c>
      <c r="J28" s="40">
        <v>291238688</v>
      </c>
      <c r="K28" s="40">
        <v>1</v>
      </c>
      <c r="L28" s="40" t="s">
        <v>309</v>
      </c>
      <c r="M28" s="40">
        <v>0</v>
      </c>
      <c r="N28" s="40">
        <v>0</v>
      </c>
      <c r="O28" s="40" t="s">
        <v>300</v>
      </c>
      <c r="P28" s="40" t="s">
        <v>77</v>
      </c>
      <c r="Q28" s="40" t="s">
        <v>78</v>
      </c>
      <c r="R28" s="40">
        <v>2182.44</v>
      </c>
      <c r="S28" s="40" t="s">
        <v>404</v>
      </c>
      <c r="T28" s="40" t="s">
        <v>404</v>
      </c>
      <c r="U28" s="40" t="s">
        <v>404</v>
      </c>
      <c r="V28" s="40">
        <v>127</v>
      </c>
      <c r="W28" s="40">
        <v>26649007</v>
      </c>
      <c r="X28" s="40">
        <v>1</v>
      </c>
      <c r="Y28" s="40">
        <v>65113</v>
      </c>
      <c r="Z28" s="41">
        <v>44777.875</v>
      </c>
      <c r="AA28" s="40" t="s">
        <v>434</v>
      </c>
      <c r="AB28" s="40">
        <v>0</v>
      </c>
      <c r="AC28" s="41"/>
      <c r="AD28" s="41">
        <v>44777.875</v>
      </c>
      <c r="AE28" s="41">
        <v>30934.875</v>
      </c>
      <c r="AF28" s="41">
        <v>44713.875</v>
      </c>
      <c r="AG28" s="41">
        <v>44711.875</v>
      </c>
      <c r="AH28" s="41">
        <v>42185.875</v>
      </c>
      <c r="AI28" s="40"/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 t="s">
        <v>389</v>
      </c>
      <c r="AQ28" s="40">
        <v>84</v>
      </c>
      <c r="AR28" s="40" t="s">
        <v>430</v>
      </c>
      <c r="AS28" s="40">
        <v>246615</v>
      </c>
      <c r="AT28" s="40">
        <v>2466.15</v>
      </c>
      <c r="AU28" s="40" t="s">
        <v>408</v>
      </c>
    </row>
    <row r="29" spans="1:47" x14ac:dyDescent="0.25">
      <c r="A29" s="40" t="s">
        <v>346</v>
      </c>
      <c r="B29" s="40" t="s">
        <v>58</v>
      </c>
      <c r="C29" s="40" t="s">
        <v>57</v>
      </c>
      <c r="D29" s="40">
        <v>43294838</v>
      </c>
      <c r="E29" s="41">
        <v>44787.875</v>
      </c>
      <c r="F29" s="40">
        <v>108697000</v>
      </c>
      <c r="G29" s="40" t="s">
        <v>1061</v>
      </c>
      <c r="H29" s="40" t="s">
        <v>59</v>
      </c>
      <c r="I29" s="41">
        <v>42277.875</v>
      </c>
      <c r="J29" s="40">
        <v>291305148</v>
      </c>
      <c r="K29" s="40">
        <v>1</v>
      </c>
      <c r="L29" s="40" t="s">
        <v>446</v>
      </c>
      <c r="M29" s="40">
        <v>0</v>
      </c>
      <c r="N29" s="40">
        <v>0</v>
      </c>
      <c r="O29" s="40" t="s">
        <v>76</v>
      </c>
      <c r="P29" s="40" t="s">
        <v>77</v>
      </c>
      <c r="Q29" s="40" t="s">
        <v>78</v>
      </c>
      <c r="R29" s="40">
        <v>3892.76</v>
      </c>
      <c r="S29" s="40" t="s">
        <v>404</v>
      </c>
      <c r="T29" s="40" t="s">
        <v>404</v>
      </c>
      <c r="U29" s="40" t="s">
        <v>404</v>
      </c>
      <c r="V29" s="40">
        <v>144</v>
      </c>
      <c r="W29" s="40">
        <v>27449953</v>
      </c>
      <c r="X29" s="40">
        <v>1</v>
      </c>
      <c r="Y29" s="40">
        <v>66192</v>
      </c>
      <c r="Z29" s="41">
        <v>44777.875</v>
      </c>
      <c r="AA29" s="40" t="s">
        <v>445</v>
      </c>
      <c r="AB29" s="40">
        <v>0</v>
      </c>
      <c r="AC29" s="41"/>
      <c r="AD29" s="41">
        <v>44777.875</v>
      </c>
      <c r="AE29" s="41">
        <v>28745.875</v>
      </c>
      <c r="AF29" s="41">
        <v>42267.875</v>
      </c>
      <c r="AG29" s="41"/>
      <c r="AH29" s="41">
        <v>42277.875</v>
      </c>
      <c r="AI29" s="40"/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 t="s">
        <v>389</v>
      </c>
      <c r="AQ29" s="40">
        <v>81</v>
      </c>
      <c r="AR29" s="40" t="s">
        <v>447</v>
      </c>
      <c r="AS29" s="40">
        <v>439883</v>
      </c>
      <c r="AT29" s="40">
        <v>4398.83</v>
      </c>
      <c r="AU29" s="40" t="s">
        <v>408</v>
      </c>
    </row>
    <row r="30" spans="1:47" x14ac:dyDescent="0.25">
      <c r="A30" s="40" t="s">
        <v>202</v>
      </c>
      <c r="B30" s="40" t="s">
        <v>19</v>
      </c>
      <c r="C30" s="40" t="s">
        <v>18</v>
      </c>
      <c r="D30" s="40">
        <v>43066807</v>
      </c>
      <c r="E30" s="41">
        <v>44771.875</v>
      </c>
      <c r="F30" s="40">
        <v>1198444000</v>
      </c>
      <c r="G30" s="40" t="s">
        <v>1051</v>
      </c>
      <c r="H30" s="40" t="s">
        <v>20</v>
      </c>
      <c r="I30" s="41">
        <v>43357.875</v>
      </c>
      <c r="J30" s="40">
        <v>73611883</v>
      </c>
      <c r="K30" s="40">
        <v>1</v>
      </c>
      <c r="L30" s="40" t="s">
        <v>850</v>
      </c>
      <c r="M30" s="40">
        <v>0</v>
      </c>
      <c r="N30" s="40">
        <v>0</v>
      </c>
      <c r="O30" s="40" t="s">
        <v>201</v>
      </c>
      <c r="P30" s="40" t="s">
        <v>77</v>
      </c>
      <c r="Q30" s="40" t="s">
        <v>78</v>
      </c>
      <c r="R30" s="40">
        <v>664.5</v>
      </c>
      <c r="S30" s="40" t="s">
        <v>404</v>
      </c>
      <c r="T30" s="40" t="s">
        <v>404</v>
      </c>
      <c r="U30" s="40" t="s">
        <v>404</v>
      </c>
      <c r="V30" s="40">
        <v>19</v>
      </c>
      <c r="W30" s="40">
        <v>0</v>
      </c>
      <c r="X30" s="40">
        <v>1</v>
      </c>
      <c r="Y30" s="40">
        <v>164470</v>
      </c>
      <c r="Z30" s="41">
        <v>44761.875</v>
      </c>
      <c r="AA30" s="40" t="s">
        <v>387</v>
      </c>
      <c r="AB30" s="40">
        <v>0</v>
      </c>
      <c r="AC30" s="41"/>
      <c r="AD30" s="41">
        <v>44761.875</v>
      </c>
      <c r="AE30" s="41">
        <v>35525.875</v>
      </c>
      <c r="AF30" s="41">
        <v>43355.875</v>
      </c>
      <c r="AG30" s="41"/>
      <c r="AH30" s="41">
        <v>43357.875</v>
      </c>
      <c r="AI30" s="40"/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 t="s">
        <v>389</v>
      </c>
      <c r="AQ30" s="40">
        <v>45</v>
      </c>
      <c r="AR30" s="40" t="s">
        <v>400</v>
      </c>
      <c r="AS30" s="40">
        <v>79106</v>
      </c>
      <c r="AT30" s="40">
        <v>791.06</v>
      </c>
      <c r="AU30" s="40" t="s">
        <v>408</v>
      </c>
    </row>
    <row r="31" spans="1:47" x14ac:dyDescent="0.25">
      <c r="A31" s="40" t="s">
        <v>210</v>
      </c>
      <c r="B31" s="40" t="s">
        <v>19</v>
      </c>
      <c r="C31" s="40" t="s">
        <v>18</v>
      </c>
      <c r="D31" s="40">
        <v>43066807</v>
      </c>
      <c r="E31" s="41">
        <v>44771.875</v>
      </c>
      <c r="F31" s="40">
        <v>1198444000</v>
      </c>
      <c r="G31" s="40" t="s">
        <v>1051</v>
      </c>
      <c r="H31" s="40" t="s">
        <v>20</v>
      </c>
      <c r="I31" s="41">
        <v>43418.916666666664</v>
      </c>
      <c r="J31" s="40">
        <v>74090462</v>
      </c>
      <c r="K31" s="40">
        <v>1</v>
      </c>
      <c r="L31" s="40" t="s">
        <v>894</v>
      </c>
      <c r="M31" s="40">
        <v>0</v>
      </c>
      <c r="N31" s="40">
        <v>0</v>
      </c>
      <c r="O31" s="40" t="s">
        <v>201</v>
      </c>
      <c r="P31" s="40" t="s">
        <v>77</v>
      </c>
      <c r="Q31" s="40" t="s">
        <v>78</v>
      </c>
      <c r="R31" s="40">
        <v>664.5</v>
      </c>
      <c r="S31" s="40" t="s">
        <v>404</v>
      </c>
      <c r="T31" s="40" t="s">
        <v>404</v>
      </c>
      <c r="U31" s="40" t="s">
        <v>404</v>
      </c>
      <c r="V31" s="40">
        <v>19</v>
      </c>
      <c r="W31" s="40">
        <v>0</v>
      </c>
      <c r="X31" s="40">
        <v>1</v>
      </c>
      <c r="Y31" s="40">
        <v>173335</v>
      </c>
      <c r="Z31" s="41">
        <v>44761.875</v>
      </c>
      <c r="AA31" s="40" t="s">
        <v>387</v>
      </c>
      <c r="AB31" s="40">
        <v>0</v>
      </c>
      <c r="AC31" s="41"/>
      <c r="AD31" s="41">
        <v>44761.875</v>
      </c>
      <c r="AE31" s="41">
        <v>33160.875</v>
      </c>
      <c r="AF31" s="41">
        <v>43417.916666666664</v>
      </c>
      <c r="AG31" s="41"/>
      <c r="AH31" s="41">
        <v>43418.916666666664</v>
      </c>
      <c r="AI31" s="40"/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 t="s">
        <v>389</v>
      </c>
      <c r="AQ31" s="40">
        <v>43</v>
      </c>
      <c r="AR31" s="40" t="s">
        <v>400</v>
      </c>
      <c r="AS31" s="40">
        <v>79106</v>
      </c>
      <c r="AT31" s="40">
        <v>791.06</v>
      </c>
      <c r="AU31" s="40" t="s">
        <v>408</v>
      </c>
    </row>
    <row r="32" spans="1:47" x14ac:dyDescent="0.25">
      <c r="A32" s="40" t="s">
        <v>292</v>
      </c>
      <c r="B32" s="40" t="s">
        <v>34</v>
      </c>
      <c r="C32" s="40" t="s">
        <v>33</v>
      </c>
      <c r="D32" s="40">
        <v>43059069</v>
      </c>
      <c r="E32" s="41">
        <v>44771.875</v>
      </c>
      <c r="F32" s="40">
        <v>1208895000</v>
      </c>
      <c r="G32" s="40" t="s">
        <v>1052</v>
      </c>
      <c r="H32" s="40" t="s">
        <v>35</v>
      </c>
      <c r="I32" s="41">
        <v>43569.875</v>
      </c>
      <c r="J32" s="40">
        <v>75187990</v>
      </c>
      <c r="K32" s="40">
        <v>1</v>
      </c>
      <c r="L32" s="40" t="s">
        <v>293</v>
      </c>
      <c r="M32" s="40">
        <v>0</v>
      </c>
      <c r="N32" s="40">
        <v>0</v>
      </c>
      <c r="O32" s="40" t="s">
        <v>81</v>
      </c>
      <c r="P32" s="40" t="s">
        <v>77</v>
      </c>
      <c r="Q32" s="40" t="s">
        <v>78</v>
      </c>
      <c r="R32" s="40">
        <v>1180.27</v>
      </c>
      <c r="S32" s="40" t="s">
        <v>404</v>
      </c>
      <c r="T32" s="40" t="s">
        <v>404</v>
      </c>
      <c r="U32" s="40" t="s">
        <v>404</v>
      </c>
      <c r="V32" s="40">
        <v>19</v>
      </c>
      <c r="W32" s="40">
        <v>0</v>
      </c>
      <c r="X32" s="40">
        <v>1</v>
      </c>
      <c r="Y32" s="40">
        <v>207638</v>
      </c>
      <c r="Z32" s="41">
        <v>44761.875</v>
      </c>
      <c r="AA32" s="40" t="s">
        <v>387</v>
      </c>
      <c r="AB32" s="40">
        <v>0</v>
      </c>
      <c r="AC32" s="41"/>
      <c r="AD32" s="41">
        <v>44761.875</v>
      </c>
      <c r="AE32" s="41">
        <v>40881.916666666664</v>
      </c>
      <c r="AF32" s="41">
        <v>43569.875</v>
      </c>
      <c r="AG32" s="41"/>
      <c r="AH32" s="41">
        <v>43569.875</v>
      </c>
      <c r="AI32" s="40"/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 t="s">
        <v>389</v>
      </c>
      <c r="AQ32" s="40">
        <v>38</v>
      </c>
      <c r="AR32" s="40" t="s">
        <v>390</v>
      </c>
      <c r="AS32" s="40">
        <v>140509</v>
      </c>
      <c r="AT32" s="40">
        <v>1405.09</v>
      </c>
      <c r="AU32" s="40" t="s">
        <v>408</v>
      </c>
    </row>
    <row r="33" spans="1:47" x14ac:dyDescent="0.25">
      <c r="A33" s="40" t="s">
        <v>241</v>
      </c>
      <c r="B33" s="40" t="s">
        <v>19</v>
      </c>
      <c r="C33" s="40" t="s">
        <v>18</v>
      </c>
      <c r="D33" s="40">
        <v>43066807</v>
      </c>
      <c r="E33" s="41">
        <v>44771.875</v>
      </c>
      <c r="F33" s="40">
        <v>1198444000</v>
      </c>
      <c r="G33" s="40" t="s">
        <v>1051</v>
      </c>
      <c r="H33" s="40" t="s">
        <v>20</v>
      </c>
      <c r="I33" s="41">
        <v>43599.875</v>
      </c>
      <c r="J33" s="40">
        <v>76100373</v>
      </c>
      <c r="K33" s="40">
        <v>1</v>
      </c>
      <c r="L33" s="40" t="s">
        <v>964</v>
      </c>
      <c r="M33" s="40">
        <v>0</v>
      </c>
      <c r="N33" s="40">
        <v>0</v>
      </c>
      <c r="O33" s="40" t="s">
        <v>201</v>
      </c>
      <c r="P33" s="40" t="s">
        <v>110</v>
      </c>
      <c r="Q33" s="40" t="s">
        <v>20</v>
      </c>
      <c r="R33" s="40">
        <v>1223.8900000000001</v>
      </c>
      <c r="S33" s="40" t="s">
        <v>404</v>
      </c>
      <c r="T33" s="40" t="s">
        <v>404</v>
      </c>
      <c r="U33" s="40" t="s">
        <v>404</v>
      </c>
      <c r="V33" s="40">
        <v>19</v>
      </c>
      <c r="W33" s="40">
        <v>0</v>
      </c>
      <c r="X33" s="40">
        <v>1</v>
      </c>
      <c r="Y33" s="40">
        <v>213065</v>
      </c>
      <c r="Z33" s="41">
        <v>44761.875</v>
      </c>
      <c r="AA33" s="40" t="s">
        <v>387</v>
      </c>
      <c r="AB33" s="40">
        <v>1</v>
      </c>
      <c r="AC33" s="41"/>
      <c r="AD33" s="41">
        <v>44761.875</v>
      </c>
      <c r="AE33" s="41">
        <v>26829.875</v>
      </c>
      <c r="AF33" s="41">
        <v>44749.875</v>
      </c>
      <c r="AG33" s="41"/>
      <c r="AH33" s="41">
        <v>43599.875</v>
      </c>
      <c r="AI33" s="40"/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 t="s">
        <v>389</v>
      </c>
      <c r="AQ33" s="40">
        <v>37</v>
      </c>
      <c r="AR33" s="40" t="s">
        <v>400</v>
      </c>
      <c r="AS33" s="40">
        <v>145704</v>
      </c>
      <c r="AT33" s="40">
        <v>1457.04</v>
      </c>
      <c r="AU33" s="40" t="s">
        <v>408</v>
      </c>
    </row>
    <row r="34" spans="1:47" x14ac:dyDescent="0.25">
      <c r="A34" s="40" t="s">
        <v>344</v>
      </c>
      <c r="B34" s="40" t="s">
        <v>55</v>
      </c>
      <c r="C34" s="40" t="s">
        <v>54</v>
      </c>
      <c r="D34" s="40">
        <v>43295857</v>
      </c>
      <c r="E34" s="41">
        <v>44787.875</v>
      </c>
      <c r="F34" s="40">
        <v>318048000</v>
      </c>
      <c r="G34" s="40" t="s">
        <v>1057</v>
      </c>
      <c r="H34" s="40" t="s">
        <v>56</v>
      </c>
      <c r="I34" s="41">
        <v>42124.875</v>
      </c>
      <c r="J34" s="40">
        <v>291191630</v>
      </c>
      <c r="K34" s="40">
        <v>1</v>
      </c>
      <c r="L34" s="40" t="s">
        <v>464</v>
      </c>
      <c r="M34" s="40">
        <v>0</v>
      </c>
      <c r="N34" s="40">
        <v>0</v>
      </c>
      <c r="O34" s="40" t="s">
        <v>303</v>
      </c>
      <c r="P34" s="40" t="s">
        <v>77</v>
      </c>
      <c r="Q34" s="40" t="s">
        <v>78</v>
      </c>
      <c r="R34" s="40">
        <v>1893.57</v>
      </c>
      <c r="S34" s="40" t="s">
        <v>404</v>
      </c>
      <c r="T34" s="40" t="s">
        <v>404</v>
      </c>
      <c r="U34" s="40" t="s">
        <v>404</v>
      </c>
      <c r="V34" s="40">
        <v>142</v>
      </c>
      <c r="W34" s="40">
        <v>26650667</v>
      </c>
      <c r="X34" s="40">
        <v>1</v>
      </c>
      <c r="Y34" s="40">
        <v>72793</v>
      </c>
      <c r="Z34" s="41">
        <v>44777.875</v>
      </c>
      <c r="AA34" s="40" t="s">
        <v>454</v>
      </c>
      <c r="AB34" s="40">
        <v>0</v>
      </c>
      <c r="AC34" s="41"/>
      <c r="AD34" s="41">
        <v>44777.875</v>
      </c>
      <c r="AE34" s="41">
        <v>41513.875</v>
      </c>
      <c r="AF34" s="41">
        <v>44164.875</v>
      </c>
      <c r="AG34" s="41">
        <v>43920.875</v>
      </c>
      <c r="AH34" s="41">
        <v>42124.875</v>
      </c>
      <c r="AI34" s="40"/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 t="s">
        <v>389</v>
      </c>
      <c r="AQ34" s="40">
        <v>86</v>
      </c>
      <c r="AR34" s="40" t="s">
        <v>437</v>
      </c>
      <c r="AS34" s="40">
        <v>213979</v>
      </c>
      <c r="AT34" s="40">
        <v>2139.79</v>
      </c>
      <c r="AU34" s="40" t="s">
        <v>408</v>
      </c>
    </row>
    <row r="35" spans="1:47" x14ac:dyDescent="0.25">
      <c r="A35" s="40" t="s">
        <v>312</v>
      </c>
      <c r="B35" s="40" t="s">
        <v>40</v>
      </c>
      <c r="C35" s="40" t="s">
        <v>39</v>
      </c>
      <c r="D35" s="40">
        <v>43295208</v>
      </c>
      <c r="E35" s="41">
        <v>44787.875</v>
      </c>
      <c r="F35" s="40">
        <v>310572000</v>
      </c>
      <c r="G35" s="40" t="s">
        <v>1055</v>
      </c>
      <c r="H35" s="40" t="s">
        <v>41</v>
      </c>
      <c r="I35" s="41">
        <v>42247.875</v>
      </c>
      <c r="J35" s="40">
        <v>291285783</v>
      </c>
      <c r="K35" s="40">
        <v>1</v>
      </c>
      <c r="L35" s="40" t="s">
        <v>443</v>
      </c>
      <c r="M35" s="40">
        <v>0</v>
      </c>
      <c r="N35" s="40">
        <v>0</v>
      </c>
      <c r="O35" s="40" t="s">
        <v>314</v>
      </c>
      <c r="P35" s="40" t="s">
        <v>77</v>
      </c>
      <c r="Q35" s="40" t="s">
        <v>78</v>
      </c>
      <c r="R35" s="40">
        <v>5197.5600000000004</v>
      </c>
      <c r="S35" s="40" t="s">
        <v>404</v>
      </c>
      <c r="T35" s="40" t="s">
        <v>404</v>
      </c>
      <c r="U35" s="40" t="s">
        <v>404</v>
      </c>
      <c r="V35" s="40">
        <v>127</v>
      </c>
      <c r="W35" s="40">
        <v>26650775</v>
      </c>
      <c r="X35" s="40">
        <v>1</v>
      </c>
      <c r="Y35" s="40">
        <v>65888</v>
      </c>
      <c r="Z35" s="41">
        <v>44777.875</v>
      </c>
      <c r="AA35" s="40" t="s">
        <v>434</v>
      </c>
      <c r="AB35" s="40">
        <v>0</v>
      </c>
      <c r="AC35" s="41"/>
      <c r="AD35" s="41">
        <v>44777.875</v>
      </c>
      <c r="AE35" s="41">
        <v>26881.875</v>
      </c>
      <c r="AF35" s="41">
        <v>43692.875</v>
      </c>
      <c r="AG35" s="41">
        <v>43675.875</v>
      </c>
      <c r="AH35" s="41">
        <v>42247.875</v>
      </c>
      <c r="AI35" s="40"/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 t="s">
        <v>389</v>
      </c>
      <c r="AQ35" s="40">
        <v>82</v>
      </c>
      <c r="AR35" s="40" t="s">
        <v>444</v>
      </c>
      <c r="AS35" s="40">
        <v>587321</v>
      </c>
      <c r="AT35" s="40">
        <v>5873.21</v>
      </c>
      <c r="AU35" s="40" t="s">
        <v>408</v>
      </c>
    </row>
    <row r="36" spans="1:47" x14ac:dyDescent="0.25">
      <c r="A36" s="40" t="s">
        <v>333</v>
      </c>
      <c r="B36" s="40" t="s">
        <v>52</v>
      </c>
      <c r="C36" s="40" t="s">
        <v>51</v>
      </c>
      <c r="D36" s="40">
        <v>43295649</v>
      </c>
      <c r="E36" s="41">
        <v>44787.875</v>
      </c>
      <c r="F36" s="40">
        <v>189307000</v>
      </c>
      <c r="G36" s="40" t="s">
        <v>1063</v>
      </c>
      <c r="H36" s="40" t="s">
        <v>53</v>
      </c>
      <c r="I36" s="41">
        <v>42429.875</v>
      </c>
      <c r="J36" s="40">
        <v>291417728</v>
      </c>
      <c r="K36" s="40">
        <v>1</v>
      </c>
      <c r="L36" s="40" t="s">
        <v>449</v>
      </c>
      <c r="M36" s="40">
        <v>0</v>
      </c>
      <c r="N36" s="40">
        <v>0</v>
      </c>
      <c r="O36" s="40" t="s">
        <v>81</v>
      </c>
      <c r="P36" s="40" t="s">
        <v>77</v>
      </c>
      <c r="Q36" s="40" t="s">
        <v>78</v>
      </c>
      <c r="R36" s="40">
        <v>4871.66</v>
      </c>
      <c r="S36" s="40" t="s">
        <v>404</v>
      </c>
      <c r="T36" s="40" t="s">
        <v>404</v>
      </c>
      <c r="U36" s="40" t="s">
        <v>404</v>
      </c>
      <c r="V36" s="40">
        <v>149</v>
      </c>
      <c r="W36" s="40">
        <v>27447319</v>
      </c>
      <c r="X36" s="40">
        <v>1</v>
      </c>
      <c r="Y36" s="40">
        <v>68066</v>
      </c>
      <c r="Z36" s="41">
        <v>44777.875</v>
      </c>
      <c r="AA36" s="40" t="s">
        <v>448</v>
      </c>
      <c r="AB36" s="40">
        <v>0</v>
      </c>
      <c r="AC36" s="41"/>
      <c r="AD36" s="41">
        <v>44777.875</v>
      </c>
      <c r="AE36" s="41">
        <v>23904.875</v>
      </c>
      <c r="AF36" s="41">
        <v>43592.875</v>
      </c>
      <c r="AG36" s="41">
        <v>43584.875</v>
      </c>
      <c r="AH36" s="41">
        <v>42429.875</v>
      </c>
      <c r="AI36" s="40"/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 t="s">
        <v>389</v>
      </c>
      <c r="AQ36" s="40">
        <v>76</v>
      </c>
      <c r="AR36" s="40" t="s">
        <v>450</v>
      </c>
      <c r="AS36" s="40">
        <v>550501</v>
      </c>
      <c r="AT36" s="40">
        <v>5505.01</v>
      </c>
      <c r="AU36" s="40" t="s">
        <v>408</v>
      </c>
    </row>
    <row r="37" spans="1:47" x14ac:dyDescent="0.25">
      <c r="A37" s="40" t="s">
        <v>322</v>
      </c>
      <c r="B37" s="40" t="s">
        <v>43</v>
      </c>
      <c r="C37" s="40" t="s">
        <v>42</v>
      </c>
      <c r="D37" s="40">
        <v>43295864</v>
      </c>
      <c r="E37" s="41">
        <v>44787.875</v>
      </c>
      <c r="F37" s="40">
        <v>189733000</v>
      </c>
      <c r="G37" s="40" t="s">
        <v>1062</v>
      </c>
      <c r="H37" s="40" t="s">
        <v>44</v>
      </c>
      <c r="I37" s="41">
        <v>42490.875</v>
      </c>
      <c r="J37" s="40">
        <v>291469310</v>
      </c>
      <c r="K37" s="40">
        <v>1</v>
      </c>
      <c r="L37" s="40" t="s">
        <v>470</v>
      </c>
      <c r="M37" s="40">
        <v>0</v>
      </c>
      <c r="N37" s="40">
        <v>0</v>
      </c>
      <c r="O37" s="40" t="s">
        <v>252</v>
      </c>
      <c r="P37" s="40" t="s">
        <v>77</v>
      </c>
      <c r="Q37" s="40" t="s">
        <v>78</v>
      </c>
      <c r="R37" s="40">
        <v>1822.38</v>
      </c>
      <c r="S37" s="40" t="s">
        <v>404</v>
      </c>
      <c r="T37" s="40" t="s">
        <v>404</v>
      </c>
      <c r="U37" s="40" t="s">
        <v>404</v>
      </c>
      <c r="V37" s="40">
        <v>151</v>
      </c>
      <c r="W37" s="40">
        <v>27447269</v>
      </c>
      <c r="X37" s="40">
        <v>1</v>
      </c>
      <c r="Y37" s="40">
        <v>74000</v>
      </c>
      <c r="Z37" s="41">
        <v>44777.875</v>
      </c>
      <c r="AA37" s="40" t="s">
        <v>465</v>
      </c>
      <c r="AB37" s="40">
        <v>0</v>
      </c>
      <c r="AC37" s="41"/>
      <c r="AD37" s="41">
        <v>44777.875</v>
      </c>
      <c r="AE37" s="41">
        <v>41557.875</v>
      </c>
      <c r="AF37" s="41">
        <v>42864.875</v>
      </c>
      <c r="AG37" s="41"/>
      <c r="AH37" s="41">
        <v>42490.875</v>
      </c>
      <c r="AI37" s="40"/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 t="s">
        <v>389</v>
      </c>
      <c r="AQ37" s="40">
        <v>74</v>
      </c>
      <c r="AR37" s="40" t="s">
        <v>467</v>
      </c>
      <c r="AS37" s="40">
        <v>205928</v>
      </c>
      <c r="AT37" s="40">
        <v>2059.2800000000002</v>
      </c>
      <c r="AU37" s="40" t="s">
        <v>408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AZ86"/>
  <sheetViews>
    <sheetView topLeftCell="A50" workbookViewId="0">
      <selection activeCell="O66" sqref="O66"/>
    </sheetView>
  </sheetViews>
  <sheetFormatPr defaultRowHeight="15" x14ac:dyDescent="0.2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3" t="s">
        <v>385</v>
      </c>
      <c r="AV1" s="42" t="s">
        <v>1074</v>
      </c>
      <c r="AW1" s="42"/>
      <c r="AX1" s="42" t="s">
        <v>1098</v>
      </c>
    </row>
    <row r="2" spans="1:52" x14ac:dyDescent="0.25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4" t="s">
        <v>1075</v>
      </c>
      <c r="AW2" s="44" t="str">
        <f>CONCATENATE(A2,B2,C2,D2,E2,F2,G2,H2,I2,J2,K2,L2,M2,N2,O2,P2,Q2,R2,S2,T2,U2,V2,W2,X2,Y2,Z2,AA2,AB2,AC2,AD2,AE2,AF2,AG2,AH2,AI2,AJ2,AK2,AL2,AM2,AN2,AO2,AP2,AQ2,AR2,AS2,AT2,AU2,AV2)</f>
        <v>733948441PRXWXLX DX XLVX LXPX2323,64SIMSIMSIM570116100344761,875ANMEP044761,87531333,87543360,87543326,875000000AMIL46AMIL 500 QP NACIONAL2766232766,23ATIVORepasse</v>
      </c>
      <c r="AX2" s="44">
        <f>IF(AW2=AW1,1,0)</f>
        <v>0</v>
      </c>
      <c r="AY2">
        <v>7</v>
      </c>
      <c r="AZ2">
        <v>1</v>
      </c>
    </row>
    <row r="3" spans="1:52" x14ac:dyDescent="0.25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4" t="s">
        <v>1075</v>
      </c>
      <c r="AW3" s="44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LXPX2323,64SIMSIMSIM570116100344761,875ANMEP044761,87531333,87543360,87543326,875000000AMIL46AMIL 500 QP NACIONAL2766232766,23ATIVORepasse</v>
      </c>
      <c r="AX3" s="44">
        <f t="shared" ref="AX3:AX66" si="1">IF(AW3=AW2,1,0)</f>
        <v>1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4" t="s">
        <v>1075</v>
      </c>
      <c r="AW4" s="44" t="str">
        <f t="shared" si="0"/>
        <v>735998281RXWXLTXN DX NXVXX2323,64SIMSIMSIM2200116484844761,875ABREC044761,87531565,87543353,87543357,875000000AMIL45AMIL 500 QP NACIONAL2766232766,23ATIVORepasse</v>
      </c>
      <c r="AX4" s="44">
        <f t="shared" si="1"/>
        <v>0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4" t="s">
        <v>1075</v>
      </c>
      <c r="AW5" s="44" t="str">
        <f t="shared" si="0"/>
        <v>735998281RXWXLTXN DX NXVXX2323,64SIMSIMSIM2200116484844761,875ABREC044761,87531565,87543353,87543357,875000000AMIL45AMIL 500 QP NACIONAL2766232766,23ATIVORepasse</v>
      </c>
      <c r="AX5" s="44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4" t="s">
        <v>1075</v>
      </c>
      <c r="AW6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6" s="44">
        <f t="shared" si="1"/>
        <v>0</v>
      </c>
      <c r="AY6">
        <v>7</v>
      </c>
      <c r="AZ6">
        <v>1</v>
      </c>
    </row>
    <row r="7" spans="1:52" x14ac:dyDescent="0.25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4" t="s">
        <v>1075</v>
      </c>
      <c r="AW7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7" s="44">
        <f t="shared" si="1"/>
        <v>1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4" t="s">
        <v>1075</v>
      </c>
      <c r="AW8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8" s="44">
        <f t="shared" si="1"/>
        <v>0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4" t="s">
        <v>1075</v>
      </c>
      <c r="AW9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9" s="44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4" t="s">
        <v>1075</v>
      </c>
      <c r="AW10" s="44" t="str">
        <f t="shared" si="0"/>
        <v>736118831KXRXNX PXDRXXRX DX XLXVXXRX664,5SIMSIMSIM190116447044761,875FNEL044761,87535525,87543355,87543357,875000000AMIL45NEXT MUNICIPAL SÃO PAULO79106791,06ATIVORepasse</v>
      </c>
      <c r="AX10" s="44">
        <f t="shared" si="1"/>
        <v>0</v>
      </c>
      <c r="AY10">
        <v>7</v>
      </c>
      <c r="AZ10">
        <v>1</v>
      </c>
    </row>
    <row r="11" spans="1:52" x14ac:dyDescent="0.25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4" t="s">
        <v>1075</v>
      </c>
      <c r="AW11" s="44" t="str">
        <f t="shared" si="0"/>
        <v>736118831KXRXNX PXDRXXRX DX XLXVXXRX664,5SIMSIMSIM190116447044761,875FNEL044761,87535525,87543355,87543357,875000000AMIL45NEXT MUNICIPAL SÃO PAULO79106791,06ATIVORepasse</v>
      </c>
      <c r="AX11" s="44">
        <f t="shared" si="1"/>
        <v>1</v>
      </c>
      <c r="AY11">
        <v>7</v>
      </c>
      <c r="AZ11">
        <v>1</v>
      </c>
    </row>
    <row r="12" spans="1:52" x14ac:dyDescent="0.25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4" t="s">
        <v>1075</v>
      </c>
      <c r="AW12" s="44" t="str">
        <f t="shared" si="0"/>
        <v>737993191JULXXNX XRXGXX GUXMXRXX416,82SIMSIMSIM190116800744761,875FNEL044761,87537971,916666666743670,87543657,87543387,875000000AMIL44NEXT MUNICIPAL SÃO PAULO49621496,21ATIVORepasse</v>
      </c>
      <c r="AX12" s="44">
        <f t="shared" si="1"/>
        <v>0</v>
      </c>
      <c r="AY12">
        <v>7</v>
      </c>
      <c r="AZ12">
        <v>1</v>
      </c>
    </row>
    <row r="13" spans="1:52" x14ac:dyDescent="0.25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4" t="s">
        <v>1075</v>
      </c>
      <c r="AW13" s="44" t="str">
        <f t="shared" si="0"/>
        <v>737993191JULXXNX XRXGXX GUXMXRXX416,82SIMSIMSIM190116800744761,875FNEL044761,87537971,916666666743670,87543657,87543387,875000000AMIL44NEXT MUNICIPAL SÃO PAULO49621496,21ATIVORepasse</v>
      </c>
      <c r="AX13" s="44">
        <f t="shared" si="1"/>
        <v>1</v>
      </c>
      <c r="AY13">
        <v>7</v>
      </c>
      <c r="AZ13">
        <v>1</v>
      </c>
    </row>
    <row r="14" spans="1:52" x14ac:dyDescent="0.25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1048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52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4" t="s">
        <v>1076</v>
      </c>
      <c r="AW14" s="44" t="str">
        <f t="shared" si="0"/>
        <v>6302c877dc774878504ce9bf6302b4ad8382b804d9a3ac356302c877dc774878504ce9bc4305929644771,87511984470006302b4ad8382b804d9a3ac351198447000F43418,9166666667740657823NXIXNX DXRLXN DX XRXUJX WXNWXIWXX00AMIL 400 QC NACIONAL R PJCAMens. Titular Faixa Etária Implant.T2244,244771,875Mensalidade</v>
      </c>
      <c r="AX14" s="44">
        <f t="shared" si="1"/>
        <v>0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4" t="s">
        <v>1075</v>
      </c>
      <c r="AW15" s="44" t="str">
        <f t="shared" si="0"/>
        <v>740657821NXXXNX DXRLXN DX XRXUJX WXNWXXWXX1873,43SIMSIMSIM2200117235944761,875ABREC044761,87532188,87544056,87543418,9166666667000000AMIL43AMIL 400 QC NACIONAL1259131259,13ATIVORepasse</v>
      </c>
      <c r="AX15" s="44">
        <f t="shared" si="1"/>
        <v>0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4" t="s">
        <v>1075</v>
      </c>
      <c r="AW16" s="44" t="str">
        <f t="shared" si="0"/>
        <v>740657821NXXXNX DXRLXN DX XRXUJX WXNWXXWXX1873,43SIMSIMSIM2200117235944761,875ABREC044761,87532188,87544056,87543418,9166666667000000AMIL43AMIL 400 QC NACIONAL1259131259,13ATIVORepasse</v>
      </c>
      <c r="AX16" s="44">
        <f t="shared" si="1"/>
        <v>1</v>
      </c>
      <c r="AY16">
        <v>7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4" t="s">
        <v>1075</v>
      </c>
      <c r="AW17" s="44" t="str">
        <f t="shared" si="0"/>
        <v>740657821NXXXNX DXRLXN DX XRXUJX WXNWXXWXX1873,43SIMSIMSIM2200117235944761,875ABREC044761,87532188,87544056,87543418,9166666667000000AMIL43AMIL 400 QC NACIONAL1259131259,13ATIVORepasse</v>
      </c>
      <c r="AX17" s="44">
        <f t="shared" si="1"/>
        <v>1</v>
      </c>
      <c r="AY17">
        <v>7</v>
      </c>
      <c r="AZ17">
        <v>1</v>
      </c>
    </row>
    <row r="18" spans="1:52" x14ac:dyDescent="0.25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1048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52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4" t="s">
        <v>1076</v>
      </c>
      <c r="AW18" s="44" t="str">
        <f t="shared" si="0"/>
        <v>6302c877dc774878504ce9c06302b4ad8382b804d9a3ac356302c877dc774878504ce9bc4305929644771,87511984470006302b4ad8382b804d9a3ac351198447000F43418,9166666667740657883WLXIDX XNDRXDX WXTX00AMIL 400 QC NACIONAL R PJCAMens. Titular Faixa Etária Implant.T1680,3344771,875Mensalidade</v>
      </c>
      <c r="AX18" s="44">
        <f t="shared" si="1"/>
        <v>0</v>
      </c>
      <c r="AY18">
        <v>7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4" t="s">
        <v>1075</v>
      </c>
      <c r="AW19" s="44" t="str">
        <f t="shared" si="0"/>
        <v>740657881WLXXDX XNDRXDX WXTX2833,62SIMSIMSIM2200117237144761,875ABREC044761,87525373,87543412,916666666743418,9166666667000000AMIL43AMIL 400 QC NACIONAL3373363373,36ATIVORepasse</v>
      </c>
      <c r="AX19" s="44">
        <f t="shared" si="1"/>
        <v>0</v>
      </c>
      <c r="AY19">
        <v>7</v>
      </c>
      <c r="AZ19">
        <v>1</v>
      </c>
    </row>
    <row r="20" spans="1:52" x14ac:dyDescent="0.25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4" t="s">
        <v>1075</v>
      </c>
      <c r="AW20" s="44" t="str">
        <f t="shared" si="0"/>
        <v>740657881WLXXDX XNDRXDX WXTX2833,62SIMSIMSIM2200117237144761,875ABREC044761,87525373,87543412,916666666743418,9166666667000000AMIL43AMIL 400 QC NACIONAL3373363373,36ATIVORepasse</v>
      </c>
      <c r="AX20" s="44">
        <f t="shared" si="1"/>
        <v>1</v>
      </c>
      <c r="AY20">
        <v>7</v>
      </c>
      <c r="AZ20">
        <v>1</v>
      </c>
    </row>
    <row r="21" spans="1:52" x14ac:dyDescent="0.25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4" t="s">
        <v>1075</v>
      </c>
      <c r="AW21" s="44" t="str">
        <f t="shared" si="0"/>
        <v>740657881WLXXDX XNDRXDX WXTX2833,62SIMSIMSIM2200117237144761,875ABREC044761,87525373,87543412,916666666743418,9166666667000000AMIL43AMIL 400 QC NACIONAL3373363373,36ATIVORepasse</v>
      </c>
      <c r="AX21" s="44">
        <f t="shared" si="1"/>
        <v>1</v>
      </c>
      <c r="AY21">
        <v>7</v>
      </c>
      <c r="AZ21">
        <v>1</v>
      </c>
    </row>
    <row r="22" spans="1:52" x14ac:dyDescent="0.25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4" t="s">
        <v>1075</v>
      </c>
      <c r="AW22" s="44" t="str">
        <f t="shared" si="0"/>
        <v>740816971PRXWXLLX XLBXNX XLVX PXMXNTX699,32SIMSIMSIM2200117318044761,875ABREC044761,87532691,87544697,87544693,87543418,9166666667000000AMIL43NEXT PLUS RM RJ83251832,51ATIVORepasse</v>
      </c>
      <c r="AX22" s="44">
        <f t="shared" si="1"/>
        <v>0</v>
      </c>
      <c r="AY22">
        <v>7</v>
      </c>
      <c r="AZ22">
        <v>1</v>
      </c>
    </row>
    <row r="23" spans="1:52" x14ac:dyDescent="0.25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4" t="s">
        <v>1075</v>
      </c>
      <c r="AW23" s="44" t="str">
        <f t="shared" si="0"/>
        <v>740816971PRXWXLLX XLBXNX XLVX PXMXNTX699,32SIMSIMSIM2200117318044761,875ABREC044761,87532691,87544697,87544693,87543418,9166666667000000AMIL43NEXT PLUS RM RJ83251832,51ATIVORepasse</v>
      </c>
      <c r="AX23" s="44">
        <f t="shared" si="1"/>
        <v>1</v>
      </c>
      <c r="AY23">
        <v>7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4" t="s">
        <v>1075</v>
      </c>
      <c r="AW24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4" s="44">
        <f t="shared" si="1"/>
        <v>0</v>
      </c>
      <c r="AY24">
        <v>7</v>
      </c>
      <c r="AZ24">
        <v>1</v>
      </c>
    </row>
    <row r="25" spans="1:52" x14ac:dyDescent="0.25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4" t="s">
        <v>1075</v>
      </c>
      <c r="AW25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5" s="44">
        <f t="shared" si="1"/>
        <v>1</v>
      </c>
      <c r="AY25">
        <v>7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4" t="s">
        <v>1075</v>
      </c>
      <c r="AW26" s="44" t="str">
        <f t="shared" si="0"/>
        <v>740904621DXXGX XLVX DX XUZX664,5SIMSIMSIM190117333544761,875FNEL044761,87533160,87543417,916666666743418,9166666667000000AMIL43NEXT MUNICIPAL SÃO PAULO79106791,06ATIVORepasse</v>
      </c>
      <c r="AX26" s="44">
        <f t="shared" si="1"/>
        <v>0</v>
      </c>
      <c r="AY26">
        <v>7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4" t="s">
        <v>1075</v>
      </c>
      <c r="AW27" s="44" t="str">
        <f t="shared" si="0"/>
        <v>740904621DXXGX XLVX DX XUZX664,5SIMSIMSIM190117333544761,875FNEL044761,87533160,87543417,916666666743418,9166666667000000AMIL43NEXT MUNICIPAL SÃO PAULO79106791,06ATIVORepasse</v>
      </c>
      <c r="AX27" s="44">
        <f t="shared" si="1"/>
        <v>1</v>
      </c>
      <c r="AY27">
        <v>7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4" t="s">
        <v>1075</v>
      </c>
      <c r="AW28" s="44" t="str">
        <f t="shared" si="0"/>
        <v>740904631HXLXNX BXRTX DX XUZX416,82SIMSIMSIM190117333544761,875FNEL144761,87543165,87543417,916666666743418,9166666667000000AMIL43NEXT MUNICIPAL SÃO PAULO49621496,21ATIVORepasse</v>
      </c>
      <c r="AX28" s="44">
        <f t="shared" si="1"/>
        <v>0</v>
      </c>
      <c r="AY28">
        <v>7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4" t="s">
        <v>1075</v>
      </c>
      <c r="AW29" s="44" t="str">
        <f t="shared" si="0"/>
        <v>740904631HXLXNX BXRTX DX XUZX416,82SIMSIMSIM190117333544761,875FNEL144761,87543165,87543417,916666666743418,9166666667000000AMIL43NEXT MUNICIPAL SÃO PAULO49621496,21ATIVORepasse</v>
      </c>
      <c r="AX29" s="44">
        <f t="shared" si="1"/>
        <v>1</v>
      </c>
      <c r="AY29">
        <v>7</v>
      </c>
      <c r="AZ29">
        <v>1</v>
      </c>
    </row>
    <row r="30" spans="1:52" x14ac:dyDescent="0.25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4" t="s">
        <v>1075</v>
      </c>
      <c r="AW30" s="44" t="str">
        <f t="shared" si="0"/>
        <v>740907371WXMXLX FRXNWXWX PXX DX XNTX416,82SIMSIMSIM190117329044761,875FNEL044761,87538799,87543997,87543993,87543418,9166666667000000AMIL43NEXT 1049621496,21ATIVORepasse</v>
      </c>
      <c r="AX30" s="44">
        <f t="shared" si="1"/>
        <v>0</v>
      </c>
      <c r="AY30">
        <v>7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4" t="s">
        <v>1075</v>
      </c>
      <c r="AW31" s="44" t="str">
        <f t="shared" si="0"/>
        <v>740907371WXMXLX FRXNWXWX PXX DX XNTX416,82SIMSIMSIM190117329044761,875FNEL044761,87538799,87543997,87543993,87543418,9166666667000000AMIL43NEXT 1049621496,21ATIVORepasse</v>
      </c>
      <c r="AX31" s="44">
        <f t="shared" si="1"/>
        <v>1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4" t="s">
        <v>1075</v>
      </c>
      <c r="AW32" s="44" t="str">
        <f t="shared" si="0"/>
        <v>745433751GXXXXNX PXXX TRXNDXDX734,27SIMSIMSIM2200118518444761,875ABREC044761,87530693,916666666743478,916666666743479,9166666667000000AMIL41NEXT PLUS RM RJ87415874,15ATIVORepasse</v>
      </c>
      <c r="AX32" s="44">
        <f t="shared" si="1"/>
        <v>0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4" t="s">
        <v>1075</v>
      </c>
      <c r="AW33" s="44" t="str">
        <f t="shared" si="0"/>
        <v>745433751GXXXXNX PXXX TRXNDXDX734,27SIMSIMSIM2200118518444761,875ABREC044761,87530693,916666666743478,916666666743479,9166666667000000AMIL41NEXT PLUS RM RJ87415874,15ATIVORepasse</v>
      </c>
      <c r="AX33" s="44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4" t="s">
        <v>1075</v>
      </c>
      <c r="AW34" s="44" t="str">
        <f t="shared" si="0"/>
        <v>747669791XXBXLLX MXDXXRX LXXNXTVXKX416,82SIMSIMSIM190118868144761,875FNEL044761,87541463,87543507,916666666743510,9166666667000000AMIL40NEXT MUNICIPAL SÃO PAULO49621496,21ATIVORepasse</v>
      </c>
      <c r="AX34" s="4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4" t="s">
        <v>1075</v>
      </c>
      <c r="AW35" s="44" t="str">
        <f t="shared" si="0"/>
        <v>747669791XXBXLLX MXDXXRX LXXNXTVXKX416,82SIMSIMSIM190118868144761,875FNEL044761,87541463,87543507,916666666743510,9166666667000000AMIL40NEXT MUNICIPAL SÃO PAULO49621496,21ATIVORepasse</v>
      </c>
      <c r="AX35" s="44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4" t="s">
        <v>1075</v>
      </c>
      <c r="AW36" s="44" t="str">
        <f t="shared" si="0"/>
        <v>747669801HXXTXR MXDXXRX LXXNXTVXKX416,82SIMSIMSIM190118868144761,875FNEL144761,87543227,87543507,916666666743510,9166666667000000AMIL40NEXT MUNICIPAL SÃO PAULO49621496,21ATIVORepasse</v>
      </c>
      <c r="AX36" s="44">
        <f t="shared" si="1"/>
        <v>0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4" t="s">
        <v>1075</v>
      </c>
      <c r="AW37" s="44" t="str">
        <f t="shared" si="0"/>
        <v>747669801HXXTXR MXDXXRX LXXNXTVXKX416,82SIMSIMSIM190118868144761,875FNEL144761,87543227,87543507,916666666743510,9166666667000000AMIL40NEXT MUNICIPAL SÃO PAULO49621496,21ATIVORepasse</v>
      </c>
      <c r="AX37" s="44">
        <f t="shared" si="1"/>
        <v>1</v>
      </c>
      <c r="AY37">
        <v>7</v>
      </c>
      <c r="AZ37">
        <v>1</v>
      </c>
    </row>
    <row r="38" spans="1:52" x14ac:dyDescent="0.25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1049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52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4" t="s">
        <v>1076</v>
      </c>
      <c r="AW38" s="44" t="str">
        <f t="shared" si="0"/>
        <v>6302c799809be80ea0bc1f876302b4adfc395e31428b925e6302c799809be80ea0bc1f834305899144771,87511977810006302b4adfc395e31428b925e1197781000E43538,875749532203RXNXTX MXRIX MXTXU BXRBX00AMIL 400 QP NACIONAL R PJCAMens. Titular Faixa Etária Implant.T103,9344771,875Mensalidade</v>
      </c>
      <c r="AX38" s="44">
        <f t="shared" si="1"/>
        <v>0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4" t="s">
        <v>1075</v>
      </c>
      <c r="AW39" s="44" t="str">
        <f t="shared" si="0"/>
        <v>749532201RXNXTX MXRXX MXTXU BXRBX3221,73SIMSIMSIM570119197344761,875ANMEP044755,87544761,87525157,916666666744755,87543538,875000000AMIL39AMIL 400 QP NACIONAL3835393835,39INATIVORepasse</v>
      </c>
      <c r="AX39" s="44">
        <f t="shared" si="1"/>
        <v>0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4" t="s">
        <v>1075</v>
      </c>
      <c r="AW40" s="44" t="str">
        <f t="shared" si="0"/>
        <v>749532201RXNXTX MXRXX MXTXU BXRBX3221,73SIMSIMSIM570119197344761,875ANMEP044755,87544761,87525157,916666666744755,87543538,875000000AMIL39AMIL 400 QP NACIONAL3835393835,39INATIVORepasse</v>
      </c>
      <c r="AX40" s="44">
        <f t="shared" si="1"/>
        <v>1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4" t="s">
        <v>1075</v>
      </c>
      <c r="AW41" s="44" t="str">
        <f t="shared" si="0"/>
        <v>749532201RXNXTX MXRXX MXTXU BXRBX3221,73SIMSIMSIM570119197344761,875ANMEP044755,87544761,87525157,916666666744755,87543538,875000000AMIL39AMIL 400 QP NACIONAL3835393835,39INATIVORepasse</v>
      </c>
      <c r="AX41" s="44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4" t="s">
        <v>1075</v>
      </c>
      <c r="AW42" s="44" t="str">
        <f t="shared" si="0"/>
        <v>1191014000750182051XRTHUR XLXVXXRX RXDRXGUX416,82SIMSIMSIM190116447044761,875FNEL144761,87543539,87543545,87543545,875000000AMIL45NEXT MUNICIPAL SÃO PAULO49621496,21ATIVORepasse</v>
      </c>
      <c r="AX42" s="44">
        <f t="shared" si="1"/>
        <v>0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4" t="s">
        <v>1075</v>
      </c>
      <c r="AW43" s="44" t="str">
        <f t="shared" si="0"/>
        <v>1191014000750182051XRTHUR XLXVXXRX RXDRXGUX416,82SIMSIMSIM190116447044761,875FNEL144761,87543539,87543545,87543545,875000000AMIL45NEXT MUNICIPAL SÃO PAULO49621496,21ATIVORepasse</v>
      </c>
      <c r="AX43" s="44">
        <f t="shared" si="1"/>
        <v>1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4" t="s">
        <v>1075</v>
      </c>
      <c r="AW44" s="44" t="str">
        <f t="shared" si="0"/>
        <v>751879901XYLLX VXTXRXX WXRRXX XLVX1180,28SIMSIMSIM190120763844761,875FNEL044761,87540881,916666666743569,87543569,875000000AMIL38AMIL 400 QP NACIONAL1405091405,09ATIVORepasse</v>
      </c>
      <c r="AX44" s="44">
        <f t="shared" si="1"/>
        <v>0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4" t="s">
        <v>1075</v>
      </c>
      <c r="AW45" s="44" t="str">
        <f t="shared" si="0"/>
        <v>751879901XYLLX VXTXRXX WXRRXX XLVX1180,28SIMSIMSIM190120763844761,875FNEL044761,87540881,916666666743569,87543569,875000000AMIL38AMIL 400 QP NACIONAL1405091405,09ATIVORepasse</v>
      </c>
      <c r="AX45" s="44">
        <f t="shared" si="1"/>
        <v>1</v>
      </c>
      <c r="AY45">
        <v>7</v>
      </c>
      <c r="AZ45">
        <v>1</v>
      </c>
    </row>
    <row r="46" spans="1:52" x14ac:dyDescent="0.25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1051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52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4" t="s">
        <v>1076</v>
      </c>
      <c r="AW46" s="44" t="str">
        <f t="shared" si="0"/>
        <v>6302b525171b4e38d1b83f156302b4ad7d8f3341632e5b086302b525171b4e38d1b83f074306680744771,87511984440006302b4ad7d8f3341632e5b081198444000D43569,875751888133XRTHUR FXRNXNDX DX NXWIMXNTX FRXITX00NEXT MUN SÃO PAULO QC PJCAMens. Titular Faixa Etária Implant.T13,4544771,875Mensalidade</v>
      </c>
      <c r="AX46" s="44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4" t="s">
        <v>1075</v>
      </c>
      <c r="AW47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7" s="44">
        <f t="shared" si="1"/>
        <v>0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4" t="s">
        <v>1075</v>
      </c>
      <c r="AW48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8" s="44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4" t="s">
        <v>1075</v>
      </c>
      <c r="AW49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9" s="44">
        <f t="shared" si="1"/>
        <v>1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4" t="s">
        <v>1075</v>
      </c>
      <c r="AW50" s="44" t="str">
        <f t="shared" si="0"/>
        <v>761003131JULXX XNTXNXX FXXTXX DX LXMX416,82SIMSIMSIM190121306944761,875FNEL044761,87541924,87543599,87543599,875000000AMIL37NEXT MUNICIPAL SÃO PAULO49621496,21ATIVORepasse</v>
      </c>
      <c r="AX50" s="44">
        <f t="shared" si="1"/>
        <v>0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4" t="s">
        <v>1075</v>
      </c>
      <c r="AW51" s="44" t="str">
        <f t="shared" si="0"/>
        <v>761003131JULXX XNTXNXX FXXTXX DX LXMX416,82SIMSIMSIM190121306944761,875FNEL044761,87541924,87543599,87543599,875000000AMIL37NEXT MUNICIPAL SÃO PAULO49621496,21ATIVORepasse</v>
      </c>
      <c r="AX51" s="44">
        <f t="shared" si="1"/>
        <v>1</v>
      </c>
      <c r="AY51">
        <v>7</v>
      </c>
      <c r="AZ51">
        <v>1</v>
      </c>
    </row>
    <row r="52" spans="1:52" x14ac:dyDescent="0.25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1051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52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4" t="s">
        <v>1076</v>
      </c>
      <c r="AW52" s="44" t="str">
        <f t="shared" si="0"/>
        <v>6302b525171b4e38d1b83f196302b4ad7d8f3341632e5b086302b525171b4e38d1b83f074306680744771,87511984440006302b4ad7d8f3341632e5b081198444000D43599,875761003173XRTHUR FURINI DX XLIVXIRX00NEXT MUN SÃO PAULO QC PJCADevolução Exclusão RetroativaT-62,244771,875Mensalidade</v>
      </c>
      <c r="AX52" s="44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4" t="s">
        <v>1075</v>
      </c>
      <c r="AW53" s="44" t="str">
        <f t="shared" si="0"/>
        <v>761003171XRTHUR FURXNX DX XLXVXXRX416,82SIMSIMSIM190121307344761,875FNEL044747,87544761,87541578,916666666744747,87543599,875000000AMIL37NEXT MUNICIPAL SÃO PAULO49621496,21INATIVORepasse</v>
      </c>
      <c r="AX53" s="44">
        <f t="shared" si="1"/>
        <v>0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4" t="s">
        <v>1075</v>
      </c>
      <c r="AW54" s="44" t="str">
        <f t="shared" si="0"/>
        <v>761003171XRTHUR FURXNX DX XLXVXXRX416,82SIMSIMSIM190121307344761,875FNEL044747,87544761,87541578,916666666744747,87543599,875000000AMIL37NEXT MUNICIPAL SÃO PAULO49621496,21INATIVORepasse</v>
      </c>
      <c r="AX54" s="4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4" t="s">
        <v>1075</v>
      </c>
      <c r="AW55" s="44" t="str">
        <f t="shared" si="0"/>
        <v>761003171XRTHUR FURXNX DX XLXVXXRX416,82SIMSIMSIM190121307344761,875FNEL044747,87544761,87541578,916666666744747,87543599,875000000AMIL37NEXT MUNICIPAL SÃO PAULO49621496,21INATIVORepasse</v>
      </c>
      <c r="AX55" s="44">
        <f t="shared" si="1"/>
        <v>1</v>
      </c>
      <c r="AY55">
        <v>7</v>
      </c>
      <c r="AZ55">
        <v>1</v>
      </c>
    </row>
    <row r="56" spans="1:52" x14ac:dyDescent="0.25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1051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52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4" t="s">
        <v>1076</v>
      </c>
      <c r="AW56" s="44" t="str">
        <f t="shared" si="0"/>
        <v>6302b525171b4e38d1b83f1b6302b4ad7d8f3341632e5b086302b525171b4e38d1b83f074306680744771,87511984440006302b4ad7d8f3341632e5b081198444000D43599,875761003723XLXX XUGUTX GXUVXIX TXIXXIRX26084260,84NEXT MUN SÃO PAULO QC PJCACobrança Inclusão RetroativaT044771,875Mensalidade</v>
      </c>
      <c r="AX56" s="44">
        <f t="shared" si="1"/>
        <v>0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4" t="s">
        <v>1075</v>
      </c>
      <c r="AW57" s="44" t="str">
        <f t="shared" si="0"/>
        <v>761003722XLXX XUGUTX GXUVXXX TXXXXXRX416,82SIMSIMSIM190121306544761,875FNEL044761,87538129,87544749,87544725,87543599,875000000AMIL37NEXT MUNICIPAL SÃO PAULO49621496,21ATIVORepasse</v>
      </c>
      <c r="AX57" s="44">
        <f t="shared" si="1"/>
        <v>0</v>
      </c>
      <c r="AY57">
        <v>7</v>
      </c>
      <c r="AZ57">
        <v>1</v>
      </c>
    </row>
    <row r="58" spans="1:52" x14ac:dyDescent="0.25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4" t="s">
        <v>1075</v>
      </c>
      <c r="AW58" s="44" t="str">
        <f t="shared" si="0"/>
        <v>761003722XLXX XUGUTX GXUVXXX TXXXXXRX416,82SIMSIMSIM190121306544761,875FNEL044761,87538129,87544749,87544725,87543599,875000000AMIL37NEXT MUNICIPAL SÃO PAULO49621496,21ATIVORepasse</v>
      </c>
      <c r="AX58" s="44">
        <f t="shared" si="1"/>
        <v>1</v>
      </c>
      <c r="AY58">
        <v>7</v>
      </c>
      <c r="AZ58">
        <v>1</v>
      </c>
    </row>
    <row r="59" spans="1:52" x14ac:dyDescent="0.25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1051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52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4" t="s">
        <v>1076</v>
      </c>
      <c r="AW59" s="44" t="str">
        <f t="shared" si="0"/>
        <v>6302b525171b4e38d1b83f1d6302b4ad7d8f3341632e5b086302b525171b4e38d1b83f074306680744771,87511984440006302b4ad7d8f3341632e5b081198444000D43599,875761003733XNDRXX GXUVXIX RIBXIRX TXIXXIRX64145641,45NEXT MUN SÃO PAULO QC PJCACobrança Inclusão RetroativaD044771,875Mensalidade</v>
      </c>
      <c r="AX59" s="44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4" t="s">
        <v>1075</v>
      </c>
      <c r="AW60" s="44" t="str">
        <f t="shared" si="0"/>
        <v>761003732XNDRXX GXUVXXX RXBXXRX TXXXXXRX1223,89SIMSIMSIM190121306544761,875FNEL144761,87526829,87544749,87543599,875000000AMIL37NEXT MUNICIPAL SÃO PAULO1457041457,04ATIVORepasse</v>
      </c>
      <c r="AX60" s="44">
        <f t="shared" si="1"/>
        <v>0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4" t="s">
        <v>1075</v>
      </c>
      <c r="AW61" s="44" t="str">
        <f t="shared" si="0"/>
        <v>761003732XNDRXX GXUVXXX RXBXXRX TXXXXXRX1223,89SIMSIMSIM190121306544761,875FNEL144761,87526829,87544749,87543599,875000000AMIL37NEXT MUNICIPAL SÃO PAULO1457041457,04ATIVORepasse</v>
      </c>
      <c r="AX61" s="44">
        <f t="shared" si="1"/>
        <v>1</v>
      </c>
      <c r="AY61">
        <v>7</v>
      </c>
      <c r="AZ61">
        <v>1</v>
      </c>
    </row>
    <row r="62" spans="1:52" x14ac:dyDescent="0.25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1054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52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4" t="s">
        <v>1076</v>
      </c>
      <c r="AW62" s="44" t="str">
        <f t="shared" si="0"/>
        <v>6302c98be6d23a778ec37aa46302b4addc280495f5f061336302c98be6d23a778ec37aa24305947544771,87511977830006302b4addc280495f5f061331197783000G43599,875761009833MXRIX WXWILIX DX ILVXIRX PIRX00AMIL 500 QP NACIONAL R COPART PJCAMens. Titular Faixa Etária Implant.T481,8344771,875Mensalidade</v>
      </c>
      <c r="AX62" s="44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4" t="s">
        <v>1075</v>
      </c>
      <c r="AW63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3" s="44">
        <f t="shared" si="1"/>
        <v>0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4" t="s">
        <v>1075</v>
      </c>
      <c r="AW64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4" s="4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4" t="s">
        <v>1075</v>
      </c>
      <c r="AW65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5" s="44">
        <f t="shared" si="1"/>
        <v>1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4" t="s">
        <v>1075</v>
      </c>
      <c r="AW66" s="44" t="str">
        <f t="shared" si="0"/>
        <v>762909131ZXRX XLMXXDX RXBXXRX1297,66SIMSIMSIM2200121866144761,875ABREC044761,87536746,87543629,87543630,875000000AMIL36AMIL 400 QC NACIONAL1544771544,77ATIVORepasse</v>
      </c>
      <c r="AX66" s="44">
        <f t="shared" si="1"/>
        <v>0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4" t="s">
        <v>1075</v>
      </c>
      <c r="AW67" s="44" t="str">
        <f t="shared" ref="AW67:AW86" si="2">CONCATENATE(A67,B67,C67,D67,E67,F67,G67,H67,I67,J67,K67,L67,M67,N67,O67,P67,Q67,R67,S67,T67,U67,V67,W67,X67,Y67,Z67,AA67,AB67,AC67,AD67,AE67,AF67,AG67,AH67,AI67,AJ67,AK67,AL67,AM67,AN67,AO67,AP67,AQ67,AR67,AS67,AT67,AU67,AV67)</f>
        <v>762909131ZXRX XLMXXDX RXBXXRX1297,66SIMSIMSIM2200121866144761,875ABREC044761,87536746,87543629,87543630,875000000AMIL36AMIL 400 QC NACIONAL1544771544,77ATIVORepasse</v>
      </c>
      <c r="AX67" s="44">
        <f t="shared" ref="AX67:AX86" si="3">IF(AW67=AW66,1,0)</f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4" t="s">
        <v>1075</v>
      </c>
      <c r="AW68" s="44" t="str">
        <f t="shared" si="2"/>
        <v>766622531WXRLX DX VXLLX WXBRXL DX XUZX XNTX2060,81SIMSIMSIM2200124688844761,875ABREC044761,87530381,87544556,87544543,87543691,875000000AMIL34AMIL 400 QC NACIONAL2453352453,35ATIVORepasse</v>
      </c>
      <c r="AX68" s="44">
        <f t="shared" si="3"/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4" t="s">
        <v>1075</v>
      </c>
      <c r="AW69" s="44" t="str">
        <f t="shared" si="2"/>
        <v>766622531WXRLX DX VXLLX WXBRXL DX XUZX XNTX2060,81SIMSIMSIM2200124688844761,875ABREC044761,87530381,87544556,87544543,87543691,875000000AMIL34AMIL 400 QC NACIONAL2453352453,35ATIVORepasse</v>
      </c>
      <c r="AX69" s="44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4" t="s">
        <v>1075</v>
      </c>
      <c r="AW70" s="44" t="str">
        <f t="shared" si="2"/>
        <v>766634391LXRXNX XMPXXX416,82SIMSIMSIM190124666044761,875FNEL044761,87541628,916666666743852,87543843,87543691,875000000AMIL34NEXT MUNICIPAL SÃO PAULO49621496,21ATIVORepasse</v>
      </c>
      <c r="AX70" s="44">
        <f t="shared" si="3"/>
        <v>0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4" t="s">
        <v>1075</v>
      </c>
      <c r="AW71" s="44" t="str">
        <f t="shared" si="2"/>
        <v>766634391LXRXNX XMPXXX416,82SIMSIMSIM190124666044761,875FNEL044761,87541628,916666666743852,87543843,87543691,875000000AMIL34NEXT MUNICIPAL SÃO PAULO49621496,21ATIVORepasse</v>
      </c>
      <c r="AX71" s="44">
        <f t="shared" si="3"/>
        <v>1</v>
      </c>
      <c r="AY71">
        <v>7</v>
      </c>
      <c r="AZ71">
        <v>1</v>
      </c>
    </row>
    <row r="72" spans="1:52" x14ac:dyDescent="0.25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1049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52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4" t="s">
        <v>1076</v>
      </c>
      <c r="AW72" s="44" t="str">
        <f t="shared" si="2"/>
        <v>6302c799809be80ea0bc1f866302b4adfc395e31428b925e6302c799809be80ea0bc1f834305899144771,87511977810006302b4adfc395e31428b925e1197781000E44740,875841627313HXLXNX LXPX WXRVXLHXL42972429,72AMIL 500 QP NACIONAL R PJCACobrança Inclusão RetroativaD044771,875Mensalidade</v>
      </c>
      <c r="AX72" s="44">
        <f t="shared" si="3"/>
        <v>0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4" t="s">
        <v>1075</v>
      </c>
      <c r="AW73" s="44" t="str">
        <f t="shared" si="2"/>
        <v>1189445000841627312HXLXNX LXPX WXRVXLHXL1287,56NÃONÃOSIM570116100344761,875ANMEP144761,87544713,87544740,87544742,875000000AMILAMIL 500 QP NACIONAL1532821532,82ATIVORepasse</v>
      </c>
      <c r="AX73" s="44">
        <f t="shared" si="3"/>
        <v>0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4" t="s">
        <v>1075</v>
      </c>
      <c r="AW74" s="44" t="str">
        <f t="shared" si="2"/>
        <v>1189445000841627312HXLXNX LXPX WXRVXLHXL1287,56NÃONÃOSIM570116100344761,875ANMEP144761,87544713,87544740,87544742,875000000AMILAMIL 500 QP NACIONAL1532821532,82ATIVORepasse</v>
      </c>
      <c r="AX74" s="44">
        <f t="shared" si="3"/>
        <v>1</v>
      </c>
      <c r="AY74">
        <v>7</v>
      </c>
      <c r="AZ74">
        <v>1</v>
      </c>
    </row>
    <row r="75" spans="1:52" x14ac:dyDescent="0.25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1055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52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4" t="s">
        <v>1076</v>
      </c>
      <c r="AW75" s="44" t="str">
        <f t="shared" si="2"/>
        <v>630521951e74c614e130cd94630520e93299fb8245e2ee5d630521951e74c614e130cd934329520844787,875310572000630520e93299fb8245e2ee5d310572000K42004,91666666672910933701NXTXLIX MXRXX MXDXIRX00BLUE 300 PLUS NAC QC PJCA RMens. Titular Faixa Etária Implant.T192,0144787,875Mensalidade</v>
      </c>
      <c r="AX75" s="44">
        <f t="shared" si="3"/>
        <v>0</v>
      </c>
      <c r="AY75">
        <v>8</v>
      </c>
      <c r="AZ75">
        <v>1</v>
      </c>
    </row>
    <row r="76" spans="1:52" x14ac:dyDescent="0.25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4" t="s">
        <v>1075</v>
      </c>
      <c r="AW76" s="44" t="str">
        <f t="shared" si="2"/>
        <v>3105720002910933701NXTXLXX MXRXX MXDXXRX1984,11SIMSIMSIM1272664900716389944777,875GP3 - FACERN - FEDERACAO DAS ASSOCIACOES COMERCIAI044770,87544777,87532945,87544770,87542004,9166666667000000AMIL90GP3 - BLUE PLUS 300 QC2242062242,06INATIVORepasse</v>
      </c>
      <c r="AX76" s="44">
        <f t="shared" si="3"/>
        <v>0</v>
      </c>
      <c r="AY76">
        <v>8</v>
      </c>
      <c r="AZ76">
        <v>1</v>
      </c>
    </row>
    <row r="77" spans="1:52" x14ac:dyDescent="0.25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1055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52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4" t="s">
        <v>1076</v>
      </c>
      <c r="AW77" s="44" t="str">
        <f t="shared" si="2"/>
        <v>630521961e74c614e130cd97630520e93299fb8245e2ee5d630521951e74c614e130cd934329520844787,875310572000630520e93299fb8245e2ee5d310572000K42155,8752912140611UXLY FXRNXNDX DX LIMX00BLUE 300 PLUS NAC QC PJCA RDevolução Exclusão RetroativaT-1388,2644787,875Mensalidade</v>
      </c>
      <c r="AX77" s="44">
        <f t="shared" si="3"/>
        <v>0</v>
      </c>
      <c r="AY77">
        <v>8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4" t="s">
        <v>1075</v>
      </c>
      <c r="AW78" s="44" t="str">
        <f t="shared" si="2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QC4052464052,46INATIVORepasse</v>
      </c>
      <c r="AX78" s="44">
        <f t="shared" si="3"/>
        <v>0</v>
      </c>
      <c r="AY78">
        <v>8</v>
      </c>
      <c r="AZ78">
        <v>1</v>
      </c>
    </row>
    <row r="79" spans="1:52" x14ac:dyDescent="0.25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1055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52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4" t="s">
        <v>1076</v>
      </c>
      <c r="AW79" s="44" t="str">
        <f t="shared" si="2"/>
        <v>630521961e74c614e130cd99630520e93299fb8245e2ee5d630521951e74c614e130cd934329520844787,875310572000630520e93299fb8245e2ee5d310572000K42216,8752912631941GLXUWX XUGUTX ILVX XNTX00BLUE 500 PLUS NAC QP PJCA RMens. Titular Faixa Etária Implant.T4158,1244787,875Mensalidade</v>
      </c>
      <c r="AX79" s="44">
        <f t="shared" si="3"/>
        <v>0</v>
      </c>
      <c r="AY79">
        <v>8</v>
      </c>
      <c r="AZ79">
        <v>1</v>
      </c>
    </row>
    <row r="80" spans="1:52" x14ac:dyDescent="0.25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4" t="s">
        <v>1075</v>
      </c>
      <c r="AW80" s="44" t="str">
        <f t="shared" si="2"/>
        <v>3105720002912631941GLXUWX XUGUTX XLVX XNTX3898,29SIMSIMSIM1272665051616546744777,875GP3 - FACERN - FEDERACAO DAS ASSOCIACOES COMERCIAI044777,87528696,87542207,87542216,875000000AMIL83GP3 - BLUE PLUS 400 QP2656362656,36ATIVORepasse</v>
      </c>
      <c r="AX80" s="44">
        <f t="shared" si="3"/>
        <v>0</v>
      </c>
      <c r="AY80">
        <v>8</v>
      </c>
      <c r="AZ80">
        <v>1</v>
      </c>
    </row>
    <row r="81" spans="1:52" x14ac:dyDescent="0.25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1059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52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4" t="s">
        <v>1076</v>
      </c>
      <c r="AW81" s="44" t="str">
        <f t="shared" si="2"/>
        <v>62fffee87c45476c4844c3a862fffe3650790c092a7f8dcd62fffee77c45476c4844c3a74329483844787,87510869700062fffe3650790c092a7f8dcd108697000A42277,8752913051481MXRWXLLX WXNTXFXNTI00AMIL 700 QP NACIONAL R PJCAMens. Titular Faixa Etária Implant.T3892,7644787,875Mensalidade</v>
      </c>
      <c r="AX81" s="44">
        <f t="shared" si="3"/>
        <v>0</v>
      </c>
      <c r="AY81">
        <v>8</v>
      </c>
      <c r="AZ81">
        <v>1</v>
      </c>
    </row>
    <row r="82" spans="1:52" x14ac:dyDescent="0.25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1060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52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4" t="s">
        <v>1076</v>
      </c>
      <c r="AW82" s="44" t="str">
        <f t="shared" si="2"/>
        <v>630000d519f2f821f3915ac363000063e6282203617a4a1c630000d519f2f821f3915ac24329483844787,87510869700063000063e6282203617a4a1c108697000B42277,8752913051481MXRWXLLX WXNTXFXNTI00AMIL 700 QP NACIONAL R PJCAMens. Titular Faixa Etária Implant.T3892,7644787,875Mensalidade</v>
      </c>
      <c r="AX82" s="44">
        <f t="shared" si="3"/>
        <v>0</v>
      </c>
      <c r="AY82">
        <v>8</v>
      </c>
      <c r="AZ82">
        <v>1</v>
      </c>
    </row>
    <row r="83" spans="1:52" x14ac:dyDescent="0.25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1059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52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4" t="s">
        <v>1076</v>
      </c>
      <c r="AW83" s="44" t="str">
        <f t="shared" si="2"/>
        <v>62fffee87c45476c4844c3a962fffe3650790c092a7f8dcd62fffee77c45476c4844c3a74329483844787,87510869700062fffe3650790c092a7f8dcd108697000A42460,8752914412031JXIWX XRIWX DX XNDRXDX DX ILVX00AMIL 400 QP NACIONAL R PJCAMens. Titular Faixa Etária Implant.T2834,4244787,875Mensalidade</v>
      </c>
      <c r="AX83" s="44">
        <f t="shared" si="3"/>
        <v>0</v>
      </c>
      <c r="AY83">
        <v>8</v>
      </c>
      <c r="AZ83">
        <v>1</v>
      </c>
    </row>
    <row r="84" spans="1:52" x14ac:dyDescent="0.25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1060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52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4" t="s">
        <v>1076</v>
      </c>
      <c r="AW84" s="44" t="str">
        <f t="shared" si="2"/>
        <v>630000d519f2f821f3915ac463000063e6282203617a4a1c630000d519f2f821f3915ac24329483844787,87510869700063000063e6282203617a4a1c108697000B42460,8752914412031JXIWX XRIWX DX XNDRXDX DX ILVX00AMIL 400 QP NACIONAL R PJCAMens. Titular Faixa Etária Implant.T2834,4244787,875Mensalidade</v>
      </c>
      <c r="AX84" s="44">
        <f t="shared" si="3"/>
        <v>0</v>
      </c>
      <c r="AY84">
        <v>8</v>
      </c>
      <c r="AZ84">
        <v>1</v>
      </c>
    </row>
    <row r="85" spans="1:52" x14ac:dyDescent="0.25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1059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52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4" t="s">
        <v>1076</v>
      </c>
      <c r="AW85" s="44" t="str">
        <f t="shared" si="2"/>
        <v>62fffee87c45476c4844c3aa62fffe3650790c092a7f8dcd62fffee77c45476c4844c3a74329483844787,87510869700062fffe3650790c092a7f8dcd108697000A42490,8752914692721MXRIX BXNIGNX XLIVXIRX DX NXWIMXNTX JUWX00AMIL 400 QP NACIONAL R PJCAMens. Titular Faixa Etária Implant.T8525,4344787,875Mensalidade</v>
      </c>
      <c r="AX85" s="44">
        <f t="shared" si="3"/>
        <v>0</v>
      </c>
      <c r="AY85">
        <v>8</v>
      </c>
      <c r="AZ85">
        <v>1</v>
      </c>
    </row>
    <row r="86" spans="1:52" x14ac:dyDescent="0.25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1060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52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4" t="s">
        <v>1076</v>
      </c>
      <c r="AW86" s="44" t="str">
        <f t="shared" si="2"/>
        <v>630000d519f2f821f3915ac563000063e6282203617a4a1c630000d519f2f821f3915ac24329483844787,87510869700063000063e6282203617a4a1c108697000B42490,8752914692721MXRIX BXNIGNX XLIVXIRX DX NXWIMXNTX JUWX00AMIL 400 QP NACIONAL R PJCAMens. Titular Faixa Etária Implant.T8525,4344787,875Mensalidade</v>
      </c>
      <c r="AX86" s="44">
        <f t="shared" si="3"/>
        <v>0</v>
      </c>
      <c r="AY86">
        <v>8</v>
      </c>
      <c r="AZ86">
        <v>1</v>
      </c>
    </row>
  </sheetData>
  <autoFilter ref="A1:AX86" xr:uid="{221539E9-5C2F-4164-8396-1C5E6F2EDF65}"/>
  <sortState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AZ1060"/>
  <sheetViews>
    <sheetView topLeftCell="A1024" workbookViewId="0">
      <selection activeCell="AZ1060" sqref="AZ1060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2" t="s">
        <v>1074</v>
      </c>
      <c r="AW1" s="42"/>
      <c r="AX1" s="42" t="s">
        <v>1098</v>
      </c>
    </row>
    <row r="2" spans="1:52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4" t="s">
        <v>1075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WXLDX1775,36SIMSIMSIM1422665051617242944777,875GP3 - UNEN/RN - UNIAO ESTUDANTIL DO NORTE E NORDES044777,87540582,916666666743950,87543950,87541820,875000000AMIL96GP3 - BLUE PLUS 400 QP2006082006,08ATIVORepasse</v>
      </c>
      <c r="AX2">
        <f>IF(AW2=AW1,1,0)</f>
        <v>0</v>
      </c>
      <c r="AY2">
        <v>8</v>
      </c>
      <c r="AZ2">
        <v>1</v>
      </c>
    </row>
    <row r="3" spans="1:52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4" t="s">
        <v>1075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FXGUNDX2834,04SIMSIMSIM1762665093517653744761,875GP3 - UNEN/RN LINCX 15 UNIAO ESTUDANTIL DO NORTE E044761,87540443,87542102,87542108,8753981352235,22352239,813981AMIL86GP3 - LINCX LT3320253202,5ATIVORepasse</v>
      </c>
      <c r="AX3">
        <f>IF(AW3=AW2,1,0)</f>
        <v>0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4" t="s">
        <v>1075</v>
      </c>
      <c r="AW4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4">
        <f t="shared" ref="AX4:AX67" si="1">IF(AW4=AW3,1,0)</f>
        <v>1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4" t="s">
        <v>1075</v>
      </c>
      <c r="AW5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5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4" t="s">
        <v>1075</v>
      </c>
      <c r="AW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PJCA47053470,53ATIVORepasse</v>
      </c>
      <c r="AX6">
        <f t="shared" si="1"/>
        <v>0</v>
      </c>
      <c r="AY6">
        <v>8</v>
      </c>
      <c r="AZ6">
        <v>1</v>
      </c>
    </row>
    <row r="7" spans="1:52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4" t="s">
        <v>1075</v>
      </c>
      <c r="AW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7">
        <f t="shared" si="1"/>
        <v>0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4" t="s">
        <v>1075</v>
      </c>
      <c r="AW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8">
        <f t="shared" si="1"/>
        <v>1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4" t="s">
        <v>1075</v>
      </c>
      <c r="AW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9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4" t="s">
        <v>1075</v>
      </c>
      <c r="AW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QP1738591738,59ATIVORepasse</v>
      </c>
      <c r="AX10">
        <f t="shared" si="1"/>
        <v>0</v>
      </c>
      <c r="AY10">
        <v>8</v>
      </c>
      <c r="AZ10">
        <v>1</v>
      </c>
    </row>
    <row r="11" spans="1:52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4" t="s">
        <v>1075</v>
      </c>
      <c r="AW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QP1693481693,48ATIVORepasse</v>
      </c>
      <c r="AX11">
        <f t="shared" si="1"/>
        <v>0</v>
      </c>
      <c r="AY11">
        <v>8</v>
      </c>
      <c r="AZ11">
        <v>1</v>
      </c>
    </row>
    <row r="12" spans="1:52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4" t="s">
        <v>1075</v>
      </c>
      <c r="AW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QC1604811604,81ATIVORepasse</v>
      </c>
      <c r="AX12">
        <f t="shared" si="1"/>
        <v>0</v>
      </c>
      <c r="AY12">
        <v>8</v>
      </c>
      <c r="AZ12">
        <v>1</v>
      </c>
    </row>
    <row r="13" spans="1:52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4" t="s">
        <v>1075</v>
      </c>
      <c r="AW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3">
        <f t="shared" si="1"/>
        <v>0</v>
      </c>
      <c r="AY13">
        <v>7</v>
      </c>
      <c r="AZ13">
        <v>1</v>
      </c>
    </row>
    <row r="14" spans="1:52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4" t="s">
        <v>1075</v>
      </c>
      <c r="AW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4">
        <f t="shared" si="1"/>
        <v>1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4" t="s">
        <v>1075</v>
      </c>
      <c r="AW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5">
        <f t="shared" si="1"/>
        <v>1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4" t="s">
        <v>1075</v>
      </c>
      <c r="AW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QP2059282059,28INATIVORepasse</v>
      </c>
      <c r="AX16">
        <f t="shared" si="1"/>
        <v>0</v>
      </c>
      <c r="AY16">
        <v>8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4" t="s">
        <v>1075</v>
      </c>
      <c r="AW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QC2075452075,45ATIVORepasse</v>
      </c>
      <c r="AX17">
        <f t="shared" si="1"/>
        <v>0</v>
      </c>
      <c r="AY17">
        <v>8</v>
      </c>
      <c r="AZ17">
        <v>1</v>
      </c>
    </row>
    <row r="18" spans="1:52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4" t="s">
        <v>1075</v>
      </c>
      <c r="AW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QP1887721887,72ATIVORepasse</v>
      </c>
      <c r="AX18">
        <f t="shared" si="1"/>
        <v>0</v>
      </c>
      <c r="AY18">
        <v>8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4" t="s">
        <v>1075</v>
      </c>
      <c r="AW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QC166041660,4ATIVORepasse</v>
      </c>
      <c r="AX19">
        <f t="shared" si="1"/>
        <v>0</v>
      </c>
      <c r="AY19">
        <v>8</v>
      </c>
      <c r="AZ19">
        <v>1</v>
      </c>
    </row>
    <row r="20" spans="1:52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4" t="s">
        <v>1075</v>
      </c>
      <c r="AW20" t="str">
        <f t="shared" si="0"/>
        <v>1189455000732749960RXQUX BXPX DX XLVX JUNXXR1297,66SIMSIMSIM190116010244777,875FNEL044777,87537264,916666666743636,87543615,87543312,875000000AMIL47AMIL 400 QC NACIONAL1544771544,77ATIVORepasse</v>
      </c>
      <c r="AX20">
        <f t="shared" si="1"/>
        <v>0</v>
      </c>
      <c r="AY20">
        <v>8</v>
      </c>
      <c r="AZ20">
        <v>1</v>
      </c>
    </row>
    <row r="21" spans="1:52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4" t="s">
        <v>1075</v>
      </c>
      <c r="AW21" t="str">
        <f t="shared" si="0"/>
        <v>1191014000732786110LUX WXXMBRX XNTXXGX XUNDXR1103,02SIMSIMSIM190116017844777,875FNEL044777,87536322,87543310,87543312,875000000AMIL47AMIL 400 QC NACIONAL COPART1313121313,12ATIVORepasse</v>
      </c>
      <c r="AX21">
        <f t="shared" si="1"/>
        <v>0</v>
      </c>
      <c r="AY21">
        <v>8</v>
      </c>
      <c r="AZ21">
        <v>1</v>
      </c>
    </row>
    <row r="22" spans="1:52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4" t="s">
        <v>1075</v>
      </c>
      <c r="AW22" t="str">
        <f t="shared" si="0"/>
        <v>1189455000732813140WXLLXNGTXN MXXX DX XLXVXXRX FXLHX1038,11SIMSIMSIM190116042344777,875FNEL044777,87540836,916666666743310,87543312,875000000AMIL47AMIL 400 QC NACIONAL1235861235,86ATIVORepasse</v>
      </c>
      <c r="AX22">
        <f t="shared" si="1"/>
        <v>0</v>
      </c>
      <c r="AY22">
        <v>8</v>
      </c>
      <c r="AZ22">
        <v>1</v>
      </c>
    </row>
    <row r="23" spans="1:52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4" t="s">
        <v>1075</v>
      </c>
      <c r="AW23" t="str">
        <f t="shared" si="0"/>
        <v>1191011000732813200KXTXX WXLXNX PXNTX FXRXNHX3221,73SIMSIMSIM2200116007044777,875ABREC044746,87544777,87525922,916666666744746,87544073,87543312,875000000AMIL47AMIL 400 QP NACIONAL3835393835,39INATIVORepasse</v>
      </c>
      <c r="AX23">
        <f t="shared" si="1"/>
        <v>0</v>
      </c>
      <c r="AY23">
        <v>8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4" t="s">
        <v>1075</v>
      </c>
      <c r="AW24" t="str">
        <f t="shared" si="0"/>
        <v>1189459000732814780MXGUXL XGUNDX DX FXRXX WXTX1620,95SIMSIMSIM190116044144777,875FNEL044776,87544777,87538562,87544776,87543312,875000000AMIL47AMIL 700 QP NACIONAL192971929,7INATIVORepasse</v>
      </c>
      <c r="AX24">
        <f t="shared" si="1"/>
        <v>0</v>
      </c>
      <c r="AY24">
        <v>8</v>
      </c>
      <c r="AZ24">
        <v>1</v>
      </c>
    </row>
    <row r="25" spans="1:52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4" t="s">
        <v>1075</v>
      </c>
      <c r="AW25" t="str">
        <f t="shared" si="0"/>
        <v>1189459000732814810XRGXX HXNRXQUX DX FXRXX WXTX4424,53SIMSIMSIM190116044144777,875FNEL144776,87544777,87526514,87544776,87543312,875000000AMIL47AMIL 700 QP NACIONAL5267265267,26INATIVORepasse</v>
      </c>
      <c r="AX25">
        <f t="shared" si="1"/>
        <v>0</v>
      </c>
      <c r="AY25">
        <v>8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4" t="s">
        <v>1075</v>
      </c>
      <c r="AW26" t="str">
        <f t="shared" si="0"/>
        <v>732902510XLMX LXPX DX XLXVXXRX RXX868,74SIMNÃONÃO190116047944777,875FNEL044707,87544777,87524834,916666666744707,87543312,875000000AMIL47NEXT PLUS RM RJ1034211034,21INATIVORepasse</v>
      </c>
      <c r="AX26">
        <f t="shared" si="1"/>
        <v>0</v>
      </c>
      <c r="AY26">
        <v>8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4" t="s">
        <v>1075</v>
      </c>
      <c r="AW27" t="str">
        <f t="shared" si="0"/>
        <v>1189442000732972990BXXTRXZ PXXNHX GXRBXX734,27SIMSIMSIM570116047244777,875ANMEP044745,87544777,87530815,87544745,87543312,875000000AMIL47NEXT PLUS RM RJ87415874,15INATIVORepasse</v>
      </c>
      <c r="AX27">
        <f t="shared" si="1"/>
        <v>0</v>
      </c>
      <c r="AY27">
        <v>8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4" t="s">
        <v>1075</v>
      </c>
      <c r="AW28" t="str">
        <f t="shared" si="0"/>
        <v>732973080LUWX XNTXNXX VXLLX LXPX NXVXRRX508,58SIMSIMSIM190116047844777,875FNEL044747,87544777,87537499,87544747,87543312,875000000AMIL47NEXT PLUS RM RJ60547605,47INATIVORepasse</v>
      </c>
      <c r="AX28">
        <f t="shared" si="1"/>
        <v>0</v>
      </c>
      <c r="AY28">
        <v>8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4" t="s">
        <v>1075</v>
      </c>
      <c r="AW29" t="str">
        <f t="shared" si="0"/>
        <v>1189449000733100390XTXVXX XBXXPXM DX XUX260,84NÃONÃONÃO190116045944777,875FNEL044711,87544777,87539186,87544711,87544679,87543312,875000000AMILNEXT MUNICIPAL SÃO PAULO31052310,52INATIVORepasse</v>
      </c>
      <c r="AX29">
        <f t="shared" si="1"/>
        <v>0</v>
      </c>
      <c r="AY29">
        <v>8</v>
      </c>
      <c r="AZ29">
        <v>1</v>
      </c>
    </row>
    <row r="30" spans="1:52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4" t="s">
        <v>1075</v>
      </c>
      <c r="AW30" t="str">
        <f t="shared" si="0"/>
        <v>1190477000733752000JXNXTHX DX XLVX RXXNDX1784,23SIMSIMSIM570116027444777,875ANMEP044777,87532961,87544770,87544770,87543312,875000000AMIL47AMIL 400 QC NACIONAL2124112124,11SUSPENSÃORepasse</v>
      </c>
      <c r="AX30">
        <f t="shared" si="1"/>
        <v>0</v>
      </c>
      <c r="AY30">
        <v>8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4" t="s">
        <v>1075</v>
      </c>
      <c r="AW31" t="str">
        <f t="shared" si="0"/>
        <v>733812510GXBRXXLX MXLX XTTX2130,07SIMSIMSIM570116095344761,875ANMEP044761,87531385,916666666743325,87543326,875000000AMIL46AMIL 400 QP NACIONAL2535792535,79ATIVORepasse</v>
      </c>
      <c r="AX31">
        <f t="shared" si="1"/>
        <v>0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4" t="s">
        <v>1075</v>
      </c>
      <c r="AW32" t="str">
        <f t="shared" si="0"/>
        <v>733812510GXBRXXLX MXLX XTTX2130,07SIMSIMSIM570116095344761,875ANMEP044761,87531385,916666666743325,87543326,875000000AMIL46AMIL 400 QP NACIONAL2535792535,79ATIVORepasse</v>
      </c>
      <c r="AX32">
        <f t="shared" si="1"/>
        <v>1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4" t="s">
        <v>1075</v>
      </c>
      <c r="AW33" t="str">
        <f t="shared" si="0"/>
        <v>733812510GXBRXXLX MXLX XTTX2130,07SIMSIMSIM570116095344761,875ANMEP044761,87531385,916666666743325,87543326,875000000AMIL46AMIL 400 QP NACIONAL2535792535,79ATIVORepasse</v>
      </c>
      <c r="AX33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4" t="s">
        <v>1075</v>
      </c>
      <c r="AW34" t="str">
        <f t="shared" si="0"/>
        <v>733812580XGXR XLX DX PRXZXRX1516,66SIMSIMSIM570116099644761,875ANMEP044761,87533312,87543325,87543326,875000000AMIL46AMIL 400 QC NACIONAL COPART1805531805,53ATIVORepasse</v>
      </c>
      <c r="AX3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4" t="s">
        <v>1075</v>
      </c>
      <c r="AW35" t="str">
        <f t="shared" si="0"/>
        <v>733812580XGXR XLX DX PRXZXRX1516,66SIMSIMSIM570116099644761,875ANMEP044761,87533312,87543325,87543326,875000000AMIL46AMIL 400 QC NACIONAL COPART1805531805,53ATIVORepasse</v>
      </c>
      <c r="AX35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4" t="s">
        <v>1075</v>
      </c>
      <c r="AW36" t="str">
        <f t="shared" si="0"/>
        <v>733812580XGXR XLX DX PRXZXRX1516,66SIMSIMSIM570116099644761,875ANMEP044761,87533312,87543325,87543326,875000000AMIL46AMIL 400 QC NACIONAL COPART1805531805,53ATIVORepasse</v>
      </c>
      <c r="AX36">
        <f t="shared" si="1"/>
        <v>1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4" t="s">
        <v>1075</v>
      </c>
      <c r="AW37" t="str">
        <f t="shared" si="0"/>
        <v>733812720XDRXXNX WXRVXLHX GXMX2555,95SIMSIMSIM570116102444761,875ANMEP044761,87529995,916666666743325,87543326,875000000AMIL46AMIL 500 QP NACIONAL304283042,8ATIVORepasse</v>
      </c>
      <c r="AX37">
        <f t="shared" si="1"/>
        <v>0</v>
      </c>
      <c r="AY37">
        <v>7</v>
      </c>
      <c r="AZ37">
        <v>1</v>
      </c>
    </row>
    <row r="38" spans="1:52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4" t="s">
        <v>1075</v>
      </c>
      <c r="AW38" t="str">
        <f t="shared" si="0"/>
        <v>733812720XDRXXNX WXRVXLHX GXMX2555,95SIMSIMSIM570116102444761,875ANMEP044761,87529995,916666666743325,87543326,875000000AMIL46AMIL 500 QP NACIONAL304283042,8ATIVORepasse</v>
      </c>
      <c r="AX38">
        <f t="shared" si="1"/>
        <v>1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4" t="s">
        <v>1075</v>
      </c>
      <c r="AW39" t="str">
        <f t="shared" si="0"/>
        <v>733812720XDRXXNX WXRVXLHX GXMX2555,95SIMSIMSIM570116102444761,875ANMEP044761,87529995,916666666743325,87543326,875000000AMIL46AMIL 500 QP NACIONAL304283042,8ATIVORepasse</v>
      </c>
      <c r="AX39">
        <f t="shared" si="1"/>
        <v>1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4" t="s">
        <v>1075</v>
      </c>
      <c r="AW40" t="str">
        <f t="shared" si="0"/>
        <v>733812920LUWXXNX NXRXNHX XRMXNTX2113,24SIMSIMSIM2240116121544761,875CRA - BA044761,87529508,87543325,87543326,875000000AMIL46AMIL 500 QP NACIONAL2546112546,11ATIVORepasse</v>
      </c>
      <c r="AX40">
        <f t="shared" si="1"/>
        <v>0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4" t="s">
        <v>1075</v>
      </c>
      <c r="AW41" t="str">
        <f t="shared" si="0"/>
        <v>733812920LUWXXNX NXRXNHX XRMXNTX2113,24SIMSIMSIM2240116121544761,875CRA - BA044761,87529508,87543325,87543326,875000000AMIL46AMIL 500 QP NACIONAL2546112546,11ATIVORepasse</v>
      </c>
      <c r="AX41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4" t="s">
        <v>1075</v>
      </c>
      <c r="AW42" t="str">
        <f t="shared" si="0"/>
        <v>733812920LUWXXNX NXRXNHX XRMXNTX2113,24SIMSIMSIM2240116121544761,875CRA - BA044761,87529508,87543325,87543326,875000000AMIL46AMIL 500 QP NACIONAL2546112546,11ATIVORepasse</v>
      </c>
      <c r="AX42">
        <f t="shared" si="1"/>
        <v>1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4" t="s">
        <v>1075</v>
      </c>
      <c r="AW43" t="str">
        <f t="shared" si="0"/>
        <v>733890950LXTXWXX HXNRXQUX DX XNTX TXVXRX406,85SIMSIMSIM190116127744761,875FNEL044761,87541069,87544756,87544755,87543326,875000000AMIL46NEXT PLUS RM RJ48439484,39ATIVORepasse</v>
      </c>
      <c r="AX43">
        <f t="shared" si="1"/>
        <v>0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4" t="s">
        <v>1075</v>
      </c>
      <c r="AW44" t="str">
        <f t="shared" si="0"/>
        <v>733890950LXTXWXX HXNRXQUX DX XNTX TXVXRX406,85SIMSIMSIM190116127744761,875FNEL044761,87541069,87544756,87544755,87543326,875000000AMIL46NEXT PLUS RM RJ48439484,39ATIVORepasse</v>
      </c>
      <c r="AX44">
        <f t="shared" si="1"/>
        <v>1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4" t="s">
        <v>1075</v>
      </c>
      <c r="AW45" t="str">
        <f t="shared" si="0"/>
        <v>733890950LXTXWXX HXNRXQUX DX XNTX TXVXRX406,85SIMSIMSIM190116127744761,875FNEL044761,87541069,87544756,87544755,87543326,875000000AMIL46NEXT PLUS RM RJ48439484,39ATIVORepasse</v>
      </c>
      <c r="AX45">
        <f t="shared" si="1"/>
        <v>1</v>
      </c>
      <c r="AY45">
        <v>7</v>
      </c>
      <c r="AZ45">
        <v>1</v>
      </c>
    </row>
    <row r="46" spans="1:52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4" t="s">
        <v>1075</v>
      </c>
      <c r="AW46" t="str">
        <f t="shared" si="0"/>
        <v>733892060MXRXX XMXLXX VXXNX DX WXRVXLHX XLVXXRX6198,61SIMSIMSIM570116103444761,875ANMEP044761,87522225,916666666743325,87543326,875000000AMIL46AMIL 400 QC NACIONAL3857763857,76ATIVORepasse</v>
      </c>
      <c r="AX46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4" t="s">
        <v>1075</v>
      </c>
      <c r="AW47" t="str">
        <f t="shared" si="0"/>
        <v>733892060MXRXX XMXLXX VXXNX DX WXRVXLHX XLVXXRX6198,61SIMSIMSIM570116103444761,875ANMEP044761,87522225,916666666743325,87543326,875000000AMIL46AMIL 400 QC NACIONAL3857763857,76ATIVORepasse</v>
      </c>
      <c r="AX47">
        <f t="shared" si="1"/>
        <v>1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4" t="s">
        <v>1075</v>
      </c>
      <c r="AW48" t="str">
        <f t="shared" si="0"/>
        <v>733892060MXRXX XMXLXX VXXNX DX WXRVXLHX XLVXXRX6198,61SIMSIMSIM570116103444761,875ANMEP044761,87522225,916666666743325,87543326,875000000AMIL46AMIL 400 QC NACIONAL3857763857,76ATIVORepasse</v>
      </c>
      <c r="AX48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4" t="s">
        <v>1075</v>
      </c>
      <c r="AW49" t="str">
        <f t="shared" si="0"/>
        <v>0733892480MXRXNX DXX FXVXWHX2011,8SIMSIMSIM570116147844761,875ANMEP044755,87544761,87535502,87544755,87543781,87543326,875000000AMIL46AMIL 500 QP NACIONAL2395022395,02INATIVORepasse</v>
      </c>
      <c r="AX49">
        <f t="shared" si="1"/>
        <v>0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4" t="s">
        <v>1075</v>
      </c>
      <c r="AW50" t="str">
        <f t="shared" si="0"/>
        <v>0733892480MXRXNX DXX FXVXWHX2011,8SIMSIMSIM570116147844761,875ANMEP044755,87544761,87535502,87544755,87543781,87543326,875000000AMIL46AMIL 500 QP NACIONAL2395022395,02INATIVORepasse</v>
      </c>
      <c r="AX50">
        <f t="shared" si="1"/>
        <v>1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4" t="s">
        <v>1075</v>
      </c>
      <c r="AW51" t="str">
        <f t="shared" si="0"/>
        <v>0733892480MXRXNX DXX FXVXWHX2011,8SIMSIMSIM570116147844761,875ANMEP044755,87544761,87535502,87544755,87543781,87543326,875000000AMIL46AMIL 500 QP NACIONAL2395022395,02INATIVORepasse</v>
      </c>
      <c r="AX51">
        <f t="shared" si="1"/>
        <v>1</v>
      </c>
      <c r="AY51">
        <v>7</v>
      </c>
      <c r="AZ51">
        <v>1</v>
      </c>
    </row>
    <row r="52" spans="1:52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4" t="s">
        <v>1075</v>
      </c>
      <c r="AW52" t="str">
        <f t="shared" si="0"/>
        <v>733899850XWXDXX WRXTXNX GXMX DX XNTXNX1172,36SIMNÃONÃO570116095744761,875ANMEP044676,87544761,87530424,87544676,87544633,87543326,875000000AMIL46AMIL 400 QC NACIONAL1395691395,69INATIVORepasse</v>
      </c>
      <c r="AX52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4" t="s">
        <v>1075</v>
      </c>
      <c r="AW53" t="str">
        <f t="shared" si="0"/>
        <v>733899850XWXDXX WRXTXNX GXMX DX XNTXNX1172,36SIMNÃONÃO570116095744761,875ANMEP044676,87544761,87530424,87544676,87544633,87543326,875000000AMIL46AMIL 400 QC NACIONAL1395691395,69INATIVORepasse</v>
      </c>
      <c r="AX53">
        <f t="shared" si="1"/>
        <v>1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4" t="s">
        <v>1075</v>
      </c>
      <c r="AW54" t="str">
        <f t="shared" si="0"/>
        <v>733899850XWXDXX WRXTXNX GXMX DX XNTXNX1172,36SIMNÃONÃO570116095744761,875ANMEP044676,87544761,87530424,87544676,87544633,87543326,875000000AMIL46AMIL 400 QC NACIONAL1395691395,69INATIVORepasse</v>
      </c>
      <c r="AX5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4" t="s">
        <v>1075</v>
      </c>
      <c r="AW55" t="str">
        <f t="shared" si="0"/>
        <v>733912070XRXXLX BRXTX DX NXWXMXNTX1297,66SIMSIMSIM190116095844761,875FNEL044761,87536910,916666666743325,87543326,875000000AMIL46AMIL 400 QC NACIONAL52606526,06ATIVORepasse</v>
      </c>
      <c r="AX55">
        <f t="shared" si="1"/>
        <v>0</v>
      </c>
      <c r="AY55">
        <v>7</v>
      </c>
      <c r="AZ55">
        <v>1</v>
      </c>
    </row>
    <row r="56" spans="1:52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4" t="s">
        <v>1075</v>
      </c>
      <c r="AW56" t="str">
        <f t="shared" si="0"/>
        <v>733912070XRXXLX BRXTX DX NXWXMXNTX1297,66SIMSIMSIM190116095844761,875FNEL044761,87536910,916666666743325,87543326,875000000AMIL46AMIL 400 QC NACIONAL52606526,06ATIVORepasse</v>
      </c>
      <c r="AX56">
        <f t="shared" si="1"/>
        <v>1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4" t="s">
        <v>1075</v>
      </c>
      <c r="AW57" t="str">
        <f t="shared" si="0"/>
        <v>733912070XRXXLX BRXTX DX NXWXMXNTX1297,66SIMSIMSIM190116095844761,875FNEL044761,87536910,916666666743325,87543326,875000000AMIL46AMIL 400 QC NACIONAL52606526,06ATIVORepasse</v>
      </c>
      <c r="AX57">
        <f t="shared" si="1"/>
        <v>1</v>
      </c>
      <c r="AY57">
        <v>7</v>
      </c>
      <c r="AZ57">
        <v>1</v>
      </c>
    </row>
    <row r="58" spans="1:52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52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4" t="s">
        <v>1076</v>
      </c>
      <c r="AW58" t="str">
        <f t="shared" si="0"/>
        <v>6302c877dc774878504ce9bd6302b4ad8382b804d9a3ac356302c877dc774878504ce9bc4305929644771,87511984470006302b4ad8382b804d9a3ac351198447000F43326,875733917470GIXLX RXBXLX WXLDXIRX LXRX00AMIL 400 QC NACIONAL R PJCAMens. Titular Faixa Etária Implant.T2060,8144771,875Mensalidade</v>
      </c>
      <c r="AX58">
        <f t="shared" si="1"/>
        <v>0</v>
      </c>
      <c r="AY58">
        <v>7</v>
      </c>
      <c r="AZ58">
        <v>1</v>
      </c>
    </row>
    <row r="59" spans="1:52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4" t="s">
        <v>1075</v>
      </c>
      <c r="AW59" t="str">
        <f t="shared" si="0"/>
        <v>733923670MXRWXX XGXR XNTXNX DX XNTX649,63NÃONÃONÃO190116107244761,875FNEL044693,87544761,87539135,916666666744693,87544664,87543326,875000000AMILAMIL 400 QC NACIONAL77338773,38INATIVORepasse</v>
      </c>
      <c r="AX59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4" t="s">
        <v>1075</v>
      </c>
      <c r="AW60" t="str">
        <f t="shared" si="0"/>
        <v>733923670MXRWXX XGXR XNTXNX DX XNTX649,63NÃONÃONÃO190116107244761,875FNEL044693,87544761,87539135,916666666744693,87544664,87543326,875000000AMILAMIL 400 QC NACIONAL77338773,38INATIVORepasse</v>
      </c>
      <c r="AX60">
        <f t="shared" si="1"/>
        <v>1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4" t="s">
        <v>1075</v>
      </c>
      <c r="AW61" t="str">
        <f t="shared" si="0"/>
        <v>733923670MXRWXX XGXR XNTXNX DX XNTX649,63NÃONÃONÃO190116107244761,875FNEL044693,87544761,87539135,916666666744693,87544664,87543326,875000000AMILAMIL 400 QC NACIONAL77338773,38INATIVORepasse</v>
      </c>
      <c r="AX61">
        <f t="shared" si="1"/>
        <v>1</v>
      </c>
      <c r="AY61">
        <v>7</v>
      </c>
      <c r="AZ61">
        <v>1</v>
      </c>
    </row>
    <row r="62" spans="1:52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4" t="s">
        <v>1075</v>
      </c>
      <c r="AW62" t="str">
        <f t="shared" si="0"/>
        <v>733923800LUWX GXMX FRXXTX DX XNTX1038,11SIMSIMSIM190116110644761,875FNEL044761,87537853,87543325,87543326,875000000AMIL46AMIL 400 QC NACIONAL1235861235,86ATIVORepasse</v>
      </c>
      <c r="AX62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4" t="s">
        <v>1075</v>
      </c>
      <c r="AW63" t="str">
        <f t="shared" si="0"/>
        <v>733923800LUWX GXMX FRXXTX DX XNTX1038,11SIMSIMSIM190116110644761,875FNEL044761,87537853,87543325,87543326,875000000AMIL46AMIL 400 QC NACIONAL1235861235,86ATIVORepasse</v>
      </c>
      <c r="AX63">
        <f t="shared" si="1"/>
        <v>1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4" t="s">
        <v>1075</v>
      </c>
      <c r="AW64" t="str">
        <f t="shared" si="0"/>
        <v>733923800LUWX GXMX FRXXTX DX XNTX1038,11SIMSIMSIM190116110644761,875FNEL044761,87537853,87543325,87543326,875000000AMIL46AMIL 400 QC NACIONAL1235861235,86ATIVORepasse</v>
      </c>
      <c r="AX6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4" t="s">
        <v>1075</v>
      </c>
      <c r="AW65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5">
        <f t="shared" si="1"/>
        <v>0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4" t="s">
        <v>1075</v>
      </c>
      <c r="AW66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6">
        <f t="shared" si="1"/>
        <v>1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4" t="s">
        <v>1075</v>
      </c>
      <c r="AW67" t="str">
        <f t="shared" ref="AW67:AW130" si="2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LXMX1103,02SIMSIMSIM190116112344761,875FNEL044761,87537421,87543970,87543964,87543326,875000000AMIL46AMIL 400 QC NACIONAL COPART63377633,77ATIVORepasse</v>
      </c>
      <c r="AX67">
        <f t="shared" si="1"/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4" t="s">
        <v>1075</v>
      </c>
      <c r="AW68" t="str">
        <f t="shared" si="2"/>
        <v>733923910GUXLHXRMX WXRVXLHX RUFXNX VXWXNTX LXMX882,42SIMSIMSIM190116112344761,875FNEL144761,87538748,916666666743970,87543326,875000000AMIL46AMIL 400 QC NACIONAL COPART63377633,77ATIVORepasse</v>
      </c>
      <c r="AX68">
        <f t="shared" ref="AX68:AX131" si="3">IF(AW68=AW67,1,0)</f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4" t="s">
        <v>1075</v>
      </c>
      <c r="AW69" t="str">
        <f t="shared" si="2"/>
        <v>733923910GUXLHXRMX WXRVXLHX RUFXNX VXWXNTX LXMX882,42SIMSIMSIM190116112344761,875FNEL144761,87538748,916666666743970,87543326,875000000AMIL46AMIL 400 QC NACIONAL COPART63377633,77ATIVORepasse</v>
      </c>
      <c r="AX69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4" t="s">
        <v>1075</v>
      </c>
      <c r="AW70" t="str">
        <f t="shared" si="2"/>
        <v>733923910GUXLHXRMX WXRVXLHX RUFXNX VXWXNTX LXMX882,42SIMSIMSIM190116112344761,875FNEL144761,87538748,916666666743970,87543326,875000000AMIL46AMIL 400 QC NACIONAL COPART63377633,77ATIVORepasse</v>
      </c>
      <c r="AX70">
        <f t="shared" si="3"/>
        <v>1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4" t="s">
        <v>1075</v>
      </c>
      <c r="AW71" t="str">
        <f t="shared" si="2"/>
        <v>733949300LUXN VXNXWXU XNTXNX1038,11SIMSIMSIM190116113744761,875FNEL044761,87539329,87543586,87543569,87543326,875000000AMIL46AMIL 400 QC NACIONAL1235861235,86ATIVORepasse</v>
      </c>
      <c r="AX71">
        <f t="shared" si="3"/>
        <v>0</v>
      </c>
      <c r="AY71">
        <v>7</v>
      </c>
      <c r="AZ71">
        <v>1</v>
      </c>
    </row>
    <row r="72" spans="1:52" x14ac:dyDescent="0.25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4" t="s">
        <v>1075</v>
      </c>
      <c r="AW72" t="str">
        <f t="shared" si="2"/>
        <v>733949300LUXN VXNXWXU XNTXNX1038,11SIMSIMSIM190116113744761,875FNEL044761,87539329,87543586,87543569,87543326,875000000AMIL46AMIL 400 QC NACIONAL1235861235,86ATIVORepasse</v>
      </c>
      <c r="AX72">
        <f t="shared" si="3"/>
        <v>1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4" t="s">
        <v>1075</v>
      </c>
      <c r="AW73" t="str">
        <f t="shared" si="2"/>
        <v>733949300LUXN VXNXWXU XNTXNX1038,11SIMSIMSIM190116113744761,875FNEL044761,87539329,87543586,87543569,87543326,875000000AMIL46AMIL 400 QC NACIONAL1235861235,86ATIVORepasse</v>
      </c>
      <c r="AX73">
        <f t="shared" si="3"/>
        <v>1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4" t="s">
        <v>1075</v>
      </c>
      <c r="AW74" t="str">
        <f t="shared" si="2"/>
        <v>733949390XDRXXNX LXMX BXLXGUXR2715,79SIMSIMSIM570116105944761,875ANMEP044761,87526993,916666666744683,87544664,87543326,875000000AMIL46AMIL 500 QP NACIONAL COPART3233073233,07ATIVORepasse</v>
      </c>
      <c r="AX74">
        <f t="shared" si="3"/>
        <v>0</v>
      </c>
      <c r="AY74">
        <v>7</v>
      </c>
      <c r="AZ74">
        <v>1</v>
      </c>
    </row>
    <row r="75" spans="1:52" x14ac:dyDescent="0.25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4" t="s">
        <v>1075</v>
      </c>
      <c r="AW75" t="str">
        <f t="shared" si="2"/>
        <v>733949390XDRXXNX LXMX BXLXGUXR2715,79SIMSIMSIM570116105944761,875ANMEP044761,87526993,916666666744683,87544664,87543326,875000000AMIL46AMIL 500 QP NACIONAL COPART3233073233,07ATIVORepasse</v>
      </c>
      <c r="AX75">
        <f t="shared" si="3"/>
        <v>1</v>
      </c>
      <c r="AY75">
        <v>7</v>
      </c>
      <c r="AZ75">
        <v>1</v>
      </c>
    </row>
    <row r="76" spans="1:52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4" t="s">
        <v>1075</v>
      </c>
      <c r="AW76" t="str">
        <f t="shared" si="2"/>
        <v>733949390XDRXXNX LXMX BXLXGUXR2715,79SIMSIMSIM570116105944761,875ANMEP044761,87526993,916666666744683,87544664,87543326,875000000AMIL46AMIL 500 QP NACIONAL COPART3233073233,07ATIVORepasse</v>
      </c>
      <c r="AX76">
        <f t="shared" si="3"/>
        <v>1</v>
      </c>
      <c r="AY76">
        <v>7</v>
      </c>
      <c r="AZ76">
        <v>1</v>
      </c>
    </row>
    <row r="77" spans="1:52" x14ac:dyDescent="0.25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4" t="s">
        <v>1075</v>
      </c>
      <c r="AW77" t="str">
        <f t="shared" si="2"/>
        <v>0734120610MXRXNX PXLX LXBXNX464,46SIMSIMNÃO570116138144761,875ANMEP044718,87544761,87530085,87544718,87543326,875000000AMIL46NEXT MUNICIPAL SÃO PAULO55295552,95INATIVORepasse</v>
      </c>
      <c r="AX77">
        <f t="shared" si="3"/>
        <v>0</v>
      </c>
      <c r="AY77">
        <v>7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4" t="s">
        <v>1075</v>
      </c>
      <c r="AW78" t="str">
        <f t="shared" si="2"/>
        <v>0734120610MXRXNX PXLX LXBXNX464,46SIMSIMNÃO570116138144761,875ANMEP044718,87544761,87530085,87544718,87543326,875000000AMIL46NEXT MUNICIPAL SÃO PAULO55295552,95INATIVORepasse</v>
      </c>
      <c r="AX78">
        <f t="shared" si="3"/>
        <v>1</v>
      </c>
      <c r="AY78">
        <v>7</v>
      </c>
      <c r="AZ78">
        <v>1</v>
      </c>
    </row>
    <row r="79" spans="1:52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4" t="s">
        <v>1075</v>
      </c>
      <c r="AW79" t="str">
        <f t="shared" si="2"/>
        <v>0734120610MXRXNX PXLX LXBXNX464,46SIMSIMNÃO570116138144761,875ANMEP044718,87544761,87530085,87544718,87543326,875000000AMIL46NEXT MUNICIPAL SÃO PAULO55295552,95INATIVORepasse</v>
      </c>
      <c r="AX79">
        <f t="shared" si="3"/>
        <v>1</v>
      </c>
      <c r="AY79">
        <v>7</v>
      </c>
      <c r="AZ79">
        <v>1</v>
      </c>
    </row>
    <row r="80" spans="1:52" x14ac:dyDescent="0.25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4" t="s">
        <v>1075</v>
      </c>
      <c r="AW80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0">
        <f t="shared" si="3"/>
        <v>0</v>
      </c>
      <c r="AY80">
        <v>7</v>
      </c>
      <c r="AZ80">
        <v>1</v>
      </c>
    </row>
    <row r="81" spans="1:52" x14ac:dyDescent="0.25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4" t="s">
        <v>1075</v>
      </c>
      <c r="AW81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1">
        <f t="shared" si="3"/>
        <v>1</v>
      </c>
      <c r="AY81">
        <v>7</v>
      </c>
      <c r="AZ81">
        <v>1</v>
      </c>
    </row>
    <row r="82" spans="1:52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4" t="s">
        <v>1075</v>
      </c>
      <c r="AW82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2">
        <f t="shared" si="3"/>
        <v>1</v>
      </c>
      <c r="AY82">
        <v>7</v>
      </c>
      <c r="AZ82">
        <v>1</v>
      </c>
    </row>
    <row r="83" spans="1:52" x14ac:dyDescent="0.25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4" t="s">
        <v>1075</v>
      </c>
      <c r="AW83" t="str">
        <f t="shared" si="2"/>
        <v>1189435000734718990XLXNX MXWXDX DX XUZX664,5SIMSIMSIM570116260544777,875ANMEP044777,87530803,87543335,87543343,875000000AMIL46NEXT MUNICIPAL SÃO PAULO79106791,06ATIVORepasse</v>
      </c>
      <c r="AX83">
        <f t="shared" si="3"/>
        <v>0</v>
      </c>
      <c r="AY83">
        <v>8</v>
      </c>
      <c r="AZ83">
        <v>1</v>
      </c>
    </row>
    <row r="84" spans="1:52" x14ac:dyDescent="0.25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4" t="s">
        <v>1075</v>
      </c>
      <c r="AW84" t="str">
        <f t="shared" si="2"/>
        <v>734732600BXRTX WXLMXN BXNXVXDX2928,85NÃONÃONÃO570116323644761,875ANMEP044761,87528144,916666666744635,87544605,87543326,875000000AMILAMIL 400 QP NACIONAL1197921197,92ATIVORepasse</v>
      </c>
      <c r="AX84">
        <f t="shared" si="3"/>
        <v>0</v>
      </c>
      <c r="AY84">
        <v>7</v>
      </c>
      <c r="AZ84">
        <v>1</v>
      </c>
    </row>
    <row r="85" spans="1:52" x14ac:dyDescent="0.25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4" t="s">
        <v>1075</v>
      </c>
      <c r="AW85" t="str">
        <f t="shared" si="2"/>
        <v>734732600BXRTX WXLMXN BXNXVXDX2928,85NÃONÃONÃO570116323644761,875ANMEP044761,87528144,916666666744635,87544605,87543326,875000000AMILAMIL 400 QP NACIONAL1197921197,92ATIVORepasse</v>
      </c>
      <c r="AX85">
        <f t="shared" si="3"/>
        <v>1</v>
      </c>
      <c r="AY85">
        <v>7</v>
      </c>
      <c r="AZ85">
        <v>1</v>
      </c>
    </row>
    <row r="86" spans="1:52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4" t="s">
        <v>1075</v>
      </c>
      <c r="AW86" t="str">
        <f t="shared" si="2"/>
        <v>734732600BXRTX WXLMXN BXNXVXDX2928,85NÃONÃONÃO570116323644761,875ANMEP044761,87528144,916666666744635,87544605,87543326,875000000AMILAMIL 400 QP NACIONAL1197921197,92ATIVORepasse</v>
      </c>
      <c r="AX86">
        <f t="shared" si="3"/>
        <v>1</v>
      </c>
      <c r="AY86">
        <v>7</v>
      </c>
      <c r="AZ86">
        <v>1</v>
      </c>
    </row>
    <row r="87" spans="1:52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4" t="s">
        <v>1075</v>
      </c>
      <c r="AW87" t="str">
        <f t="shared" si="2"/>
        <v>734732610BXXTRXZ WXLMXN BXNXVXDX1180,28NÃONÃONÃO570116323644761,875ANMEP144761,87542902,87544635,87543326,875000000AMILAMIL 400 QP NACIONAL51298512,98ATIVORepasse</v>
      </c>
      <c r="AX87">
        <f t="shared" si="3"/>
        <v>0</v>
      </c>
      <c r="AY87">
        <v>7</v>
      </c>
      <c r="AZ87">
        <v>1</v>
      </c>
    </row>
    <row r="88" spans="1:52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4" t="s">
        <v>1075</v>
      </c>
      <c r="AW88" t="str">
        <f t="shared" si="2"/>
        <v>734732610BXXTRXZ WXLMXN BXNXVXDX1180,28NÃONÃONÃO570116323644761,875ANMEP144761,87542902,87544635,87543326,875000000AMILAMIL 400 QP NACIONAL51298512,98ATIVORepasse</v>
      </c>
      <c r="AX88">
        <f t="shared" si="3"/>
        <v>1</v>
      </c>
      <c r="AY88">
        <v>7</v>
      </c>
      <c r="AZ88">
        <v>1</v>
      </c>
    </row>
    <row r="89" spans="1:52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4" t="s">
        <v>1075</v>
      </c>
      <c r="AW89" t="str">
        <f t="shared" si="2"/>
        <v>734732610BXXTRXZ WXLMXN BXNXVXDX1180,28NÃONÃONÃO570116323644761,875ANMEP144761,87542902,87544635,87543326,875000000AMILAMIL 400 QP NACIONAL51298512,98ATIVORepasse</v>
      </c>
      <c r="AX89">
        <f t="shared" si="3"/>
        <v>1</v>
      </c>
      <c r="AY89">
        <v>7</v>
      </c>
      <c r="AZ89">
        <v>1</v>
      </c>
    </row>
    <row r="90" spans="1:52" x14ac:dyDescent="0.25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4" t="s">
        <v>1075</v>
      </c>
      <c r="AW90" t="str">
        <f t="shared" si="2"/>
        <v>1189455000734732690NXNXHXNX BXX MXRTX DX FRXXTX1873,43SIMSIMSIM190116325944777,875FNEL044777,87531593,87544770,87544770,87543343,875000000AMIL46AMIL 400 QC NACIONAL2230312230,31ATIVORepasse</v>
      </c>
      <c r="AX90">
        <f t="shared" si="3"/>
        <v>0</v>
      </c>
      <c r="AY90">
        <v>8</v>
      </c>
      <c r="AZ90">
        <v>1</v>
      </c>
    </row>
    <row r="91" spans="1:52" x14ac:dyDescent="0.25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4" t="s">
        <v>1075</v>
      </c>
      <c r="AW91" t="str">
        <f t="shared" si="2"/>
        <v>1191011000734732890HXNRXQUX WHXMX DXX2833,62SIMSIMSIM2200116329944777,875ABREC044773,87544777,87525874,87544773,87543343,875000000AMIL46AMIL 400 QC NACIONAL3373363373,36INATIVORepasse</v>
      </c>
      <c r="AX91">
        <f t="shared" si="3"/>
        <v>0</v>
      </c>
      <c r="AY91">
        <v>8</v>
      </c>
      <c r="AZ91">
        <v>1</v>
      </c>
    </row>
    <row r="92" spans="1:52" x14ac:dyDescent="0.25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4" t="s">
        <v>1075</v>
      </c>
      <c r="AW92" t="str">
        <f t="shared" si="2"/>
        <v>1191011000734732920MXWHXLLX DXXDXR WXRRXX996,53NÃONÃONÃO2200116331044777,875ABREC044682,87544777,87530554,87544682,87543343,875000000AMILAMIL 400 QC NACIONAL COPART1186361186,36INATIVORepasse</v>
      </c>
      <c r="AX92">
        <f t="shared" si="3"/>
        <v>0</v>
      </c>
      <c r="AY92">
        <v>8</v>
      </c>
      <c r="AZ92">
        <v>1</v>
      </c>
    </row>
    <row r="93" spans="1:52" x14ac:dyDescent="0.25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4" t="s">
        <v>1075</v>
      </c>
      <c r="AW93" t="str">
        <f t="shared" si="2"/>
        <v>1201671000734732970FRXNWXXLLY RXBXXRX GXMX1475,23SIMSIMSIM2320116335444777,875SEEB - BA044777,87533257,916666666744742,87544741,87543343,875000000AMIL46AMIL 400 QC NACIONAL1777361777,36ATIVORepasse</v>
      </c>
      <c r="AX93">
        <f t="shared" si="3"/>
        <v>0</v>
      </c>
      <c r="AY93">
        <v>8</v>
      </c>
      <c r="AZ93">
        <v>1</v>
      </c>
    </row>
    <row r="94" spans="1:52" x14ac:dyDescent="0.25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4" t="s">
        <v>1075</v>
      </c>
      <c r="AW94" t="str">
        <f t="shared" si="2"/>
        <v>1189426000734733010JXNX WXNWXXWXX XNTX DXX WXRQUXXRX2408,65SIMSIMSIM570116336644777,875ANMEP044777,87526002,87543335,87543343,875000000AMIL46AMIL 400 QC NACIONAL2867442867,44ATIVORepasse</v>
      </c>
      <c r="AX94">
        <f t="shared" si="3"/>
        <v>0</v>
      </c>
      <c r="AY94">
        <v>8</v>
      </c>
      <c r="AZ94">
        <v>1</v>
      </c>
    </row>
    <row r="95" spans="1:52" x14ac:dyDescent="0.25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4" t="s">
        <v>1075</v>
      </c>
      <c r="AW95" t="str">
        <f t="shared" si="2"/>
        <v>1189426000734733020ZXXDX WXRQUXXRX WHXQUXR1103,02SIMSIMSIM570116336644777,875ANMEP144777,87536522,916666666743335,87543343,875000000AMIL46AMIL 400 QC NACIONAL1313121313,12ATIVORepasse</v>
      </c>
      <c r="AX95">
        <f t="shared" si="3"/>
        <v>0</v>
      </c>
      <c r="AY95">
        <v>8</v>
      </c>
      <c r="AZ95">
        <v>1</v>
      </c>
    </row>
    <row r="96" spans="1:52" x14ac:dyDescent="0.25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4" t="s">
        <v>1075</v>
      </c>
      <c r="AW96" t="str">
        <f t="shared" si="2"/>
        <v>1189455000734733100RXFXXLLX GHXGNXNX FXGUXXRXDX WXRVXLHX923,24NÃONÃONÃO190116339744777,875FNEL044711,87544777,87537680,87544711,87544711,87543343,875000000AMILAMIL 400 QP NACIONAL109911099,1INATIVORepasse</v>
      </c>
      <c r="AX96">
        <f t="shared" si="3"/>
        <v>0</v>
      </c>
      <c r="AY96">
        <v>8</v>
      </c>
      <c r="AZ96">
        <v>1</v>
      </c>
    </row>
    <row r="97" spans="1:52" x14ac:dyDescent="0.25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4" t="s">
        <v>1075</v>
      </c>
      <c r="AW97" t="str">
        <f t="shared" si="2"/>
        <v>1189455000734733110MXLXNX GHXGNXNX DX FXGUXXRXDX1466,25NÃONÃONÃO190116339744777,875FNEL144711,87544777,87529619,916666666744711,87543343,875000000AMILAMIL 400 QP NACIONAL1745541745,54INATIVORepasse</v>
      </c>
      <c r="AX97">
        <f t="shared" si="3"/>
        <v>0</v>
      </c>
      <c r="AY97">
        <v>8</v>
      </c>
      <c r="AZ97">
        <v>1</v>
      </c>
    </row>
    <row r="98" spans="1:52" x14ac:dyDescent="0.25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4" t="s">
        <v>1075</v>
      </c>
      <c r="AW98" t="str">
        <f t="shared" si="2"/>
        <v>1189455000734733120GXBRXXL XNTX RXBXXRX1287,56SIMSIMSIM190116340344777,875FNEL044777,87538009,916666666743860,87543859,87543343,875000000AMIL46AMIL 500 QP NACIONAL1532821532,82ATIVORepasse</v>
      </c>
      <c r="AX98">
        <f t="shared" si="3"/>
        <v>0</v>
      </c>
      <c r="AY98">
        <v>8</v>
      </c>
      <c r="AZ98">
        <v>1</v>
      </c>
    </row>
    <row r="99" spans="1:52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4" t="s">
        <v>1075</v>
      </c>
      <c r="AW99" t="str">
        <f t="shared" si="2"/>
        <v>1189455000734733130GUXLHXRMX XNTX RXBXXRX1287,56SIMSIMSIM190116340344777,875FNEL144777,87539463,916666666743860,87543343,875000000AMIL46AMIL 500 QP NACIONAL1532821532,82ATIVORepasse</v>
      </c>
      <c r="AX99">
        <f t="shared" si="3"/>
        <v>0</v>
      </c>
      <c r="AY99">
        <v>8</v>
      </c>
      <c r="AZ99">
        <v>1</v>
      </c>
    </row>
    <row r="100" spans="1:52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4" t="s">
        <v>1075</v>
      </c>
      <c r="AW100" t="str">
        <f t="shared" si="2"/>
        <v>1189455000734733140MXRXX FLXR XNTX RXBXXRX1287,56SIMSIMSIM190116340344777,875FNEL244777,87540351,87543860,87543343,875000000AMIL46AMIL 500 QP NACIONAL1532821532,82ATIVORepasse</v>
      </c>
      <c r="AX100">
        <f t="shared" si="3"/>
        <v>0</v>
      </c>
      <c r="AY100">
        <v>8</v>
      </c>
      <c r="AZ100">
        <v>1</v>
      </c>
    </row>
    <row r="101" spans="1:52" x14ac:dyDescent="0.25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4" t="s">
        <v>1075</v>
      </c>
      <c r="AW101" t="str">
        <f t="shared" si="2"/>
        <v>1189455000734782530FXLXPX RXDRXGUX XNTX WXRNXXRX1724,31SIMSIMSIM190116325544777,875FNEL044777,87532842,916666666744319,87544315,87543343,875000000AMIL46AMIL 400 QP NACIONAL COPART2052762052,76ATIVORepasse</v>
      </c>
      <c r="AX101">
        <f t="shared" si="3"/>
        <v>0</v>
      </c>
      <c r="AY101">
        <v>8</v>
      </c>
      <c r="AZ101">
        <v>1</v>
      </c>
    </row>
    <row r="102" spans="1:52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4" t="s">
        <v>1075</v>
      </c>
      <c r="AW102" t="str">
        <f t="shared" si="2"/>
        <v>1189455000734786250MXRXNX DX XLXVXXRX XRXXVX1038,11SIMSIMSIM190116329744777,875FNEL044777,87541130,87543338,87543343,875000000AMIL46AMIL 400 QC NACIONAL1235861235,86ATIVORepasse</v>
      </c>
      <c r="AX102">
        <f t="shared" si="3"/>
        <v>0</v>
      </c>
      <c r="AY102">
        <v>8</v>
      </c>
      <c r="AZ102">
        <v>1</v>
      </c>
    </row>
    <row r="103" spans="1:52" x14ac:dyDescent="0.25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4" t="s">
        <v>1075</v>
      </c>
      <c r="AW103" t="str">
        <f t="shared" si="2"/>
        <v>1189426000734801190XUGUTX XNTX JUNXXR2555,95SIMSIMSIM570116335944777,875ANMEP044777,87529512,87544770,87544770,87543343,875000000AMIL46AMIL 500 QP NACIONAL304283042,8SUSPENSÃORepasse</v>
      </c>
      <c r="AX103">
        <f t="shared" si="3"/>
        <v>0</v>
      </c>
      <c r="AY103">
        <v>8</v>
      </c>
      <c r="AZ103">
        <v>1</v>
      </c>
    </row>
    <row r="104" spans="1:52" x14ac:dyDescent="0.25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4" t="s">
        <v>1075</v>
      </c>
      <c r="AW104" t="str">
        <f t="shared" si="2"/>
        <v>1189426000734826530MXXX WXRRXXX DXNTX1370,25SIMNÃONÃO570116407044777,875ANMEP044711,87544777,87528186,87544711,87543343,875000000AMIL46AMIL 400 QC NACIONAL COPART1631261631,26INATIVORepasse</v>
      </c>
      <c r="AX104">
        <f t="shared" si="3"/>
        <v>0</v>
      </c>
      <c r="AY104">
        <v>8</v>
      </c>
      <c r="AZ104">
        <v>1</v>
      </c>
    </row>
    <row r="105" spans="1:52" x14ac:dyDescent="0.25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4" t="s">
        <v>1075</v>
      </c>
      <c r="AW105" t="str">
        <f t="shared" si="2"/>
        <v>734886840XNDRXX WXBRXL DX XNTX807,71SIMSIMSIM190116263344777,875FNEL044777,87528712,87544770,87544770,87543343,875000000AMIL46NEXT PLUS RM RJ96155961,55SUSPENSÃORepasse</v>
      </c>
      <c r="AX105">
        <f t="shared" si="3"/>
        <v>0</v>
      </c>
      <c r="AY105">
        <v>8</v>
      </c>
      <c r="AZ105">
        <v>1</v>
      </c>
    </row>
    <row r="106" spans="1:52" x14ac:dyDescent="0.25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4" t="s">
        <v>1075</v>
      </c>
      <c r="AW106" t="str">
        <f t="shared" si="2"/>
        <v>1189426000734960230JXXLXUDX LXMX XNTX3542,06SIMSIMSIM570116346744777,875ANMEP044777,87524104,916666666743339,87543343,875000000AMIL46AMIL 400 QC NACIONAL4216744216,74ATIVORepasse</v>
      </c>
      <c r="AX106">
        <f t="shared" si="3"/>
        <v>0</v>
      </c>
      <c r="AY106">
        <v>8</v>
      </c>
      <c r="AZ106">
        <v>1</v>
      </c>
    </row>
    <row r="107" spans="1:52" x14ac:dyDescent="0.25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4" t="s">
        <v>1075</v>
      </c>
      <c r="AW107" t="str">
        <f t="shared" si="2"/>
        <v>735201940LUXZ GUXLHXRMX DX XLVX LXGX406,85SIMSIMSIM190116256944777,875FNEL044777,87539924,87543346,87543343,875000000AMIL46NEXT PLUS RM RJ48439484,39ATIVORepasse</v>
      </c>
      <c r="AX107">
        <f t="shared" si="3"/>
        <v>0</v>
      </c>
      <c r="AY107">
        <v>8</v>
      </c>
      <c r="AZ107">
        <v>1</v>
      </c>
    </row>
    <row r="108" spans="1:52" x14ac:dyDescent="0.25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4" t="s">
        <v>1075</v>
      </c>
      <c r="AW108" t="str">
        <f t="shared" si="2"/>
        <v>735996560HUGX DX XLXNWXR RXBXXRX508,58SIMSIMSIM190116413844761,875FNEL044755,87544761,87536366,87544755,87543357,875000000AMIL45NEXT PLUS RM RJ60547605,47INATIVORepasse</v>
      </c>
      <c r="AX108">
        <f t="shared" si="3"/>
        <v>0</v>
      </c>
      <c r="AY108">
        <v>7</v>
      </c>
      <c r="AZ108">
        <v>1</v>
      </c>
    </row>
    <row r="109" spans="1:52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4" t="s">
        <v>1075</v>
      </c>
      <c r="AW109" t="str">
        <f t="shared" si="2"/>
        <v>735996560HUGX DX XLXNWXR RXBXXRX508,58SIMSIMSIM190116413844761,875FNEL044755,87544761,87536366,87544755,87543357,875000000AMIL45NEXT PLUS RM RJ60547605,47INATIVORepasse</v>
      </c>
      <c r="AX109">
        <f t="shared" si="3"/>
        <v>1</v>
      </c>
      <c r="AY109">
        <v>7</v>
      </c>
      <c r="AZ109">
        <v>1</v>
      </c>
    </row>
    <row r="110" spans="1:52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4" t="s">
        <v>1075</v>
      </c>
      <c r="AW110" t="str">
        <f t="shared" si="2"/>
        <v>735996560HUGX DX XLXNWXR RXBXXRX508,58SIMSIMSIM190116413844761,875FNEL044755,87544761,87536366,87544755,87543357,875000000AMIL45NEXT PLUS RM RJ60547605,47INATIVORepasse</v>
      </c>
      <c r="AX110">
        <f t="shared" si="3"/>
        <v>1</v>
      </c>
      <c r="AY110">
        <v>7</v>
      </c>
      <c r="AZ110">
        <v>1</v>
      </c>
    </row>
    <row r="111" spans="1:52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4" t="s">
        <v>1075</v>
      </c>
      <c r="AW111" t="str">
        <f t="shared" si="2"/>
        <v>735997070YURX DXVXLLX DXLMXGRX354,2NÃONÃONÃO190116409944761,875FNEL044655,87544761,87536978,87544655,87544605,87543357,875000000AMILNEXT MUNICIPAL SÃO PAULO42168421,68INATIVORepasse</v>
      </c>
      <c r="AX111">
        <f t="shared" si="3"/>
        <v>0</v>
      </c>
      <c r="AY111">
        <v>7</v>
      </c>
      <c r="AZ111">
        <v>1</v>
      </c>
    </row>
    <row r="112" spans="1:52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4" t="s">
        <v>1075</v>
      </c>
      <c r="AW112" t="str">
        <f t="shared" si="2"/>
        <v>735997070YURX DXVXLLX DXLMXGRX354,2NÃONÃONÃO190116409944761,875FNEL044655,87544761,87536978,87544655,87544605,87543357,875000000AMILNEXT MUNICIPAL SÃO PAULO42168421,68INATIVORepasse</v>
      </c>
      <c r="AX112">
        <f t="shared" si="3"/>
        <v>1</v>
      </c>
      <c r="AY112">
        <v>7</v>
      </c>
      <c r="AZ112">
        <v>1</v>
      </c>
    </row>
    <row r="113" spans="1:52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4" t="s">
        <v>1075</v>
      </c>
      <c r="AW113" t="str">
        <f t="shared" si="2"/>
        <v>735997070YURX DXVXLLX DXLMXGRX354,2NÃONÃONÃO190116409944761,875FNEL044655,87544761,87536978,87544655,87544605,87543357,875000000AMILNEXT MUNICIPAL SÃO PAULO42168421,68INATIVORepasse</v>
      </c>
      <c r="AX113">
        <f t="shared" si="3"/>
        <v>1</v>
      </c>
      <c r="AY113">
        <v>7</v>
      </c>
      <c r="AZ113">
        <v>1</v>
      </c>
    </row>
    <row r="114" spans="1:52" x14ac:dyDescent="0.25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4" t="s">
        <v>1075</v>
      </c>
      <c r="AW114" t="str">
        <f t="shared" si="2"/>
        <v>0735997170XLXKXLY XLVX NXWXMXNTX742,21SIMSIMSIM570116449144761,875ANMEP044752,87544761,87530438,87544752,87544209,87543357,875000000AMIL45NEXT MUNICIPAL SÃO PAULO88361883,61INATIVORepasse</v>
      </c>
      <c r="AX114">
        <f t="shared" si="3"/>
        <v>0</v>
      </c>
      <c r="AY114">
        <v>7</v>
      </c>
      <c r="AZ114">
        <v>1</v>
      </c>
    </row>
    <row r="115" spans="1:52" x14ac:dyDescent="0.25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4" t="s">
        <v>1075</v>
      </c>
      <c r="AW115" t="str">
        <f t="shared" si="2"/>
        <v>0735997170XLXKXLY XLVX NXWXMXNTX742,21SIMSIMSIM570116449144761,875ANMEP044752,87544761,87530438,87544752,87544209,87543357,875000000AMIL45NEXT MUNICIPAL SÃO PAULO88361883,61INATIVORepasse</v>
      </c>
      <c r="AX115">
        <f t="shared" si="3"/>
        <v>1</v>
      </c>
      <c r="AY115">
        <v>7</v>
      </c>
      <c r="AZ115">
        <v>1</v>
      </c>
    </row>
    <row r="116" spans="1:52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4" t="s">
        <v>1075</v>
      </c>
      <c r="AW116" t="str">
        <f t="shared" si="2"/>
        <v>0735997170XLXKXLY XLVX NXWXMXNTX742,21SIMSIMSIM570116449144761,875ANMEP044752,87544761,87530438,87544752,87544209,87543357,875000000AMIL45NEXT MUNICIPAL SÃO PAULO88361883,61INATIVORepasse</v>
      </c>
      <c r="AX116">
        <f t="shared" si="3"/>
        <v>1</v>
      </c>
      <c r="AY116">
        <v>7</v>
      </c>
      <c r="AZ116">
        <v>1</v>
      </c>
    </row>
    <row r="117" spans="1:52" x14ac:dyDescent="0.25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4" t="s">
        <v>1075</v>
      </c>
      <c r="AW117" t="str">
        <f t="shared" si="2"/>
        <v>735997520LUXX LXMX DX XLXVXXRX VXLVXRDX1038,11SIMSIMSIM190116451244761,875FNEL044761,87538334,916666666744628,87544605,87543357,875000000AMIL45AMIL 400 QC NACIONAL1235861235,86ATIVORepasse</v>
      </c>
      <c r="AX117">
        <f t="shared" si="3"/>
        <v>0</v>
      </c>
      <c r="AY117">
        <v>7</v>
      </c>
      <c r="AZ117">
        <v>1</v>
      </c>
    </row>
    <row r="118" spans="1:52" x14ac:dyDescent="0.25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4" t="s">
        <v>1075</v>
      </c>
      <c r="AW118" t="str">
        <f t="shared" si="2"/>
        <v>735997520LUXX LXMX DX XLXVXXRX VXLVXRDX1038,11SIMSIMSIM190116451244761,875FNEL044761,87538334,916666666744628,87544605,87543357,875000000AMIL45AMIL 400 QC NACIONAL1235861235,86ATIVORepasse</v>
      </c>
      <c r="AX118">
        <f t="shared" si="3"/>
        <v>1</v>
      </c>
      <c r="AY118">
        <v>7</v>
      </c>
      <c r="AZ118">
        <v>1</v>
      </c>
    </row>
    <row r="119" spans="1:52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4" t="s">
        <v>1075</v>
      </c>
      <c r="AW119" t="str">
        <f t="shared" si="2"/>
        <v>735997520LUXX LXMX DX XLXVXXRX VXLVXRDX1038,11SIMSIMSIM190116451244761,875FNEL044761,87538334,916666666744628,87544605,87543357,875000000AMIL45AMIL 400 QC NACIONAL1235861235,86ATIVORepasse</v>
      </c>
      <c r="AX119">
        <f t="shared" si="3"/>
        <v>1</v>
      </c>
      <c r="AY119">
        <v>7</v>
      </c>
      <c r="AZ119">
        <v>1</v>
      </c>
    </row>
    <row r="120" spans="1:52" x14ac:dyDescent="0.25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4" t="s">
        <v>1075</v>
      </c>
      <c r="AW120" t="str">
        <f t="shared" si="2"/>
        <v>735997700RXNXLD TXXGX XXDL1622,05SIMSIMSIM190116457144761,875FNEL044761,87534868,87543353,87543357,875000000AMIL45AMIL 400 QC NACIONAL1931021931,02ATIVORepasse</v>
      </c>
      <c r="AX120">
        <f t="shared" si="3"/>
        <v>0</v>
      </c>
      <c r="AY120">
        <v>7</v>
      </c>
      <c r="AZ120">
        <v>1</v>
      </c>
    </row>
    <row r="121" spans="1:52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4" t="s">
        <v>1075</v>
      </c>
      <c r="AW121" t="str">
        <f t="shared" si="2"/>
        <v>735997700RXNXLD TXXGX XXDL1622,05SIMSIMSIM190116457144761,875FNEL044761,87534868,87543353,87543357,875000000AMIL45AMIL 400 QC NACIONAL1931021931,02ATIVORepasse</v>
      </c>
      <c r="AX121">
        <f t="shared" si="3"/>
        <v>1</v>
      </c>
      <c r="AY121">
        <v>7</v>
      </c>
      <c r="AZ121">
        <v>1</v>
      </c>
    </row>
    <row r="122" spans="1:52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4" t="s">
        <v>1075</v>
      </c>
      <c r="AW122" t="str">
        <f t="shared" si="2"/>
        <v>735997700RXNXLD TXXGX XXDL1622,05SIMSIMSIM190116457144761,875FNEL044761,87534868,87543353,87543357,875000000AMIL45AMIL 400 QC NACIONAL1931021931,02ATIVORepasse</v>
      </c>
      <c r="AX122">
        <f t="shared" si="3"/>
        <v>1</v>
      </c>
      <c r="AY122">
        <v>7</v>
      </c>
      <c r="AZ122">
        <v>1</v>
      </c>
    </row>
    <row r="123" spans="1:52" x14ac:dyDescent="0.25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4" t="s">
        <v>1075</v>
      </c>
      <c r="AW123" t="str">
        <f t="shared" si="2"/>
        <v>735997770MXTHXU TXVXRX TXRRX2026,2SIMSIMSIM190116458244761,875FNEL044761,87535984,87543353,87543357,875000000AMIL45AMIL 700 QP NACIONAL241212412,1ATIVORepasse</v>
      </c>
      <c r="AX123">
        <f t="shared" si="3"/>
        <v>0</v>
      </c>
      <c r="AY123">
        <v>7</v>
      </c>
      <c r="AZ123">
        <v>1</v>
      </c>
    </row>
    <row r="124" spans="1:52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4" t="s">
        <v>1075</v>
      </c>
      <c r="AW124" t="str">
        <f t="shared" si="2"/>
        <v>735997770MXTHXU TXVXRX TXRRX2026,2SIMSIMSIM190116458244761,875FNEL044761,87535984,87543353,87543357,875000000AMIL45AMIL 700 QP NACIONAL241212412,1ATIVORepasse</v>
      </c>
      <c r="AX124">
        <f t="shared" si="3"/>
        <v>1</v>
      </c>
      <c r="AY124">
        <v>7</v>
      </c>
      <c r="AZ124">
        <v>1</v>
      </c>
    </row>
    <row r="125" spans="1:52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4" t="s">
        <v>1075</v>
      </c>
      <c r="AW125" t="str">
        <f t="shared" si="2"/>
        <v>735997770MXTHXU TXVXRX TXRRX2026,2SIMSIMSIM190116458244761,875FNEL044761,87535984,87543353,87543357,875000000AMIL45AMIL 700 QP NACIONAL241212412,1ATIVORepasse</v>
      </c>
      <c r="AX125">
        <f t="shared" si="3"/>
        <v>1</v>
      </c>
      <c r="AY125">
        <v>7</v>
      </c>
      <c r="AZ125">
        <v>1</v>
      </c>
    </row>
    <row r="126" spans="1:52" x14ac:dyDescent="0.25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4" t="s">
        <v>1075</v>
      </c>
      <c r="AW126" t="str">
        <f t="shared" si="2"/>
        <v>735997950TXWXN THXXRRY DX XNTX PXLMX1297,66NÃONÃONÃO190116469944761,875FNEL044761,87537433,87544633,87544605,87543357,875000000AMILAMIL 400 QC NACIONAL88755887,55ATIVORepasse</v>
      </c>
      <c r="AX126">
        <f t="shared" si="3"/>
        <v>0</v>
      </c>
      <c r="AY126">
        <v>7</v>
      </c>
      <c r="AZ126">
        <v>1</v>
      </c>
    </row>
    <row r="127" spans="1:52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4" t="s">
        <v>1075</v>
      </c>
      <c r="AW127" t="str">
        <f t="shared" si="2"/>
        <v>735997950TXWXN THXXRRY DX XNTX PXLMX1297,66NÃONÃONÃO190116469944761,875FNEL044761,87537433,87544633,87544605,87543357,875000000AMILAMIL 400 QC NACIONAL88755887,55ATIVORepasse</v>
      </c>
      <c r="AX127">
        <f t="shared" si="3"/>
        <v>1</v>
      </c>
      <c r="AY127">
        <v>7</v>
      </c>
      <c r="AZ127">
        <v>1</v>
      </c>
    </row>
    <row r="128" spans="1:52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4" t="s">
        <v>1075</v>
      </c>
      <c r="AW128" t="str">
        <f t="shared" si="2"/>
        <v>735997950TXWXN THXXRRY DX XNTX PXLMX1297,66NÃONÃONÃO190116469944761,875FNEL044761,87537433,87544633,87544605,87543357,875000000AMILAMIL 400 QC NACIONAL88755887,55ATIVORepasse</v>
      </c>
      <c r="AX128">
        <f t="shared" si="3"/>
        <v>1</v>
      </c>
      <c r="AY128">
        <v>7</v>
      </c>
      <c r="AZ128">
        <v>1</v>
      </c>
    </row>
    <row r="129" spans="1:52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4" t="s">
        <v>1075</v>
      </c>
      <c r="AW129" t="str">
        <f t="shared" si="2"/>
        <v>735998030RXXNGXLX XRXUJX DX WXRMX2343,07SIMSIMSIM570116476944761,875ANMEP044761,87530252,87543353,87543357,875000000AMIL45AMIL 400 QP NACIONAL2789372789,37ATIVORepasse</v>
      </c>
      <c r="AX129">
        <f t="shared" si="3"/>
        <v>0</v>
      </c>
      <c r="AY129">
        <v>7</v>
      </c>
      <c r="AZ129">
        <v>1</v>
      </c>
    </row>
    <row r="130" spans="1:52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4" t="s">
        <v>1075</v>
      </c>
      <c r="AW130" t="str">
        <f t="shared" si="2"/>
        <v>735998030RXXNGXLX XRXUJX DX WXRMX2343,07SIMSIMSIM570116476944761,875ANMEP044761,87530252,87543353,87543357,875000000AMIL45AMIL 400 QP NACIONAL2789372789,37ATIVORepasse</v>
      </c>
      <c r="AX130">
        <f t="shared" si="3"/>
        <v>1</v>
      </c>
      <c r="AY130">
        <v>7</v>
      </c>
      <c r="AZ130">
        <v>1</v>
      </c>
    </row>
    <row r="131" spans="1:52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4" t="s">
        <v>1075</v>
      </c>
      <c r="AW131" t="str">
        <f t="shared" ref="AW131:AW194" si="4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WXRMX2343,07SIMSIMSIM570116476944761,875ANMEP044761,87530252,87543353,87543357,875000000AMIL45AMIL 400 QP NACIONAL2789372789,37ATIVORepasse</v>
      </c>
      <c r="AX131">
        <f t="shared" si="3"/>
        <v>1</v>
      </c>
      <c r="AY131">
        <v>7</v>
      </c>
      <c r="AZ131">
        <v>1</v>
      </c>
    </row>
    <row r="132" spans="1:52" x14ac:dyDescent="0.25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4" t="s">
        <v>1075</v>
      </c>
      <c r="AW132" t="str">
        <f t="shared" si="4"/>
        <v>735998090XMXRXLDX LXDXLXU XNTXNX DX XNTX2715,79SIMSIMSIM570116478944761,875ANMEP044761,87527082,87543353,87543357,875000000AMIL45AMIL 500 QP NACIONAL COPART3233073233,07ATIVORepasse</v>
      </c>
      <c r="AX132">
        <f t="shared" ref="AX132:AX195" si="5">IF(AW132=AW131,1,0)</f>
        <v>0</v>
      </c>
      <c r="AY132">
        <v>7</v>
      </c>
      <c r="AZ132">
        <v>1</v>
      </c>
    </row>
    <row r="133" spans="1:52" x14ac:dyDescent="0.25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4" t="s">
        <v>1075</v>
      </c>
      <c r="AW133" t="str">
        <f t="shared" si="4"/>
        <v>735998090XMXRXLDX LXDXLXU XNTXNX DX XNTX2715,79SIMSIMSIM570116478944761,875ANMEP044761,87527082,87543353,87543357,875000000AMIL45AMIL 500 QP NACIONAL COPART3233073233,07ATIVORepasse</v>
      </c>
      <c r="AX133">
        <f t="shared" si="5"/>
        <v>1</v>
      </c>
      <c r="AY133">
        <v>7</v>
      </c>
      <c r="AZ133">
        <v>1</v>
      </c>
    </row>
    <row r="134" spans="1:52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4" t="s">
        <v>1075</v>
      </c>
      <c r="AW134" t="str">
        <f t="shared" si="4"/>
        <v>735998090XMXRXLDX LXDXLXU XNTXNX DX XNTX2715,79SIMSIMSIM570116478944761,875ANMEP044761,87527082,87543353,87543357,875000000AMIL45AMIL 500 QP NACIONAL COPART3233073233,07ATIVORepasse</v>
      </c>
      <c r="AX134">
        <f t="shared" si="5"/>
        <v>1</v>
      </c>
      <c r="AY134">
        <v>7</v>
      </c>
      <c r="AZ134">
        <v>1</v>
      </c>
    </row>
    <row r="135" spans="1:52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4" t="s">
        <v>1075</v>
      </c>
      <c r="AW135" t="str">
        <f t="shared" si="4"/>
        <v>735998140TXXGX XNTXNXX FRXGX LXN2925,31SIMSIMSIM190116480944761,875FNEL044755,87544761,87530893,87544755,87543357,875000000AMIL45AMIL 700 QP NACIONAL3482543482,54INATIVORepasse</v>
      </c>
      <c r="AX135">
        <f t="shared" si="5"/>
        <v>0</v>
      </c>
      <c r="AY135">
        <v>7</v>
      </c>
      <c r="AZ135">
        <v>1</v>
      </c>
    </row>
    <row r="136" spans="1:52" x14ac:dyDescent="0.25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4" t="s">
        <v>1075</v>
      </c>
      <c r="AW136" t="str">
        <f t="shared" si="4"/>
        <v>735998140TXXGX XNTXNXX FRXGX LXN2925,31SIMSIMSIM190116480944761,875FNEL044755,87544761,87530893,87544755,87543357,875000000AMIL45AMIL 700 QP NACIONAL3482543482,54INATIVORepasse</v>
      </c>
      <c r="AX136">
        <f t="shared" si="5"/>
        <v>1</v>
      </c>
      <c r="AY136">
        <v>7</v>
      </c>
      <c r="AZ136">
        <v>1</v>
      </c>
    </row>
    <row r="137" spans="1:52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4" t="s">
        <v>1075</v>
      </c>
      <c r="AW137" t="str">
        <f t="shared" si="4"/>
        <v>735998140TXXGX XNTXNXX FRXGX LXN2925,31SIMSIMSIM190116480944761,875FNEL044755,87544761,87530893,87544755,87543357,875000000AMIL45AMIL 700 QP NACIONAL3482543482,54INATIVORepasse</v>
      </c>
      <c r="AX137">
        <f t="shared" si="5"/>
        <v>1</v>
      </c>
      <c r="AY137">
        <v>7</v>
      </c>
      <c r="AZ137">
        <v>1</v>
      </c>
    </row>
    <row r="138" spans="1:52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4" t="s">
        <v>1075</v>
      </c>
      <c r="AW138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8">
        <f t="shared" si="5"/>
        <v>0</v>
      </c>
      <c r="AY138">
        <v>7</v>
      </c>
      <c r="AZ138">
        <v>1</v>
      </c>
    </row>
    <row r="139" spans="1:52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4" t="s">
        <v>1075</v>
      </c>
      <c r="AW139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9">
        <f t="shared" si="5"/>
        <v>1</v>
      </c>
      <c r="AY139">
        <v>7</v>
      </c>
      <c r="AZ139">
        <v>1</v>
      </c>
    </row>
    <row r="140" spans="1:52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4" t="s">
        <v>1075</v>
      </c>
      <c r="AW140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40">
        <f t="shared" si="5"/>
        <v>1</v>
      </c>
      <c r="AY140">
        <v>7</v>
      </c>
      <c r="AZ140">
        <v>1</v>
      </c>
    </row>
    <row r="141" spans="1:52" x14ac:dyDescent="0.25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4" t="s">
        <v>1075</v>
      </c>
      <c r="AW141" t="str">
        <f t="shared" si="4"/>
        <v>735998310MXRXXNX XNX PXRXXRX1622,05SIMSIMSIM570116516844761,875ANMEP044756,87544761,87534347,916666666744756,87543811,87543357,875000000AMIL45AMIL 400 QC NACIONAL1931021931,02INATIVORepasse</v>
      </c>
      <c r="AX141">
        <f t="shared" si="5"/>
        <v>0</v>
      </c>
      <c r="AY141">
        <v>7</v>
      </c>
      <c r="AZ141">
        <v>1</v>
      </c>
    </row>
    <row r="142" spans="1:52" x14ac:dyDescent="0.25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4" t="s">
        <v>1075</v>
      </c>
      <c r="AW142" t="str">
        <f t="shared" si="4"/>
        <v>735998310MXRXXNX XNX PXRXXRX1622,05SIMSIMSIM570116516844761,875ANMEP044756,87544761,87534347,916666666744756,87543811,87543357,875000000AMIL45AMIL 400 QC NACIONAL1931021931,02INATIVORepasse</v>
      </c>
      <c r="AX142">
        <f t="shared" si="5"/>
        <v>1</v>
      </c>
      <c r="AY142">
        <v>7</v>
      </c>
      <c r="AZ142">
        <v>1</v>
      </c>
    </row>
    <row r="143" spans="1:52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4" t="s">
        <v>1075</v>
      </c>
      <c r="AW143" t="str">
        <f t="shared" si="4"/>
        <v>735998310MXRXXNX XNX PXRXXRX1622,05SIMSIMSIM570116516844761,875ANMEP044756,87544761,87534347,916666666744756,87543811,87543357,875000000AMIL45AMIL 400 QC NACIONAL1931021931,02INATIVORepasse</v>
      </c>
      <c r="AX143">
        <f t="shared" si="5"/>
        <v>1</v>
      </c>
      <c r="AY143">
        <v>7</v>
      </c>
      <c r="AZ143">
        <v>1</v>
      </c>
    </row>
    <row r="144" spans="1:52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4" t="s">
        <v>1075</v>
      </c>
      <c r="AW144" t="str">
        <f t="shared" si="4"/>
        <v>736117460MXNXWX PXWHXXL DX XLVX868,74SIMSIMNÃO570116465944761,875ANMEP044692,87544761,87524864,916666666744692,87543357,875000000AMIL45NEXT PLUS RM RJ1034211034,21INATIVORepasse</v>
      </c>
      <c r="AX144">
        <f t="shared" si="5"/>
        <v>0</v>
      </c>
      <c r="AY144">
        <v>7</v>
      </c>
      <c r="AZ144">
        <v>1</v>
      </c>
    </row>
    <row r="145" spans="1:52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4" t="s">
        <v>1075</v>
      </c>
      <c r="AW145" t="str">
        <f t="shared" si="4"/>
        <v>736117460MXNXWX PXWHXXL DX XLVX868,74SIMSIMNÃO570116465944761,875ANMEP044692,87544761,87524864,916666666744692,87543357,875000000AMIL45NEXT PLUS RM RJ1034211034,21INATIVORepasse</v>
      </c>
      <c r="AX145">
        <f t="shared" si="5"/>
        <v>1</v>
      </c>
      <c r="AY145">
        <v>7</v>
      </c>
      <c r="AZ145">
        <v>1</v>
      </c>
    </row>
    <row r="146" spans="1:52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4" t="s">
        <v>1075</v>
      </c>
      <c r="AW146" t="str">
        <f t="shared" si="4"/>
        <v>736117460MXNXWX PXWHXXL DX XLVX868,74SIMSIMNÃO570116465944761,875ANMEP044692,87544761,87524864,916666666744692,87543357,875000000AMIL45NEXT PLUS RM RJ1034211034,21INATIVORepasse</v>
      </c>
      <c r="AX146">
        <f t="shared" si="5"/>
        <v>1</v>
      </c>
      <c r="AY146">
        <v>7</v>
      </c>
      <c r="AZ146">
        <v>1</v>
      </c>
    </row>
    <row r="147" spans="1:52" x14ac:dyDescent="0.25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4" t="s">
        <v>1075</v>
      </c>
      <c r="AW147" t="str">
        <f t="shared" si="4"/>
        <v>736117500TXPHXNY PXRX LXMX MXLX406,85SIMSIMSIM190116466544761,875FNEL044761,87540659,87543355,87543357,875000000AMIL45NEXT PLUS RM RJ48439484,39ATIVORepasse</v>
      </c>
      <c r="AX147">
        <f t="shared" si="5"/>
        <v>0</v>
      </c>
      <c r="AY147">
        <v>7</v>
      </c>
      <c r="AZ147">
        <v>1</v>
      </c>
    </row>
    <row r="148" spans="1:52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4" t="s">
        <v>1075</v>
      </c>
      <c r="AW148" t="str">
        <f t="shared" si="4"/>
        <v>736117500TXPHXNY PXRX LXMX MXLX406,85SIMSIMSIM190116466544761,875FNEL044761,87540659,87543355,87543357,875000000AMIL45NEXT PLUS RM RJ48439484,39ATIVORepasse</v>
      </c>
      <c r="AX148">
        <f t="shared" si="5"/>
        <v>1</v>
      </c>
      <c r="AY148">
        <v>7</v>
      </c>
      <c r="AZ148">
        <v>1</v>
      </c>
    </row>
    <row r="149" spans="1:52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4" t="s">
        <v>1075</v>
      </c>
      <c r="AW149" t="str">
        <f t="shared" si="4"/>
        <v>736117500TXPHXNY PXRX LXMX MXLX406,85SIMSIMSIM190116466544761,875FNEL044761,87540659,87543355,87543357,875000000AMIL45NEXT PLUS RM RJ48439484,39ATIVORepasse</v>
      </c>
      <c r="AX149">
        <f t="shared" si="5"/>
        <v>1</v>
      </c>
      <c r="AY149">
        <v>7</v>
      </c>
      <c r="AZ149">
        <v>1</v>
      </c>
    </row>
    <row r="150" spans="1:52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4" t="s">
        <v>1075</v>
      </c>
      <c r="AW150" t="str">
        <f t="shared" si="4"/>
        <v>736117820WXTXRXNX MXRXX WXTX MXGNX MXRTXN649,63SIMSIMNÃO190116455744761,875FNEL044693,87544761,87540650,87544693,87544543,87543357,875000000AMIL45AMIL 400 QC NACIONAL77338773,38INATIVORepasse</v>
      </c>
      <c r="AX150">
        <f t="shared" si="5"/>
        <v>0</v>
      </c>
      <c r="AY150">
        <v>7</v>
      </c>
      <c r="AZ150">
        <v>1</v>
      </c>
    </row>
    <row r="151" spans="1:52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4" t="s">
        <v>1075</v>
      </c>
      <c r="AW151" t="str">
        <f t="shared" si="4"/>
        <v>736117820WXTXRXNX MXRXX WXTX MXGNX MXRTXN649,63SIMSIMNÃO190116455744761,875FNEL044693,87544761,87540650,87544693,87544543,87543357,875000000AMIL45AMIL 400 QC NACIONAL77338773,38INATIVORepasse</v>
      </c>
      <c r="AX151">
        <f t="shared" si="5"/>
        <v>1</v>
      </c>
      <c r="AY151">
        <v>7</v>
      </c>
      <c r="AZ151">
        <v>1</v>
      </c>
    </row>
    <row r="152" spans="1:52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4" t="s">
        <v>1075</v>
      </c>
      <c r="AW152" t="str">
        <f t="shared" si="4"/>
        <v>736117820WXTXRXNX MXRXX WXTX MXGNX MXRTXN649,63SIMSIMNÃO190116455744761,875FNEL044693,87544761,87540650,87544693,87544543,87543357,875000000AMIL45AMIL 400 QC NACIONAL77338773,38INATIVORepasse</v>
      </c>
      <c r="AX152">
        <f t="shared" si="5"/>
        <v>1</v>
      </c>
      <c r="AY152">
        <v>7</v>
      </c>
      <c r="AZ152">
        <v>1</v>
      </c>
    </row>
    <row r="153" spans="1:52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4" t="s">
        <v>1075</v>
      </c>
      <c r="AW153" t="str">
        <f t="shared" si="4"/>
        <v>736117860WXXX BRXNNX MXWXRXNHX XNTX738,6NÃONÃONÃO190116456544761,875FNEL044678,87544761,87539715,87544678,87544664,87543357,875000000AMILAMIL 400 QP NACIONAL87928879,28INATIVORepasse</v>
      </c>
      <c r="AX153">
        <f t="shared" si="5"/>
        <v>0</v>
      </c>
      <c r="AY153">
        <v>7</v>
      </c>
      <c r="AZ153">
        <v>1</v>
      </c>
    </row>
    <row r="154" spans="1:52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4" t="s">
        <v>1075</v>
      </c>
      <c r="AW154" t="str">
        <f t="shared" si="4"/>
        <v>736117860WXXX BRXNNX MXWXRXNHX XNTX738,6NÃONÃONÃO190116456544761,875FNEL044678,87544761,87539715,87544678,87544664,87543357,875000000AMILAMIL 400 QP NACIONAL87928879,28INATIVORepasse</v>
      </c>
      <c r="AX154">
        <f t="shared" si="5"/>
        <v>1</v>
      </c>
      <c r="AY154">
        <v>7</v>
      </c>
      <c r="AZ154">
        <v>1</v>
      </c>
    </row>
    <row r="155" spans="1:52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4" t="s">
        <v>1075</v>
      </c>
      <c r="AW155" t="str">
        <f t="shared" si="4"/>
        <v>736117860WXXX BRXNNX MXWXRXNHX XNTX738,6NÃONÃONÃO190116456544761,875FNEL044678,87544761,87539715,87544678,87544664,87543357,875000000AMILAMIL 400 QP NACIONAL87928879,28INATIVORepasse</v>
      </c>
      <c r="AX155">
        <f t="shared" si="5"/>
        <v>1</v>
      </c>
      <c r="AY155">
        <v>7</v>
      </c>
      <c r="AZ155">
        <v>1</v>
      </c>
    </row>
    <row r="156" spans="1:52" x14ac:dyDescent="0.25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4" t="s">
        <v>1075</v>
      </c>
      <c r="AW156" t="str">
        <f t="shared" si="4"/>
        <v>736117960WXRLX XGXR DX XLXVXXRX MXTX406,85SIMSIMSIM190116468344761,875FNEL044761,87539606,87543355,87543357,875000000AMIL45NEXT PLUS RM RJ48439484,39ATIVORepasse</v>
      </c>
      <c r="AX156">
        <f t="shared" si="5"/>
        <v>0</v>
      </c>
      <c r="AY156">
        <v>7</v>
      </c>
      <c r="AZ156">
        <v>1</v>
      </c>
    </row>
    <row r="157" spans="1:52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4" t="s">
        <v>1075</v>
      </c>
      <c r="AW157" t="str">
        <f t="shared" si="4"/>
        <v>736117960WXRLX XGXR DX XLXVXXRX MXTX406,85SIMSIMSIM190116468344761,875FNEL044761,87539606,87543355,87543357,875000000AMIL45NEXT PLUS RM RJ48439484,39ATIVORepasse</v>
      </c>
      <c r="AX157">
        <f t="shared" si="5"/>
        <v>1</v>
      </c>
      <c r="AY157">
        <v>7</v>
      </c>
      <c r="AZ157">
        <v>1</v>
      </c>
    </row>
    <row r="158" spans="1:52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4" t="s">
        <v>1075</v>
      </c>
      <c r="AW158" t="str">
        <f t="shared" si="4"/>
        <v>736117960WXRLX XGXR DX XLXVXXRX MXTX406,85SIMSIMSIM190116468344761,875FNEL044761,87539606,87543355,87543357,875000000AMIL45NEXT PLUS RM RJ48439484,39ATIVORepasse</v>
      </c>
      <c r="AX158">
        <f t="shared" si="5"/>
        <v>1</v>
      </c>
      <c r="AY158">
        <v>7</v>
      </c>
      <c r="AZ158">
        <v>1</v>
      </c>
    </row>
    <row r="159" spans="1:52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4" t="s">
        <v>1075</v>
      </c>
      <c r="AW159" t="str">
        <f t="shared" si="4"/>
        <v>736118630WRXTXXNX RXBXXRX XBXLHXXRX807,71SIMSIMSIM570116500444761,875ANMEP044761,87528783,87544755,87544755,87543357,875000000AMIL45NEXT PLUS RM RJ96155961,55SUSPENSÃORepasse</v>
      </c>
      <c r="AX159">
        <f t="shared" si="5"/>
        <v>0</v>
      </c>
      <c r="AY159">
        <v>7</v>
      </c>
      <c r="AZ159">
        <v>1</v>
      </c>
    </row>
    <row r="160" spans="1:52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4" t="s">
        <v>1075</v>
      </c>
      <c r="AW160" t="str">
        <f t="shared" si="4"/>
        <v>736118630WRXTXXNX RXBXXRX XBXLHXXRX807,71SIMSIMSIM570116500444761,875ANMEP044761,87528783,87544755,87544755,87543357,875000000AMIL45NEXT PLUS RM RJ96155961,55SUSPENSÃORepasse</v>
      </c>
      <c r="AX160">
        <f t="shared" si="5"/>
        <v>1</v>
      </c>
      <c r="AY160">
        <v>7</v>
      </c>
      <c r="AZ160">
        <v>1</v>
      </c>
    </row>
    <row r="161" spans="1:52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4" t="s">
        <v>1075</v>
      </c>
      <c r="AW161" t="str">
        <f t="shared" si="4"/>
        <v>736118630WRXTXXNX RXBXXRX XBXLHXXRX807,71SIMSIMSIM570116500444761,875ANMEP044761,87528783,87544755,87544755,87543357,875000000AMIL45NEXT PLUS RM RJ96155961,55SUSPENSÃORepasse</v>
      </c>
      <c r="AX161">
        <f t="shared" si="5"/>
        <v>1</v>
      </c>
      <c r="AY161">
        <v>7</v>
      </c>
      <c r="AZ161">
        <v>1</v>
      </c>
    </row>
    <row r="162" spans="1:52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4" t="s">
        <v>1075</v>
      </c>
      <c r="AW162" t="str">
        <f t="shared" si="4"/>
        <v>736118640XRTHUR MXNXZX XBXLHXXRX406,85SIMSIMSIM570116500444761,875ANMEP344761,87541458,87544755,87543357,875000000AMIL45NEXT PLUS RM RJ48439484,39SUSPENSÃORepasse</v>
      </c>
      <c r="AX162">
        <f t="shared" si="5"/>
        <v>0</v>
      </c>
      <c r="AY162">
        <v>7</v>
      </c>
      <c r="AZ162">
        <v>1</v>
      </c>
    </row>
    <row r="163" spans="1:52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4" t="s">
        <v>1075</v>
      </c>
      <c r="AW163" t="str">
        <f t="shared" si="4"/>
        <v>736118640XRTHUR MXNXZX XBXLHXXRX406,85SIMSIMSIM570116500444761,875ANMEP344761,87541458,87544755,87543357,875000000AMIL45NEXT PLUS RM RJ48439484,39SUSPENSÃORepasse</v>
      </c>
      <c r="AX163">
        <f t="shared" si="5"/>
        <v>1</v>
      </c>
      <c r="AY163">
        <v>7</v>
      </c>
      <c r="AZ163">
        <v>1</v>
      </c>
    </row>
    <row r="164" spans="1:52" x14ac:dyDescent="0.25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4" t="s">
        <v>1075</v>
      </c>
      <c r="AW164" t="str">
        <f t="shared" si="4"/>
        <v>736118640XRTHUR MXNXZX XBXLHXXRX406,85SIMSIMSIM570116500444761,875ANMEP344761,87541458,87544755,87543357,875000000AMIL45NEXT PLUS RM RJ48439484,39SUSPENSÃORepasse</v>
      </c>
      <c r="AX164">
        <f t="shared" si="5"/>
        <v>1</v>
      </c>
      <c r="AY164">
        <v>7</v>
      </c>
      <c r="AZ164">
        <v>1</v>
      </c>
    </row>
    <row r="165" spans="1:52" x14ac:dyDescent="0.25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4" t="s">
        <v>1075</v>
      </c>
      <c r="AW165" t="str">
        <f t="shared" si="4"/>
        <v>736118650XNXLXWX MXNXZX DX XLVX XBXLHXXRX807,71SIMSIMSIM570116500444761,875ANMEP144761,87529637,87544755,87543357,875000000AMIL45NEXT PLUS RM RJ96155961,55SUSPENSÃORepasse</v>
      </c>
      <c r="AX165">
        <f t="shared" si="5"/>
        <v>0</v>
      </c>
      <c r="AY165">
        <v>7</v>
      </c>
      <c r="AZ165">
        <v>1</v>
      </c>
    </row>
    <row r="166" spans="1:52" x14ac:dyDescent="0.25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4" t="s">
        <v>1075</v>
      </c>
      <c r="AW166" t="str">
        <f t="shared" si="4"/>
        <v>736118650XNXLXWX MXNXZX DX XLVX XBXLHXXRX807,71SIMSIMSIM570116500444761,875ANMEP144761,87529637,87544755,87543357,875000000AMIL45NEXT PLUS RM RJ96155961,55SUSPENSÃORepasse</v>
      </c>
      <c r="AX166">
        <f t="shared" si="5"/>
        <v>1</v>
      </c>
      <c r="AY166">
        <v>7</v>
      </c>
      <c r="AZ166">
        <v>1</v>
      </c>
    </row>
    <row r="167" spans="1:52" x14ac:dyDescent="0.25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4" t="s">
        <v>1075</v>
      </c>
      <c r="AW167" t="str">
        <f t="shared" si="4"/>
        <v>736118650XNXLXWX MXNXZX DX XLVX XBXLHXXRX807,71SIMSIMSIM570116500444761,875ANMEP144761,87529637,87544755,87543357,875000000AMIL45NEXT PLUS RM RJ96155961,55SUSPENSÃORepasse</v>
      </c>
      <c r="AX167">
        <f t="shared" si="5"/>
        <v>1</v>
      </c>
      <c r="AY167">
        <v>7</v>
      </c>
      <c r="AZ167">
        <v>1</v>
      </c>
    </row>
    <row r="168" spans="1:52" x14ac:dyDescent="0.25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4" t="s">
        <v>1075</v>
      </c>
      <c r="AW168" t="str">
        <f t="shared" si="4"/>
        <v>736118660XNX BXXTRXZ MXNXZX XBXLHXXRX406,85SIMSIMSIM570116500444761,875ANMEP244761,87538449,87544755,87543357,875000000AMIL45NEXT PLUS RM RJ48439484,39SUSPENSÃORepasse</v>
      </c>
      <c r="AX168">
        <f t="shared" si="5"/>
        <v>0</v>
      </c>
      <c r="AY168">
        <v>7</v>
      </c>
      <c r="AZ168">
        <v>1</v>
      </c>
    </row>
    <row r="169" spans="1:52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4" t="s">
        <v>1075</v>
      </c>
      <c r="AW169" t="str">
        <f t="shared" si="4"/>
        <v>736118660XNX BXXTRXZ MXNXZX XBXLHXXRX406,85SIMSIMSIM570116500444761,875ANMEP244761,87538449,87544755,87543357,875000000AMIL45NEXT PLUS RM RJ48439484,39SUSPENSÃORepasse</v>
      </c>
      <c r="AX169">
        <f t="shared" si="5"/>
        <v>1</v>
      </c>
      <c r="AY169">
        <v>7</v>
      </c>
      <c r="AZ169">
        <v>1</v>
      </c>
    </row>
    <row r="170" spans="1:52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4" t="s">
        <v>1075</v>
      </c>
      <c r="AW170" t="str">
        <f t="shared" si="4"/>
        <v>736118660XNX BXXTRXZ MXNXZX XBXLHXXRX406,85SIMSIMSIM570116500444761,875ANMEP244761,87538449,87544755,87543357,875000000AMIL45NEXT PLUS RM RJ48439484,39SUSPENSÃORepasse</v>
      </c>
      <c r="AX170">
        <f t="shared" si="5"/>
        <v>1</v>
      </c>
      <c r="AY170">
        <v>7</v>
      </c>
      <c r="AZ170">
        <v>1</v>
      </c>
    </row>
    <row r="171" spans="1:52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4" t="s">
        <v>1075</v>
      </c>
      <c r="AW171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1">
        <f t="shared" si="5"/>
        <v>0</v>
      </c>
      <c r="AY171">
        <v>7</v>
      </c>
      <c r="AZ171">
        <v>1</v>
      </c>
    </row>
    <row r="172" spans="1:52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4" t="s">
        <v>1075</v>
      </c>
      <c r="AW172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2">
        <f t="shared" si="5"/>
        <v>1</v>
      </c>
      <c r="AY172">
        <v>7</v>
      </c>
      <c r="AZ172">
        <v>1</v>
      </c>
    </row>
    <row r="173" spans="1:52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4" t="s">
        <v>1075</v>
      </c>
      <c r="AW173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3">
        <f t="shared" si="5"/>
        <v>1</v>
      </c>
      <c r="AY173">
        <v>7</v>
      </c>
      <c r="AZ173">
        <v>1</v>
      </c>
    </row>
    <row r="174" spans="1:52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4" t="s">
        <v>1075</v>
      </c>
      <c r="AW174" t="str">
        <f t="shared" si="4"/>
        <v>736119410XNX LUXZX XUZX LXUDXNX1620,95SIMSIMSIM190116448444761,875FNEL044761,87539331,87544756,87544755,87543357,875000000AMIL45AMIL 700 QP NACIONAL192971929,7ATIVORepasse</v>
      </c>
      <c r="AX174">
        <f t="shared" si="5"/>
        <v>0</v>
      </c>
      <c r="AY174">
        <v>7</v>
      </c>
      <c r="AZ174">
        <v>1</v>
      </c>
    </row>
    <row r="175" spans="1:52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4" t="s">
        <v>1075</v>
      </c>
      <c r="AW175" t="str">
        <f t="shared" si="4"/>
        <v>736119410XNX LUXZX XUZX LXUDXNX1620,95SIMSIMSIM190116448444761,875FNEL044761,87539331,87544756,87544755,87543357,875000000AMIL45AMIL 700 QP NACIONAL192971929,7ATIVORepasse</v>
      </c>
      <c r="AX175">
        <f t="shared" si="5"/>
        <v>1</v>
      </c>
      <c r="AY175">
        <v>7</v>
      </c>
      <c r="AZ175">
        <v>1</v>
      </c>
    </row>
    <row r="176" spans="1:52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4" t="s">
        <v>1075</v>
      </c>
      <c r="AW176" t="str">
        <f t="shared" si="4"/>
        <v>736119410XNX LUXZX XUZX LXUDXNX1620,95SIMSIMSIM190116448444761,875FNEL044761,87539331,87544756,87544755,87543357,875000000AMIL45AMIL 700 QP NACIONAL192971929,7ATIVORepasse</v>
      </c>
      <c r="AX176">
        <f t="shared" si="5"/>
        <v>1</v>
      </c>
      <c r="AY176">
        <v>7</v>
      </c>
      <c r="AZ176">
        <v>1</v>
      </c>
    </row>
    <row r="177" spans="1:52" x14ac:dyDescent="0.25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4" t="s">
        <v>1075</v>
      </c>
      <c r="AW177" t="str">
        <f t="shared" si="4"/>
        <v>736119670VXLXRXX DX XUZX XNTX1235,97NÃONÃONÃO570116454444761,875ANMEP044664,87544761,87532036,87544664,87544633,87543357,875000000AMILAMIL 500 QP NACIONAL COPART1471381471,38INATIVORepasse</v>
      </c>
      <c r="AX177">
        <f t="shared" si="5"/>
        <v>0</v>
      </c>
      <c r="AY177">
        <v>7</v>
      </c>
      <c r="AZ177">
        <v>1</v>
      </c>
    </row>
    <row r="178" spans="1:52" x14ac:dyDescent="0.25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4" t="s">
        <v>1075</v>
      </c>
      <c r="AW178" t="str">
        <f t="shared" si="4"/>
        <v>736119670VXLXRXX DX XUZX XNTX1235,97NÃONÃONÃO570116454444761,875ANMEP044664,87544761,87532036,87544664,87544633,87543357,875000000AMILAMIL 500 QP NACIONAL COPART1471381471,38INATIVORepasse</v>
      </c>
      <c r="AX178">
        <f t="shared" si="5"/>
        <v>1</v>
      </c>
      <c r="AY178">
        <v>7</v>
      </c>
      <c r="AZ178">
        <v>1</v>
      </c>
    </row>
    <row r="179" spans="1:52" x14ac:dyDescent="0.25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4" t="s">
        <v>1075</v>
      </c>
      <c r="AW179" t="str">
        <f t="shared" si="4"/>
        <v>736119670VXLXRXX DX XUZX XNTX1235,97NÃONÃONÃO570116454444761,875ANMEP044664,87544761,87532036,87544664,87544633,87543357,875000000AMILAMIL 500 QP NACIONAL COPART1471381471,38INATIVORepasse</v>
      </c>
      <c r="AX179">
        <f t="shared" si="5"/>
        <v>1</v>
      </c>
      <c r="AY179">
        <v>7</v>
      </c>
      <c r="AZ179">
        <v>1</v>
      </c>
    </row>
    <row r="180" spans="1:52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4" t="s">
        <v>1075</v>
      </c>
      <c r="AW180" t="str">
        <f t="shared" si="4"/>
        <v>736177430DXNZXL HUDXN RXMX TXLX PXRTX1287,56SIMSIMSIM190116459344761,875FNEL044761,87538473,87543355,87543357,875000000AMIL45AMIL 500 QP NACIONAL1532821532,82ATIVORepasse</v>
      </c>
      <c r="AX180">
        <f t="shared" si="5"/>
        <v>0</v>
      </c>
      <c r="AY180">
        <v>7</v>
      </c>
      <c r="AZ180">
        <v>1</v>
      </c>
    </row>
    <row r="181" spans="1:52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4" t="s">
        <v>1075</v>
      </c>
      <c r="AW181" t="str">
        <f t="shared" si="4"/>
        <v>736177430DXNZXL HUDXN RXMX TXLX PXRTX1287,56SIMSIMSIM190116459344761,875FNEL044761,87538473,87543355,87543357,875000000AMIL45AMIL 500 QP NACIONAL1532821532,82ATIVORepasse</v>
      </c>
      <c r="AX181">
        <f t="shared" si="5"/>
        <v>1</v>
      </c>
      <c r="AY181">
        <v>7</v>
      </c>
      <c r="AZ181">
        <v>1</v>
      </c>
    </row>
    <row r="182" spans="1:52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4" t="s">
        <v>1075</v>
      </c>
      <c r="AW182" t="str">
        <f t="shared" si="4"/>
        <v>736177430DXNZXL HUDXN RXMX TXLX PXRTX1287,56SIMSIMSIM190116459344761,875FNEL044761,87538473,87543355,87543357,875000000AMIL45AMIL 500 QP NACIONAL1532821532,82ATIVORepasse</v>
      </c>
      <c r="AX182">
        <f t="shared" si="5"/>
        <v>1</v>
      </c>
      <c r="AY182">
        <v>7</v>
      </c>
      <c r="AZ182">
        <v>1</v>
      </c>
    </row>
    <row r="183" spans="1:52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4" t="s">
        <v>1075</v>
      </c>
      <c r="AW183" t="str">
        <f t="shared" si="4"/>
        <v>736208830GXBRXXLX DX XLBUQUXRQUX WXTX DX XLVX1038,11SIMSIMSIM190116456944761,875FNEL044761,87539862,87543356,87543357,875000000AMIL45AMIL 400 QC NACIONAL1235861235,86ATIVORepasse</v>
      </c>
      <c r="AX183">
        <f t="shared" si="5"/>
        <v>0</v>
      </c>
      <c r="AY183">
        <v>7</v>
      </c>
      <c r="AZ183">
        <v>1</v>
      </c>
    </row>
    <row r="184" spans="1:52" x14ac:dyDescent="0.25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4" t="s">
        <v>1075</v>
      </c>
      <c r="AW184" t="str">
        <f t="shared" si="4"/>
        <v>736208830GXBRXXLX DX XLBUQUXRQUX WXTX DX XLVX1038,11SIMSIMSIM190116456944761,875FNEL044761,87539862,87543356,87543357,875000000AMIL45AMIL 400 QC NACIONAL1235861235,86ATIVORepasse</v>
      </c>
      <c r="AX184">
        <f t="shared" si="5"/>
        <v>1</v>
      </c>
      <c r="AY184">
        <v>7</v>
      </c>
      <c r="AZ184">
        <v>1</v>
      </c>
    </row>
    <row r="185" spans="1:52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4" t="s">
        <v>1075</v>
      </c>
      <c r="AW185" t="str">
        <f t="shared" si="4"/>
        <v>736208830GXBRXXLX DX XLBUQUXRQUX WXTX DX XLVX1038,11SIMSIMSIM190116456944761,875FNEL044761,87539862,87543356,87543357,875000000AMIL45AMIL 400 QC NACIONAL1235861235,86ATIVORepasse</v>
      </c>
      <c r="AX185">
        <f t="shared" si="5"/>
        <v>1</v>
      </c>
      <c r="AY185">
        <v>7</v>
      </c>
      <c r="AZ185">
        <v>1</v>
      </c>
    </row>
    <row r="186" spans="1:52" x14ac:dyDescent="0.25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4" t="s">
        <v>1075</v>
      </c>
      <c r="AW186" t="str">
        <f t="shared" si="4"/>
        <v>1189426000736962710TXTXXNX MXRQUX DX XLVX2555,95SIMSIMSIM570116569344777,875ANMEP044777,87530370,87544770,87544770,87543373,875000000AMIL45AMIL 500 QP NACIONAL304283042,8SUSPENSÃORepasse</v>
      </c>
      <c r="AX186">
        <f t="shared" si="5"/>
        <v>0</v>
      </c>
      <c r="AY186">
        <v>8</v>
      </c>
      <c r="AZ186">
        <v>1</v>
      </c>
    </row>
    <row r="187" spans="1:52" x14ac:dyDescent="0.25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4" t="s">
        <v>1075</v>
      </c>
      <c r="AW187" t="str">
        <f t="shared" si="4"/>
        <v>1189426000736962730JXX VXLXNTXNX MXRQUX DX XLMXXDX1287,56SIMSIMSIM570116569344777,875ANMEP144777,87543331,87544770,87543373,875000000AMIL45AMIL 500 QP NACIONAL1532821532,82SUSPENSÃORepasse</v>
      </c>
      <c r="AX187">
        <f t="shared" si="5"/>
        <v>0</v>
      </c>
      <c r="AY187">
        <v>8</v>
      </c>
      <c r="AZ187">
        <v>1</v>
      </c>
    </row>
    <row r="188" spans="1:52" x14ac:dyDescent="0.25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4" t="s">
        <v>1075</v>
      </c>
      <c r="AW188" t="str">
        <f t="shared" si="4"/>
        <v>1189455000736963500WXBXLX DXMXWXNX WXTX1172,36SIMSIMNÃO190116584844777,875FNEL044741,87544777,87530916,87544741,87543373,875000000AMIL45AMIL 400 QC NACIONAL1395691395,69INATIVORepasse</v>
      </c>
      <c r="AX188">
        <f t="shared" si="5"/>
        <v>0</v>
      </c>
      <c r="AY188">
        <v>8</v>
      </c>
      <c r="AZ188">
        <v>1</v>
      </c>
    </row>
    <row r="189" spans="1:52" x14ac:dyDescent="0.25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4" t="s">
        <v>1075</v>
      </c>
      <c r="AW189" t="str">
        <f t="shared" si="4"/>
        <v>1189455000736963900FXBXX GXXNGX WXTRX2323,64SIMSIMSIM190116596744777,875FNEL044777,87530891,87543367,87543373,875000000AMIL45AMIL 500 QP NACIONAL2766232766,23ATIVORepasse</v>
      </c>
      <c r="AX189">
        <f t="shared" si="5"/>
        <v>0</v>
      </c>
      <c r="AY189">
        <v>8</v>
      </c>
      <c r="AZ189">
        <v>1</v>
      </c>
    </row>
    <row r="190" spans="1:52" x14ac:dyDescent="0.25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4" t="s">
        <v>1075</v>
      </c>
      <c r="AW190" t="str">
        <f t="shared" si="4"/>
        <v>1189455000736963960LXZXRX MXNXX MXWXDX JUNXXR2212,99SIMSIMSIM190116598944777,875FNEL044776,87544777,87534178,87544776,87543495,916666666743373,875000000AMIL45AMIL 500 QP NACIONAL2634532634,53INATIVORepasse</v>
      </c>
      <c r="AX190">
        <f t="shared" si="5"/>
        <v>0</v>
      </c>
      <c r="AY190">
        <v>8</v>
      </c>
      <c r="AZ190">
        <v>1</v>
      </c>
    </row>
    <row r="191" spans="1:52" x14ac:dyDescent="0.25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4" t="s">
        <v>1075</v>
      </c>
      <c r="AW191" t="str">
        <f t="shared" si="4"/>
        <v>1189426000736964610FXRNXNDX XRRUDX DXNXZ JUNXXR1269,46SIMNÃONÃO570116648944777,875ANMEP044741,87544777,87532556,87544741,87544711,87543373,875000000AMIL45AMIL 400 QP NACIONAL1511261511,26INATIVORepasse</v>
      </c>
      <c r="AX191">
        <f t="shared" si="5"/>
        <v>0</v>
      </c>
      <c r="AY191">
        <v>8</v>
      </c>
      <c r="AZ191">
        <v>1</v>
      </c>
    </row>
    <row r="192" spans="1:52" x14ac:dyDescent="0.25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4" t="s">
        <v>1075</v>
      </c>
      <c r="AW192" t="str">
        <f t="shared" si="4"/>
        <v>1189435000736981160XVXLX WXRLX MXDXXRX WXNDXDX1784,23SIMSIMSIM570116589944777,875ANMEP044747,87544777,87532531,916666666744747,87543373,875000000AMIL45AMIL 400 QC NACIONAL2124112124,11INATIVORepasse</v>
      </c>
      <c r="AX192">
        <f t="shared" si="5"/>
        <v>0</v>
      </c>
      <c r="AY192">
        <v>8</v>
      </c>
      <c r="AZ192">
        <v>1</v>
      </c>
    </row>
    <row r="193" spans="1:52" x14ac:dyDescent="0.25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4" t="s">
        <v>1075</v>
      </c>
      <c r="AW193" t="str">
        <f t="shared" si="4"/>
        <v>1189455000737110070DXVXD XUX DX XNTX1287,56SIMSIMSIM190116579344777,875FNEL044777,87539920,87543368,87543373,875000000AMIL45AMIL 500 QP NACIONAL1532821532,82ATIVORepasse</v>
      </c>
      <c r="AX193">
        <f t="shared" si="5"/>
        <v>0</v>
      </c>
      <c r="AY193">
        <v>8</v>
      </c>
      <c r="AZ193">
        <v>1</v>
      </c>
    </row>
    <row r="194" spans="1:52" x14ac:dyDescent="0.25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4" t="s">
        <v>1075</v>
      </c>
      <c r="AW194" t="str">
        <f t="shared" si="4"/>
        <v>1189455000737110140LXVXNXX BXLXM PXXXXTX WXXMXRX1287,56SIMSIMSIM190116580244777,875FNEL044777,87540493,916666666743368,87543373,875000000AMIL45AMIL 500 QP NACIONAL1532821532,82ATIVORepasse</v>
      </c>
      <c r="AX194">
        <f t="shared" si="5"/>
        <v>0</v>
      </c>
      <c r="AY194">
        <v>8</v>
      </c>
      <c r="AZ194">
        <v>1</v>
      </c>
    </row>
    <row r="195" spans="1:52" x14ac:dyDescent="0.25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4" t="s">
        <v>1075</v>
      </c>
      <c r="AW195" t="str">
        <f t="shared" ref="AW195:AW258" si="6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MXURX3514,47SIMSIMSIM2200116705744777,875ABREC044777,87526683,916666666743368,87543373,875000000AMIL45AMIL 500 QP NACIONAL2237782237,78ATIVORepasse</v>
      </c>
      <c r="AX195">
        <f t="shared" si="5"/>
        <v>0</v>
      </c>
      <c r="AY195">
        <v>8</v>
      </c>
      <c r="AZ195">
        <v>1</v>
      </c>
    </row>
    <row r="196" spans="1:52" x14ac:dyDescent="0.25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4" t="s">
        <v>1075</v>
      </c>
      <c r="AW196" t="str">
        <f t="shared" si="6"/>
        <v>1189455000737113020XRTHUR XMXDX WXPPXLXRX1287,56SIMSIMSIM190116705844777,875FNEL044749,87544777,87540806,87544749,87544346,87543373,875000000AMIL45AMIL 500 QP NACIONAL1532821532,82INATIVORepasse</v>
      </c>
      <c r="AX196">
        <f t="shared" ref="AX196:AX259" si="7">IF(AW196=AW195,1,0)</f>
        <v>0</v>
      </c>
      <c r="AY196">
        <v>8</v>
      </c>
      <c r="AZ196">
        <v>1</v>
      </c>
    </row>
    <row r="197" spans="1:52" x14ac:dyDescent="0.25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4" t="s">
        <v>1075</v>
      </c>
      <c r="AW197" t="str">
        <f t="shared" si="6"/>
        <v>1189442000737116020LUXZ WXLX XQUXXRX868,74NÃONÃONÃO570116599644777,875ANMEP044711,87544777,87523257,87544711,87544679,87543373,875000000AMILNEXT PLUS RM RJ1034211034,21INATIVORepasse</v>
      </c>
      <c r="AX197">
        <f t="shared" si="7"/>
        <v>0</v>
      </c>
      <c r="AY197">
        <v>8</v>
      </c>
      <c r="AZ197">
        <v>1</v>
      </c>
    </row>
    <row r="198" spans="1:52" x14ac:dyDescent="0.25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4" t="s">
        <v>1075</v>
      </c>
      <c r="AW198" t="str">
        <f t="shared" si="6"/>
        <v>1191011000737243900JXX MXGUXL DX XUX XNTX1172,36NÃONÃONÃO2200116760944777,875ABREC044661,87544777,87530631,916666666744661,87543373,875000000AMILAMIL 400 QC NACIONAL1395691395,69INATIVORepasse</v>
      </c>
      <c r="AX198">
        <f t="shared" si="7"/>
        <v>0</v>
      </c>
      <c r="AY198">
        <v>8</v>
      </c>
      <c r="AZ198">
        <v>1</v>
      </c>
    </row>
    <row r="199" spans="1:52" x14ac:dyDescent="0.25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4" t="s">
        <v>1075</v>
      </c>
      <c r="AW199" t="str">
        <f t="shared" si="6"/>
        <v>1189455000737244070VXTXR WXXLHX MXWHXDX1620,95SIMSIMSIM190116761044777,875FNEL044770,87544777,87540767,87544770,87543373,875000000AMIL45AMIL 700 QP NACIONAL192971929,7INATIVORepasse</v>
      </c>
      <c r="AX199">
        <f t="shared" si="7"/>
        <v>0</v>
      </c>
      <c r="AY199">
        <v>8</v>
      </c>
      <c r="AZ199">
        <v>1</v>
      </c>
    </row>
    <row r="200" spans="1:52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4" t="s">
        <v>1075</v>
      </c>
      <c r="AW200" t="str">
        <f t="shared" si="6"/>
        <v>737447360XGXR WXTX XLVX1784,23SIMSIMSIM570116585944777,875ANMEP044777,87532779,87543800,87543796,87543373,875000000AMIL45AMIL 400 QC NACIONAL2124112124,11ATIVORepasse</v>
      </c>
      <c r="AX200">
        <f t="shared" si="7"/>
        <v>0</v>
      </c>
      <c r="AY200">
        <v>8</v>
      </c>
      <c r="AZ200">
        <v>1</v>
      </c>
    </row>
    <row r="201" spans="1:52" x14ac:dyDescent="0.25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4" t="s">
        <v>1075</v>
      </c>
      <c r="AW201" t="str">
        <f t="shared" si="6"/>
        <v>737977390XNX BXXTRXZ DX XLXVXXRX QUXXRXZ508,58SIMSIMSIM190116809944761,875FNEL044756,87544761,87536910,916666666744756,87543387,875000000AMIL44NEXT PLUS RM RJ60547605,47INATIVORepasse</v>
      </c>
      <c r="AX201">
        <f t="shared" si="7"/>
        <v>0</v>
      </c>
      <c r="AY201">
        <v>7</v>
      </c>
      <c r="AZ201">
        <v>1</v>
      </c>
    </row>
    <row r="202" spans="1:52" x14ac:dyDescent="0.25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4" t="s">
        <v>1075</v>
      </c>
      <c r="AW202" t="str">
        <f t="shared" si="6"/>
        <v>737977390XNX BXXTRXZ DX XLXVXXRX QUXXRXZ508,58SIMSIMSIM190116809944761,875FNEL044756,87544761,87536910,916666666744756,87543387,875000000AMIL44NEXT PLUS RM RJ60547605,47INATIVORepasse</v>
      </c>
      <c r="AX202">
        <f t="shared" si="7"/>
        <v>1</v>
      </c>
      <c r="AY202">
        <v>7</v>
      </c>
      <c r="AZ202">
        <v>1</v>
      </c>
    </row>
    <row r="203" spans="1:52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4" t="s">
        <v>1075</v>
      </c>
      <c r="AW203" t="str">
        <f t="shared" si="6"/>
        <v>737977390XNX BXXTRXZ DX XLXVXXRX QUXXRXZ508,58SIMSIMSIM190116809944761,875FNEL044756,87544761,87536910,916666666744756,87543387,875000000AMIL44NEXT PLUS RM RJ60547605,47INATIVORepasse</v>
      </c>
      <c r="AX203">
        <f t="shared" si="7"/>
        <v>1</v>
      </c>
      <c r="AY203">
        <v>7</v>
      </c>
      <c r="AZ203">
        <v>1</v>
      </c>
    </row>
    <row r="204" spans="1:52" x14ac:dyDescent="0.25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4" t="s">
        <v>1075</v>
      </c>
      <c r="AW204" t="str">
        <f t="shared" si="6"/>
        <v>0737993320MXRGXRXDX WXRNXXRX DX MXURX664,5SIMSIMSIM570116809044761,875ANMEP044754,87544761,87530803,87544754,87543387,875000000AMIL44NEXT MUNICIPAL SÃO PAULO79106791,06INATIVORepasse</v>
      </c>
      <c r="AX204">
        <f t="shared" si="7"/>
        <v>0</v>
      </c>
      <c r="AY204">
        <v>7</v>
      </c>
      <c r="AZ204">
        <v>1</v>
      </c>
    </row>
    <row r="205" spans="1:52" x14ac:dyDescent="0.25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4" t="s">
        <v>1075</v>
      </c>
      <c r="AW205" t="str">
        <f t="shared" si="6"/>
        <v>0737993320MXRGXRXDX WXRNXXRX DX MXURX664,5SIMSIMSIM570116809044761,875ANMEP044754,87544761,87530803,87544754,87543387,875000000AMIL44NEXT MUNICIPAL SÃO PAULO79106791,06INATIVORepasse</v>
      </c>
      <c r="AX205">
        <f t="shared" si="7"/>
        <v>1</v>
      </c>
      <c r="AY205">
        <v>7</v>
      </c>
      <c r="AZ205">
        <v>1</v>
      </c>
    </row>
    <row r="206" spans="1:52" x14ac:dyDescent="0.25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4" t="s">
        <v>1075</v>
      </c>
      <c r="AW206" t="str">
        <f t="shared" si="6"/>
        <v>0737993320MXRGXRXDX WXRNXXRX DX MXURX664,5SIMSIMSIM570116809044761,875ANMEP044754,87544761,87530803,87544754,87543387,875000000AMIL44NEXT MUNICIPAL SÃO PAULO79106791,06INATIVORepasse</v>
      </c>
      <c r="AX206">
        <f t="shared" si="7"/>
        <v>1</v>
      </c>
      <c r="AY206">
        <v>7</v>
      </c>
      <c r="AZ206">
        <v>1</v>
      </c>
    </row>
    <row r="207" spans="1:52" x14ac:dyDescent="0.25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4" t="s">
        <v>1075</v>
      </c>
      <c r="AW207" t="str">
        <f t="shared" si="6"/>
        <v>737999410DXVX DX XUZX FXRRXXRX MXLX508,58SIMSIMSIM190116807044761,875FNEL044761,87537672,87543381,87543387,875000000AMIL44NEXT PLUS RM RJ60547605,47ATIVORepasse</v>
      </c>
      <c r="AX207">
        <f t="shared" si="7"/>
        <v>0</v>
      </c>
      <c r="AY207">
        <v>7</v>
      </c>
      <c r="AZ207">
        <v>1</v>
      </c>
    </row>
    <row r="208" spans="1:52" x14ac:dyDescent="0.25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4" t="s">
        <v>1075</v>
      </c>
      <c r="AW208" t="str">
        <f t="shared" si="6"/>
        <v>737999410DXVX DX XUZX FXRRXXRX MXLX508,58SIMSIMSIM190116807044761,875FNEL044761,87537672,87543381,87543387,875000000AMIL44NEXT PLUS RM RJ60547605,47ATIVORepasse</v>
      </c>
      <c r="AX208">
        <f t="shared" si="7"/>
        <v>1</v>
      </c>
      <c r="AY208">
        <v>7</v>
      </c>
      <c r="AZ208">
        <v>1</v>
      </c>
    </row>
    <row r="209" spans="1:52" x14ac:dyDescent="0.25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4" t="s">
        <v>1075</v>
      </c>
      <c r="AW209" t="str">
        <f t="shared" si="6"/>
        <v>737999410DXVX DX XUZX FXRRXXRX MXLX508,58SIMSIMSIM190116807044761,875FNEL044761,87537672,87543381,87543387,875000000AMIL44NEXT PLUS RM RJ60547605,47ATIVORepasse</v>
      </c>
      <c r="AX209">
        <f t="shared" si="7"/>
        <v>1</v>
      </c>
      <c r="AY209">
        <v>7</v>
      </c>
      <c r="AZ209">
        <v>1</v>
      </c>
    </row>
    <row r="210" spans="1:52" x14ac:dyDescent="0.25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4" t="s">
        <v>1075</v>
      </c>
      <c r="AW210" t="str">
        <f t="shared" si="6"/>
        <v>737999560GUXLHXRMX MXGXLHXX DX LXMX406,85SIMSIMSIM190116809344761,875FNEL044761,87539168,87544179,87544178,87543387,875000000AMIL44NEXT PLUS RM RJ48439484,39ATIVORepasse</v>
      </c>
      <c r="AX210">
        <f t="shared" si="7"/>
        <v>0</v>
      </c>
      <c r="AY210">
        <v>7</v>
      </c>
      <c r="AZ210">
        <v>1</v>
      </c>
    </row>
    <row r="211" spans="1:52" x14ac:dyDescent="0.25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4" t="s">
        <v>1075</v>
      </c>
      <c r="AW211" t="str">
        <f t="shared" si="6"/>
        <v>737999560GUXLHXRMX MXGXLHXX DX LXMX406,85SIMSIMSIM190116809344761,875FNEL044761,87539168,87544179,87544178,87543387,875000000AMIL44NEXT PLUS RM RJ48439484,39ATIVORepasse</v>
      </c>
      <c r="AX211">
        <f t="shared" si="7"/>
        <v>1</v>
      </c>
      <c r="AY211">
        <v>7</v>
      </c>
      <c r="AZ211">
        <v>1</v>
      </c>
    </row>
    <row r="212" spans="1:52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4" t="s">
        <v>1075</v>
      </c>
      <c r="AW212" t="str">
        <f t="shared" si="6"/>
        <v>737999560GUXLHXRMX MXGXLHXX DX LXMX406,85SIMSIMSIM190116809344761,875FNEL044761,87539168,87544179,87544178,87543387,875000000AMIL44NEXT PLUS RM RJ48439484,39ATIVORepasse</v>
      </c>
      <c r="AX212">
        <f t="shared" si="7"/>
        <v>1</v>
      </c>
      <c r="AY212">
        <v>7</v>
      </c>
      <c r="AZ212">
        <v>1</v>
      </c>
    </row>
    <row r="213" spans="1:52" x14ac:dyDescent="0.25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4" t="s">
        <v>1075</v>
      </c>
      <c r="AW213" t="str">
        <f t="shared" si="6"/>
        <v>737999850XNX FXRNXNDX DUXRTX2429,42SIMSIMSIM570116811844761,875ANMEP044753,87544761,87523048,916666666744753,87544693,87543387,875000000AMIL44NEXT PLUS RM RJ2892162892,16INATIVORepasse</v>
      </c>
      <c r="AX213">
        <f t="shared" si="7"/>
        <v>0</v>
      </c>
      <c r="AY213">
        <v>7</v>
      </c>
      <c r="AZ213">
        <v>1</v>
      </c>
    </row>
    <row r="214" spans="1:52" x14ac:dyDescent="0.25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4" t="s">
        <v>1075</v>
      </c>
      <c r="AW214" t="str">
        <f t="shared" si="6"/>
        <v>737999850XNX FXRNXNDX DUXRTX2429,42SIMSIMSIM570116811844761,875ANMEP044753,87544761,87523048,916666666744753,87544693,87543387,875000000AMIL44NEXT PLUS RM RJ2892162892,16INATIVORepasse</v>
      </c>
      <c r="AX214">
        <f t="shared" si="7"/>
        <v>1</v>
      </c>
      <c r="AY214">
        <v>7</v>
      </c>
      <c r="AZ214">
        <v>1</v>
      </c>
    </row>
    <row r="215" spans="1:52" x14ac:dyDescent="0.25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4" t="s">
        <v>1075</v>
      </c>
      <c r="AW215" t="str">
        <f t="shared" si="6"/>
        <v>737999850XNX FXRNXNDX DUXRTX2429,42SIMSIMSIM570116811844761,875ANMEP044753,87544761,87523048,916666666744753,87544693,87543387,875000000AMIL44NEXT PLUS RM RJ2892162892,16INATIVORepasse</v>
      </c>
      <c r="AX215">
        <f t="shared" si="7"/>
        <v>1</v>
      </c>
      <c r="AY215">
        <v>7</v>
      </c>
      <c r="AZ215">
        <v>1</v>
      </c>
    </row>
    <row r="216" spans="1:52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4" t="s">
        <v>1075</v>
      </c>
      <c r="AW216" t="str">
        <f t="shared" si="6"/>
        <v>738001020MXRWXLLX WXPXNXM XNX DX JXU1289,62SIMNÃONÃO570116820344761,875ANMEP044663,87544761,87530383,87544663,87543387,875000000AMIL44AMIL 400 QC NACIONAL1535261535,26INATIVORepasse</v>
      </c>
      <c r="AX216">
        <f t="shared" si="7"/>
        <v>0</v>
      </c>
      <c r="AY216">
        <v>7</v>
      </c>
      <c r="AZ216">
        <v>1</v>
      </c>
    </row>
    <row r="217" spans="1:52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4" t="s">
        <v>1075</v>
      </c>
      <c r="AW217" t="str">
        <f t="shared" si="6"/>
        <v>738001020MXRWXLLX WXPXNXM XNX DX JXU1289,62SIMNÃONÃO570116820344761,875ANMEP044663,87544761,87530383,87544663,87543387,875000000AMIL44AMIL 400 QC NACIONAL1535261535,26INATIVORepasse</v>
      </c>
      <c r="AX217">
        <f t="shared" si="7"/>
        <v>1</v>
      </c>
      <c r="AY217">
        <v>7</v>
      </c>
      <c r="AZ217">
        <v>1</v>
      </c>
    </row>
    <row r="218" spans="1:52" x14ac:dyDescent="0.25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4" t="s">
        <v>1075</v>
      </c>
      <c r="AW218" t="str">
        <f t="shared" si="6"/>
        <v>738001020MXRWXLLX WXPXNXM XNX DX JXU1289,62SIMNÃONÃO570116820344761,875ANMEP044663,87544761,87530383,87544663,87543387,875000000AMIL44AMIL 400 QC NACIONAL1535261535,26INATIVORepasse</v>
      </c>
      <c r="AX218">
        <f t="shared" si="7"/>
        <v>1</v>
      </c>
      <c r="AY218">
        <v>7</v>
      </c>
      <c r="AZ218">
        <v>1</v>
      </c>
    </row>
    <row r="219" spans="1:52" x14ac:dyDescent="0.25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4" t="s">
        <v>1075</v>
      </c>
      <c r="AW219" t="str">
        <f t="shared" si="6"/>
        <v>738001050XDUXRDX XLBXRTX XLXZXR TXRRX1592,45SIMSIMSIM570116822944761,875ANMEP044761,87530529,87543380,87543387,875000000AMIL44AMIL 400 QC NACIONAL COPART189581895,8ATIVORepasse</v>
      </c>
      <c r="AX219">
        <f t="shared" si="7"/>
        <v>0</v>
      </c>
      <c r="AY219">
        <v>7</v>
      </c>
      <c r="AZ219">
        <v>1</v>
      </c>
    </row>
    <row r="220" spans="1:52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4" t="s">
        <v>1075</v>
      </c>
      <c r="AW220" t="str">
        <f t="shared" si="6"/>
        <v>738001050XDUXRDX XLBXRTX XLXZXR TXRRX1592,45SIMSIMSIM570116822944761,875ANMEP044761,87530529,87543380,87543387,875000000AMIL44AMIL 400 QC NACIONAL COPART189581895,8ATIVORepasse</v>
      </c>
      <c r="AX220">
        <f t="shared" si="7"/>
        <v>1</v>
      </c>
      <c r="AY220">
        <v>7</v>
      </c>
      <c r="AZ220">
        <v>1</v>
      </c>
    </row>
    <row r="221" spans="1:52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4" t="s">
        <v>1075</v>
      </c>
      <c r="AW221" t="str">
        <f t="shared" si="6"/>
        <v>738001050XDUXRDX XLBXRTX XLXZXR TXRRX1592,45SIMSIMSIM570116822944761,875ANMEP044761,87530529,87543380,87543387,875000000AMIL44AMIL 400 QC NACIONAL COPART189581895,8ATIVORepasse</v>
      </c>
      <c r="AX221">
        <f t="shared" si="7"/>
        <v>1</v>
      </c>
      <c r="AY221">
        <v>7</v>
      </c>
      <c r="AZ221">
        <v>1</v>
      </c>
    </row>
    <row r="222" spans="1:52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4" t="s">
        <v>1075</v>
      </c>
      <c r="AW222" t="str">
        <f t="shared" si="6"/>
        <v>738001080LXDXXNX WRXTXNX KXHL2323,64SIMSIMSIM570116825644761,875ANMEP044755,87544761,87530647,916666666744755,87543387,875000000AMIL44AMIL 500 QP NACIONAL2766232766,23INATIVORepasse</v>
      </c>
      <c r="AX222">
        <f t="shared" si="7"/>
        <v>0</v>
      </c>
      <c r="AY222">
        <v>7</v>
      </c>
      <c r="AZ222">
        <v>1</v>
      </c>
    </row>
    <row r="223" spans="1:52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4" t="s">
        <v>1075</v>
      </c>
      <c r="AW223" t="str">
        <f t="shared" si="6"/>
        <v>738001080LXDXXNX WRXTXNX KXHL2323,64SIMSIMSIM570116825644761,875ANMEP044755,87544761,87530647,916666666744755,87543387,875000000AMIL44AMIL 500 QP NACIONAL2766232766,23INATIVORepasse</v>
      </c>
      <c r="AX223">
        <f t="shared" si="7"/>
        <v>1</v>
      </c>
      <c r="AY223">
        <v>7</v>
      </c>
      <c r="AZ223">
        <v>1</v>
      </c>
    </row>
    <row r="224" spans="1:52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4" t="s">
        <v>1075</v>
      </c>
      <c r="AW224" t="str">
        <f t="shared" si="6"/>
        <v>738001080LXDXXNX WRXTXNX KXHL2323,64SIMSIMSIM570116825644761,875ANMEP044755,87544761,87530647,916666666744755,87543387,875000000AMIL44AMIL 500 QP NACIONAL2766232766,23INATIVORepasse</v>
      </c>
      <c r="AX224">
        <f t="shared" si="7"/>
        <v>1</v>
      </c>
      <c r="AY224">
        <v>7</v>
      </c>
      <c r="AZ224">
        <v>1</v>
      </c>
    </row>
    <row r="225" spans="1:52" x14ac:dyDescent="0.25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4" t="s">
        <v>1075</v>
      </c>
      <c r="AW225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5">
        <f t="shared" si="7"/>
        <v>0</v>
      </c>
      <c r="AY225">
        <v>7</v>
      </c>
      <c r="AZ225">
        <v>1</v>
      </c>
    </row>
    <row r="226" spans="1:52" x14ac:dyDescent="0.25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4" t="s">
        <v>1075</v>
      </c>
      <c r="AW226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6">
        <f t="shared" si="7"/>
        <v>1</v>
      </c>
      <c r="AY226">
        <v>7</v>
      </c>
      <c r="AZ226">
        <v>1</v>
      </c>
    </row>
    <row r="227" spans="1:52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4" t="s">
        <v>1075</v>
      </c>
      <c r="AW227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7">
        <f t="shared" si="7"/>
        <v>1</v>
      </c>
      <c r="AY227">
        <v>7</v>
      </c>
      <c r="AZ227">
        <v>1</v>
      </c>
    </row>
    <row r="228" spans="1:52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4" t="s">
        <v>1075</v>
      </c>
      <c r="AW228" t="str">
        <f t="shared" si="6"/>
        <v>738041780TXXLX WXRDXX DX XLVX XUX1609,46SIMSIMSIM190116829244761,875FNEL044761,87536218,87543381,87543387,875000000AMIL44AMIL 500 QP NACIONAL1916021916,02ATIVORepasse</v>
      </c>
      <c r="AX228">
        <f t="shared" si="7"/>
        <v>0</v>
      </c>
      <c r="AY228">
        <v>7</v>
      </c>
      <c r="AZ228">
        <v>1</v>
      </c>
    </row>
    <row r="229" spans="1:52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4" t="s">
        <v>1075</v>
      </c>
      <c r="AW229" t="str">
        <f t="shared" si="6"/>
        <v>738041780TXXLX WXRDXX DX XLVX XUX1609,46SIMSIMSIM190116829244761,875FNEL044761,87536218,87543381,87543387,875000000AMIL44AMIL 500 QP NACIONAL1916021916,02ATIVORepasse</v>
      </c>
      <c r="AX229">
        <f t="shared" si="7"/>
        <v>1</v>
      </c>
      <c r="AY229">
        <v>7</v>
      </c>
      <c r="AZ229">
        <v>1</v>
      </c>
    </row>
    <row r="230" spans="1:52" x14ac:dyDescent="0.25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4" t="s">
        <v>1075</v>
      </c>
      <c r="AW230" t="str">
        <f t="shared" si="6"/>
        <v>738041780TXXLX WXRDXX DX XLVX XUX1609,46SIMSIMSIM190116829244761,875FNEL044761,87536218,87543381,87543387,875000000AMIL44AMIL 500 QP NACIONAL1916021916,02ATIVORepasse</v>
      </c>
      <c r="AX230">
        <f t="shared" si="7"/>
        <v>1</v>
      </c>
      <c r="AY230">
        <v>7</v>
      </c>
      <c r="AZ230">
        <v>1</v>
      </c>
    </row>
    <row r="231" spans="1:52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4" t="s">
        <v>1075</v>
      </c>
      <c r="AW231" t="str">
        <f t="shared" si="6"/>
        <v>738041910WXMXLX RXFXXLX MXRXXRX FRXNWX1475,34SIMSIMSIM190116832544761,875FNEL044761,87537189,87543381,87543387,875000000AMIL44AMIL 400 QP NACIONAL82674826,74ATIVORepasse</v>
      </c>
      <c r="AX231">
        <f t="shared" si="7"/>
        <v>0</v>
      </c>
      <c r="AY231">
        <v>7</v>
      </c>
      <c r="AZ231">
        <v>1</v>
      </c>
    </row>
    <row r="232" spans="1:52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4" t="s">
        <v>1075</v>
      </c>
      <c r="AW232" t="str">
        <f t="shared" si="6"/>
        <v>738041910WXMXLX RXFXXLX MXRXXRX FRXNWX1475,34SIMSIMSIM190116832544761,875FNEL044761,87537189,87543381,87543387,875000000AMIL44AMIL 400 QP NACIONAL82674826,74ATIVORepasse</v>
      </c>
      <c r="AX232">
        <f t="shared" si="7"/>
        <v>1</v>
      </c>
      <c r="AY232">
        <v>7</v>
      </c>
      <c r="AZ232">
        <v>1</v>
      </c>
    </row>
    <row r="233" spans="1:52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4" t="s">
        <v>1075</v>
      </c>
      <c r="AW233" t="str">
        <f t="shared" si="6"/>
        <v>738041910WXMXLX RXFXXLX MXRXXRX FRXNWX1475,34SIMSIMSIM190116832544761,875FNEL044761,87537189,87543381,87543387,875000000AMIL44AMIL 400 QP NACIONAL82674826,74ATIVORepasse</v>
      </c>
      <c r="AX233">
        <f t="shared" si="7"/>
        <v>1</v>
      </c>
      <c r="AY233">
        <v>7</v>
      </c>
      <c r="AZ233">
        <v>1</v>
      </c>
    </row>
    <row r="234" spans="1:52" x14ac:dyDescent="0.25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4" t="s">
        <v>1075</v>
      </c>
      <c r="AW234" t="str">
        <f t="shared" si="6"/>
        <v>738042050MXRXX LXURX XNTX DX JXU1038,11SIMSIMSIM190116845644761,875FNEL044755,87544761,87537820,87544755,87544693,87543387,875000000AMIL44AMIL 400 QC NACIONAL1235861235,86INATIVORepasse</v>
      </c>
      <c r="AX234">
        <f t="shared" si="7"/>
        <v>0</v>
      </c>
      <c r="AY234">
        <v>7</v>
      </c>
      <c r="AZ234">
        <v>1</v>
      </c>
    </row>
    <row r="235" spans="1:52" x14ac:dyDescent="0.25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4" t="s">
        <v>1075</v>
      </c>
      <c r="AW235" t="str">
        <f t="shared" si="6"/>
        <v>738042050MXRXX LXURX XNTX DX JXU1038,11SIMSIMSIM190116845644761,875FNEL044755,87544761,87537820,87544755,87544693,87543387,875000000AMIL44AMIL 400 QC NACIONAL1235861235,86INATIVORepasse</v>
      </c>
      <c r="AX235">
        <f t="shared" si="7"/>
        <v>1</v>
      </c>
      <c r="AY235">
        <v>7</v>
      </c>
      <c r="AZ235">
        <v>1</v>
      </c>
    </row>
    <row r="236" spans="1:52" x14ac:dyDescent="0.25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4" t="s">
        <v>1075</v>
      </c>
      <c r="AW236" t="str">
        <f t="shared" si="6"/>
        <v>738042050MXRXX LXURX XNTX DX JXU1038,11SIMSIMSIM190116845644761,875FNEL044755,87544761,87537820,87544755,87544693,87543387,875000000AMIL44AMIL 400 QC NACIONAL1235861235,86INATIVORepasse</v>
      </c>
      <c r="AX236">
        <f t="shared" si="7"/>
        <v>1</v>
      </c>
      <c r="AY236">
        <v>7</v>
      </c>
      <c r="AZ236">
        <v>1</v>
      </c>
    </row>
    <row r="237" spans="1:52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4" t="s">
        <v>1075</v>
      </c>
      <c r="AW237" t="str">
        <f t="shared" si="6"/>
        <v>738058290MXRWXX FXRNXNDX DX MXRXX1991,6SIMSIMSIM570116827544761,875ANMEP044761,87530084,87543381,87543387,875000000AMIL44AMIL 400 QP NACIONAL COPART1268241268,24ATIVORepasse</v>
      </c>
      <c r="AX237">
        <f t="shared" si="7"/>
        <v>0</v>
      </c>
      <c r="AY237">
        <v>7</v>
      </c>
      <c r="AZ237">
        <v>1</v>
      </c>
    </row>
    <row r="238" spans="1:52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4" t="s">
        <v>1075</v>
      </c>
      <c r="AW238" t="str">
        <f t="shared" si="6"/>
        <v>738058290MXRWXX FXRNXNDX DX MXRXX1991,6SIMSIMSIM570116827544761,875ANMEP044761,87530084,87543381,87543387,875000000AMIL44AMIL 400 QP NACIONAL COPART1268241268,24ATIVORepasse</v>
      </c>
      <c r="AX238">
        <f t="shared" si="7"/>
        <v>1</v>
      </c>
      <c r="AY238">
        <v>7</v>
      </c>
      <c r="AZ238">
        <v>1</v>
      </c>
    </row>
    <row r="239" spans="1:52" x14ac:dyDescent="0.25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4" t="s">
        <v>1075</v>
      </c>
      <c r="AW239" t="str">
        <f t="shared" si="6"/>
        <v>738058290MXRWXX FXRNXNDX DX MXRXX1991,6SIMSIMSIM570116827544761,875ANMEP044761,87530084,87543381,87543387,875000000AMIL44AMIL 400 QP NACIONAL COPART1268241268,24ATIVORepasse</v>
      </c>
      <c r="AX239">
        <f t="shared" si="7"/>
        <v>1</v>
      </c>
      <c r="AY239">
        <v>7</v>
      </c>
      <c r="AZ239">
        <v>1</v>
      </c>
    </row>
    <row r="240" spans="1:52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4" t="s">
        <v>1075</v>
      </c>
      <c r="AW240" t="str">
        <f t="shared" si="6"/>
        <v>738058510MXRXX XUXXLXXDXRX XMPXRXXL PXMXNTXL PXRXXRX7687,87NÃONÃONÃO570116827844761,875ANMEP044761,87522537,87544361,87544361,87543387,875000000AMILAMIL 500 QP NACIONAL277622776,2ATIVORepasse</v>
      </c>
      <c r="AX240">
        <f t="shared" si="7"/>
        <v>0</v>
      </c>
      <c r="AY240">
        <v>7</v>
      </c>
      <c r="AZ240">
        <v>1</v>
      </c>
    </row>
    <row r="241" spans="1:52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4" t="s">
        <v>1075</v>
      </c>
      <c r="AW241" t="str">
        <f t="shared" si="6"/>
        <v>738058510MXRXX XUXXLXXDXRX XMPXRXXL PXMXNTXL PXRXXRX7687,87NÃONÃONÃO570116827844761,875ANMEP044761,87522537,87544361,87544361,87543387,875000000AMILAMIL 500 QP NACIONAL277622776,2ATIVORepasse</v>
      </c>
      <c r="AX241">
        <f t="shared" si="7"/>
        <v>1</v>
      </c>
      <c r="AY241">
        <v>7</v>
      </c>
      <c r="AZ241">
        <v>1</v>
      </c>
    </row>
    <row r="242" spans="1:52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4" t="s">
        <v>1075</v>
      </c>
      <c r="AW242" t="str">
        <f t="shared" si="6"/>
        <v>738058510MXRXX XUXXLXXDXRX XMPXRXXL PXMXNTXL PXRXXRX7687,87NÃONÃONÃO570116827844761,875ANMEP044761,87522537,87544361,87544361,87543387,875000000AMILAMIL 500 QP NACIONAL277622776,2ATIVORepasse</v>
      </c>
      <c r="AX242">
        <f t="shared" si="7"/>
        <v>1</v>
      </c>
      <c r="AY242">
        <v>7</v>
      </c>
      <c r="AZ242">
        <v>1</v>
      </c>
    </row>
    <row r="243" spans="1:52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4" t="s">
        <v>1075</v>
      </c>
      <c r="AW243" t="str">
        <f t="shared" si="6"/>
        <v>738085800JXXR DX WRUZ XUZX1289,62NÃONÃONÃO570116828344761,875ANMEP044664,87544761,87529774,87544664,87544633,87543387,875000000AMILAMIL 400 QC NACIONAL1535261535,26INATIVORepasse</v>
      </c>
      <c r="AX243">
        <f t="shared" si="7"/>
        <v>0</v>
      </c>
      <c r="AY243">
        <v>7</v>
      </c>
      <c r="AZ243">
        <v>1</v>
      </c>
    </row>
    <row r="244" spans="1:52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4" t="s">
        <v>1075</v>
      </c>
      <c r="AW244" t="str">
        <f t="shared" si="6"/>
        <v>738085800JXXR DX WRUZ XUZX1289,62NÃONÃONÃO570116828344761,875ANMEP044664,87544761,87529774,87544664,87544633,87543387,875000000AMILAMIL 400 QC NACIONAL1535261535,26INATIVORepasse</v>
      </c>
      <c r="AX244">
        <f t="shared" si="7"/>
        <v>1</v>
      </c>
      <c r="AY244">
        <v>7</v>
      </c>
      <c r="AZ244">
        <v>1</v>
      </c>
    </row>
    <row r="245" spans="1:52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4" t="s">
        <v>1075</v>
      </c>
      <c r="AW245" t="str">
        <f t="shared" si="6"/>
        <v>738085800JXXR DX WRUZ XUZX1289,62NÃONÃONÃO570116828344761,875ANMEP044664,87544761,87529774,87544664,87544633,87543387,875000000AMILAMIL 400 QC NACIONAL1535261535,26INATIVORepasse</v>
      </c>
      <c r="AX245">
        <f t="shared" si="7"/>
        <v>1</v>
      </c>
      <c r="AY245">
        <v>7</v>
      </c>
      <c r="AZ245">
        <v>1</v>
      </c>
    </row>
    <row r="246" spans="1:52" x14ac:dyDescent="0.25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1052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52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4" t="s">
        <v>1076</v>
      </c>
      <c r="AW246" t="str">
        <f t="shared" si="6"/>
        <v>6302cb3742096276f1ab9b3d6302b4ad400f093b5d0d6c1e6302cb3742096276f1ab9b3c4305906944771,87512088950006302b4ad400f093b5d0d6c1e1208895000I43387,875738116920RXDRIGX FXLWXX PXRXIRX00AMIL 400 QC NACIONAL R PJCAMens. Titular Faixa Etária Implant.T2575,9844771,875Mensalidade</v>
      </c>
      <c r="AX246">
        <f t="shared" si="7"/>
        <v>0</v>
      </c>
      <c r="AY246">
        <v>7</v>
      </c>
      <c r="AZ246">
        <v>1</v>
      </c>
    </row>
    <row r="247" spans="1:52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4" t="s">
        <v>1075</v>
      </c>
      <c r="AW247" t="str">
        <f t="shared" si="6"/>
        <v>738146410RXZXURXX MXNYK BXGGX4393,06SIMSIMSIM190116816344761,875FNEL044761,87523336,916666666743382,87543387,875000000AMIL44AMIL 500 QP NACIONAL5229875229,87ATIVORepasse</v>
      </c>
      <c r="AX247">
        <f t="shared" si="7"/>
        <v>0</v>
      </c>
      <c r="AY247">
        <v>7</v>
      </c>
      <c r="AZ247">
        <v>1</v>
      </c>
    </row>
    <row r="248" spans="1:52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4" t="s">
        <v>1075</v>
      </c>
      <c r="AW248" t="str">
        <f t="shared" si="6"/>
        <v>738146410RXZXURXX MXNYK BXGGX4393,06SIMSIMSIM190116816344761,875FNEL044761,87523336,916666666743382,87543387,875000000AMIL44AMIL 500 QP NACIONAL5229875229,87ATIVORepasse</v>
      </c>
      <c r="AX248">
        <f t="shared" si="7"/>
        <v>1</v>
      </c>
      <c r="AY248">
        <v>7</v>
      </c>
      <c r="AZ248">
        <v>1</v>
      </c>
    </row>
    <row r="249" spans="1:52" x14ac:dyDescent="0.25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4" t="s">
        <v>1075</v>
      </c>
      <c r="AW249" t="str">
        <f t="shared" si="6"/>
        <v>738146410RXZXURXX MXNYK BXGGX4393,06SIMSIMSIM190116816344761,875FNEL044761,87523336,916666666743382,87543387,875000000AMIL44AMIL 500 QP NACIONAL5229875229,87ATIVORepasse</v>
      </c>
      <c r="AX249">
        <f t="shared" si="7"/>
        <v>1</v>
      </c>
      <c r="AY249">
        <v>7</v>
      </c>
      <c r="AZ249">
        <v>1</v>
      </c>
    </row>
    <row r="250" spans="1:52" x14ac:dyDescent="0.25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4" t="s">
        <v>1075</v>
      </c>
      <c r="AW250" t="str">
        <f t="shared" si="6"/>
        <v>738186140FXLXPX RXMX BXRRX DX XZXVXDX1038,11SIMSIMSIM190116882844761,875FNEL044761,87538102,87543383,87543387,875000000AMIL44AMIL 400 QC NACIONAL1235861235,86ATIVORepasse</v>
      </c>
      <c r="AX250">
        <f t="shared" si="7"/>
        <v>0</v>
      </c>
      <c r="AY250">
        <v>7</v>
      </c>
      <c r="AZ250">
        <v>1</v>
      </c>
    </row>
    <row r="251" spans="1:52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4" t="s">
        <v>1075</v>
      </c>
      <c r="AW251" t="str">
        <f t="shared" si="6"/>
        <v>738186140FXLXPX RXMX BXRRX DX XZXVXDX1038,11SIMSIMSIM190116882844761,875FNEL044761,87538102,87543383,87543387,875000000AMIL44AMIL 400 QC NACIONAL1235861235,86ATIVORepasse</v>
      </c>
      <c r="AX251">
        <f t="shared" si="7"/>
        <v>1</v>
      </c>
      <c r="AY251">
        <v>7</v>
      </c>
      <c r="AZ251">
        <v>1</v>
      </c>
    </row>
    <row r="252" spans="1:52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4" t="s">
        <v>1075</v>
      </c>
      <c r="AW252" t="str">
        <f t="shared" si="6"/>
        <v>738186140FXLXPX RXMX BXRRX DX XZXVXDX1038,11SIMSIMSIM190116882844761,875FNEL044761,87538102,87543383,87543387,875000000AMIL44AMIL 400 QC NACIONAL1235861235,86ATIVORepasse</v>
      </c>
      <c r="AX252">
        <f t="shared" si="7"/>
        <v>1</v>
      </c>
      <c r="AY252">
        <v>7</v>
      </c>
      <c r="AZ252">
        <v>1</v>
      </c>
    </row>
    <row r="253" spans="1:52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4" t="s">
        <v>1075</v>
      </c>
      <c r="AW253" t="str">
        <f t="shared" si="6"/>
        <v>738794640MXRXX DX WXNWXXWXX XUX DX XNTX LXPX2060,81SIMSIMSIM570116828144761,875ANMEP044761,87529567,916666666743391,87543387,875000000AMIL44AMIL 400 QC NACIONAL2453352453,35ATIVORepasse</v>
      </c>
      <c r="AX253">
        <f t="shared" si="7"/>
        <v>0</v>
      </c>
      <c r="AY253">
        <v>7</v>
      </c>
      <c r="AZ253">
        <v>1</v>
      </c>
    </row>
    <row r="254" spans="1:52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4" t="s">
        <v>1075</v>
      </c>
      <c r="AW254" t="str">
        <f t="shared" si="6"/>
        <v>738794640MXRXX DX WXNWXXWXX XUX DX XNTX LXPX2060,81SIMSIMSIM570116828144761,875ANMEP044761,87529567,916666666743391,87543387,875000000AMIL44AMIL 400 QC NACIONAL2453352453,35ATIVORepasse</v>
      </c>
      <c r="AX254">
        <f t="shared" si="7"/>
        <v>1</v>
      </c>
      <c r="AY254">
        <v>7</v>
      </c>
      <c r="AZ254">
        <v>1</v>
      </c>
    </row>
    <row r="255" spans="1:52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4" t="s">
        <v>1075</v>
      </c>
      <c r="AW255" t="str">
        <f t="shared" si="6"/>
        <v>738794640MXRXX DX WXNWXXWXX XUX DX XNTX LXPX2060,81SIMSIMSIM570116828144761,875ANMEP044761,87529567,916666666743391,87543387,875000000AMIL44AMIL 400 QC NACIONAL2453352453,35ATIVORepasse</v>
      </c>
      <c r="AX255">
        <f t="shared" si="7"/>
        <v>1</v>
      </c>
      <c r="AY255">
        <v>7</v>
      </c>
      <c r="AZ255">
        <v>1</v>
      </c>
    </row>
    <row r="256" spans="1:52" x14ac:dyDescent="0.25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4" t="s">
        <v>1075</v>
      </c>
      <c r="AW256" t="str">
        <f t="shared" si="6"/>
        <v>738794650MXRXX LUXZX XUX LXPX1038,11SIMSIMSIM570116828144761,875ANMEP144761,87540374,87543391,87543387,875000000AMIL44AMIL 400 QC NACIONAL1235861235,86ATIVORepasse</v>
      </c>
      <c r="AX256">
        <f t="shared" si="7"/>
        <v>0</v>
      </c>
      <c r="AY256">
        <v>7</v>
      </c>
      <c r="AZ256">
        <v>1</v>
      </c>
    </row>
    <row r="257" spans="1:52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4" t="s">
        <v>1075</v>
      </c>
      <c r="AW257" t="str">
        <f t="shared" si="6"/>
        <v>738794650MXRXX LUXZX XUX LXPX1038,11SIMSIMSIM570116828144761,875ANMEP144761,87540374,87543391,87543387,875000000AMIL44AMIL 400 QC NACIONAL1235861235,86ATIVORepasse</v>
      </c>
      <c r="AX257">
        <f t="shared" si="7"/>
        <v>1</v>
      </c>
      <c r="AY257">
        <v>7</v>
      </c>
      <c r="AZ257">
        <v>1</v>
      </c>
    </row>
    <row r="258" spans="1:52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4" t="s">
        <v>1075</v>
      </c>
      <c r="AW258" t="str">
        <f t="shared" si="6"/>
        <v>738794650MXRXX LUXZX XUX LXPX1038,11SIMSIMSIM570116828144761,875ANMEP144761,87540374,87543391,87543387,875000000AMIL44AMIL 400 QC NACIONAL1235861235,86ATIVORepasse</v>
      </c>
      <c r="AX258">
        <f t="shared" si="7"/>
        <v>1</v>
      </c>
      <c r="AY258">
        <v>7</v>
      </c>
      <c r="AZ258">
        <v>1</v>
      </c>
    </row>
    <row r="259" spans="1:52" x14ac:dyDescent="0.25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4" t="s">
        <v>1075</v>
      </c>
      <c r="AW259" t="str">
        <f t="shared" ref="AW259:AW322" si="8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LXPX1038,11SIMSIMSIM570116828144761,875ANMEP244761,87542020,916666666743391,87543387,875000000AMIL44AMIL 400 QC NACIONAL1235861235,86ATIVORepasse</v>
      </c>
      <c r="AX259">
        <f t="shared" si="7"/>
        <v>0</v>
      </c>
      <c r="AY259">
        <v>7</v>
      </c>
      <c r="AZ259">
        <v>1</v>
      </c>
    </row>
    <row r="260" spans="1:52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4" t="s">
        <v>1075</v>
      </c>
      <c r="AW260" t="str">
        <f t="shared" si="8"/>
        <v>738794660JXXQUXM VXWTXR XUX LXPX1038,11SIMSIMSIM570116828144761,875ANMEP244761,87542020,916666666743391,87543387,875000000AMIL44AMIL 400 QC NACIONAL1235861235,86ATIVORepasse</v>
      </c>
      <c r="AX260">
        <f t="shared" ref="AX260:AX323" si="9">IF(AW260=AW259,1,0)</f>
        <v>1</v>
      </c>
      <c r="AY260">
        <v>7</v>
      </c>
      <c r="AZ260">
        <v>1</v>
      </c>
    </row>
    <row r="261" spans="1:52" x14ac:dyDescent="0.25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4" t="s">
        <v>1075</v>
      </c>
      <c r="AW261" t="str">
        <f t="shared" si="8"/>
        <v>738794660JXXQUXM VXWTXR XUX LXPX1038,11SIMSIMSIM570116828144761,875ANMEP244761,87542020,916666666743391,87543387,875000000AMIL44AMIL 400 QC NACIONAL1235861235,86ATIVORepasse</v>
      </c>
      <c r="AX261">
        <f t="shared" si="9"/>
        <v>1</v>
      </c>
      <c r="AY261">
        <v>7</v>
      </c>
      <c r="AZ261">
        <v>1</v>
      </c>
    </row>
    <row r="262" spans="1:52" x14ac:dyDescent="0.25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4" t="s">
        <v>1075</v>
      </c>
      <c r="AW262" t="str">
        <f t="shared" si="8"/>
        <v>738910020MXTHXU XLMXXDX DX XNTXNX406,85SIMSIMSIM190116799744761,875FNEL044761,87539902,87543426,916666666743417,916666666743387,875000000AMIL44NEXT PLUS RM RJ48439484,39ATIVORepasse</v>
      </c>
      <c r="AX262">
        <f t="shared" si="9"/>
        <v>0</v>
      </c>
      <c r="AY262">
        <v>7</v>
      </c>
      <c r="AZ262">
        <v>1</v>
      </c>
    </row>
    <row r="263" spans="1:52" x14ac:dyDescent="0.25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4" t="s">
        <v>1075</v>
      </c>
      <c r="AW263" t="str">
        <f t="shared" si="8"/>
        <v>738910020MXTHXU XLMXXDX DX XNTXNX406,85SIMSIMSIM190116799744761,875FNEL044761,87539902,87543426,916666666743417,916666666743387,875000000AMIL44NEXT PLUS RM RJ48439484,39ATIVORepasse</v>
      </c>
      <c r="AX263">
        <f t="shared" si="9"/>
        <v>1</v>
      </c>
      <c r="AY263">
        <v>7</v>
      </c>
      <c r="AZ263">
        <v>1</v>
      </c>
    </row>
    <row r="264" spans="1:52" x14ac:dyDescent="0.25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4" t="s">
        <v>1075</v>
      </c>
      <c r="AW264" t="str">
        <f t="shared" si="8"/>
        <v>738910020MXTHXU XLMXXDX DX XNTXNX406,85SIMSIMSIM190116799744761,875FNEL044761,87539902,87543426,916666666743417,916666666743387,875000000AMIL44NEXT PLUS RM RJ48439484,39ATIVORepasse</v>
      </c>
      <c r="AX264">
        <f t="shared" si="9"/>
        <v>1</v>
      </c>
      <c r="AY264">
        <v>7</v>
      </c>
      <c r="AZ264">
        <v>1</v>
      </c>
    </row>
    <row r="265" spans="1:52" x14ac:dyDescent="0.25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4" t="s">
        <v>1075</v>
      </c>
      <c r="AW265" t="str">
        <f t="shared" si="8"/>
        <v>738910030RXFXXLY XLMXXDX DX XNTXNX406,85SIMSIMSIM190116799744761,875FNEL144761,87540882,916666666743426,916666666743387,875000000AMIL44NEXT PLUS RM RJ48439484,39ATIVORepasse</v>
      </c>
      <c r="AX265">
        <f t="shared" si="9"/>
        <v>0</v>
      </c>
      <c r="AY265">
        <v>7</v>
      </c>
      <c r="AZ265">
        <v>1</v>
      </c>
    </row>
    <row r="266" spans="1:52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4" t="s">
        <v>1075</v>
      </c>
      <c r="AW266" t="str">
        <f t="shared" si="8"/>
        <v>738910030RXFXXLY XLMXXDX DX XNTXNX406,85SIMSIMSIM190116799744761,875FNEL144761,87540882,916666666743426,916666666743387,875000000AMIL44NEXT PLUS RM RJ48439484,39ATIVORepasse</v>
      </c>
      <c r="AX266">
        <f t="shared" si="9"/>
        <v>1</v>
      </c>
      <c r="AY266">
        <v>7</v>
      </c>
      <c r="AZ266">
        <v>1</v>
      </c>
    </row>
    <row r="267" spans="1:52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4" t="s">
        <v>1075</v>
      </c>
      <c r="AW267" t="str">
        <f t="shared" si="8"/>
        <v>738910030RXFXXLY XLMXXDX DX XNTXNX406,85SIMSIMSIM190116799744761,875FNEL144761,87540882,916666666743426,916666666743387,875000000AMIL44NEXT PLUS RM RJ48439484,39ATIVORepasse</v>
      </c>
      <c r="AX267">
        <f t="shared" si="9"/>
        <v>1</v>
      </c>
      <c r="AY267">
        <v>7</v>
      </c>
      <c r="AZ267">
        <v>1</v>
      </c>
    </row>
    <row r="268" spans="1:52" x14ac:dyDescent="0.25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4" t="s">
        <v>1075</v>
      </c>
      <c r="AW268" t="str">
        <f t="shared" si="8"/>
        <v>1189426000739159830FXBXX DX XNT XNX FXNTX2555,95SIMSIMSIM570116892144777,875ANMEP044768,87544777,87529821,87544768,87543404,875000000AMIL44AMIL 500 QP NACIONAL304283042,8INATIVORepasse</v>
      </c>
      <c r="AX268">
        <f t="shared" si="9"/>
        <v>0</v>
      </c>
      <c r="AY268">
        <v>8</v>
      </c>
      <c r="AZ268">
        <v>1</v>
      </c>
    </row>
    <row r="269" spans="1:52" x14ac:dyDescent="0.25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4" t="s">
        <v>1075</v>
      </c>
      <c r="AW269" t="str">
        <f t="shared" si="8"/>
        <v>1189455000739160010VXNXX RXX WXTX2323,64SIMSIMSIM190116895444777,875FNEL044777,87530986,87543396,87543404,875000000AMIL44AMIL 500 QP NACIONAL2766232766,23ATIVORepasse</v>
      </c>
      <c r="AX269">
        <f t="shared" si="9"/>
        <v>0</v>
      </c>
      <c r="AY269">
        <v>8</v>
      </c>
      <c r="AZ269">
        <v>1</v>
      </c>
    </row>
    <row r="270" spans="1:52" x14ac:dyDescent="0.25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4" t="s">
        <v>1075</v>
      </c>
      <c r="AW270" t="str">
        <f t="shared" si="8"/>
        <v>1189426000739160240RXBXWX MXRQUX WXTX2323,64SIMSIMSIM570116935644777,875ANMEP044777,87530992,916666666743396,87543404,875000000AMIL44AMIL 500 QP NACIONAL1639421639,42ATIVORepasse</v>
      </c>
      <c r="AX270">
        <f t="shared" si="9"/>
        <v>0</v>
      </c>
      <c r="AY270">
        <v>8</v>
      </c>
      <c r="AZ270">
        <v>1</v>
      </c>
    </row>
    <row r="271" spans="1:52" x14ac:dyDescent="0.25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4" t="s">
        <v>1075</v>
      </c>
      <c r="AW271" t="str">
        <f t="shared" si="8"/>
        <v>1189455000739160300RXBXRTX DX XNNX XMPXXX2011,8SIMSIMSIM190116943144777,875FNEL044755,87544777,87535810,916666666744755,87543404,875000000AMIL44AMIL 500 QP NACIONAL2395022395,02INATIVORepasse</v>
      </c>
      <c r="AX271">
        <f t="shared" si="9"/>
        <v>0</v>
      </c>
      <c r="AY271">
        <v>8</v>
      </c>
      <c r="AZ271">
        <v>1</v>
      </c>
    </row>
    <row r="272" spans="1:52" x14ac:dyDescent="0.25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4" t="s">
        <v>1075</v>
      </c>
      <c r="AW272" t="str">
        <f t="shared" si="8"/>
        <v>1189029000739160330LXVXX NXRXNHX XRMXNTX2641,54SIMSIMSIM2240117000844777,875CRA - BA044777,87528592,87543396,87543404,875000000AMIL44AMIL 500 QP NACIONAL3182613182,61ATIVORepasse</v>
      </c>
      <c r="AX272">
        <f t="shared" si="9"/>
        <v>0</v>
      </c>
      <c r="AY272">
        <v>8</v>
      </c>
      <c r="AZ272">
        <v>1</v>
      </c>
    </row>
    <row r="273" spans="1:52" x14ac:dyDescent="0.25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4" t="s">
        <v>1075</v>
      </c>
      <c r="AW273" t="str">
        <f t="shared" si="8"/>
        <v>1189455000739160370NXTHXLXX XUZX XLXVXXRX XNTX X1269,46SIMSIMNÃO190117013244777,875FNEL044712,87544777,87533744,87544741,87544741,87543404,875000000AMIL44AMIL 400 QP NACIONAL1511261511,26INATIVORepasse</v>
      </c>
      <c r="AX273">
        <f t="shared" si="9"/>
        <v>0</v>
      </c>
      <c r="AY273">
        <v>8</v>
      </c>
      <c r="AZ273">
        <v>1</v>
      </c>
    </row>
    <row r="274" spans="1:52" x14ac:dyDescent="0.25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4" t="s">
        <v>1075</v>
      </c>
      <c r="AW274" t="str">
        <f t="shared" si="8"/>
        <v>1189455000739162630XTXVXM JXX BXRBXX RXBXXRX FXLWXX2011,8SIMSIMSIM190116890944777,875FNEL044777,87534516,87543396,87543404,875000000AMIL44AMIL 500 QP NACIONAL2395022395,02ATIVORepasse</v>
      </c>
      <c r="AX274">
        <f t="shared" si="9"/>
        <v>0</v>
      </c>
      <c r="AY274">
        <v>8</v>
      </c>
      <c r="AZ274">
        <v>1</v>
      </c>
    </row>
    <row r="275" spans="1:52" x14ac:dyDescent="0.25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4" t="s">
        <v>1075</v>
      </c>
      <c r="AW275" t="str">
        <f t="shared" si="8"/>
        <v>1189455000739232200LUXX LXXL DXURXDX RXWHX649,63NÃONÃONÃO190116893744777,875FNEL044711,87544777,87540038,87544711,87544711,87543404,875000000AMILAMIL 400 QC NACIONAL77338773,38INATIVORepasse</v>
      </c>
      <c r="AX275">
        <f t="shared" si="9"/>
        <v>0</v>
      </c>
      <c r="AY275">
        <v>8</v>
      </c>
      <c r="AZ275">
        <v>1</v>
      </c>
    </row>
    <row r="276" spans="1:52" x14ac:dyDescent="0.25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4" t="s">
        <v>1075</v>
      </c>
      <c r="AW276" t="str">
        <f t="shared" si="8"/>
        <v>1189455000739232360XNTXNXX JXX DXURXDX RXWHX NXTX649,63NÃONÃONÃO190116894344777,875FNEL044711,87544777,87540565,916666666744711,87544711,87543404,875000000AMILAMIL 400 QC NACIONAL77338773,38INATIVORepasse</v>
      </c>
      <c r="AX276">
        <f t="shared" si="9"/>
        <v>0</v>
      </c>
      <c r="AY276">
        <v>8</v>
      </c>
      <c r="AZ276">
        <v>1</v>
      </c>
    </row>
    <row r="277" spans="1:52" x14ac:dyDescent="0.25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4" t="s">
        <v>1075</v>
      </c>
      <c r="AW277" t="str">
        <f t="shared" si="8"/>
        <v>1191011000739269930MXRXX HXLXNX BXPX DX XNTX3542,06SIMSIMSIM2200116927744777,875ABREC044777,87523339,916666666743398,87543404,875000000AMIL44AMIL 400 QC NACIONAL1658531658,53ATIVORepasse</v>
      </c>
      <c r="AX277">
        <f t="shared" si="9"/>
        <v>0</v>
      </c>
      <c r="AY277">
        <v>8</v>
      </c>
      <c r="AZ277">
        <v>1</v>
      </c>
    </row>
    <row r="278" spans="1:52" x14ac:dyDescent="0.25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4" t="s">
        <v>1075</v>
      </c>
      <c r="AW278" t="str">
        <f t="shared" si="8"/>
        <v>1189455000739271350XFXNX WXRLX FXGUXRXDX DX XNTX1180,28SIMSIMSIM190117019844777,875FNEL044770,87544777,87539499,87544770,87543404,875000000AMIL44AMIL 400 QP NACIONAL1405091405,09INATIVORepasse</v>
      </c>
      <c r="AX278">
        <f t="shared" si="9"/>
        <v>0</v>
      </c>
      <c r="AY278">
        <v>8</v>
      </c>
      <c r="AZ278">
        <v>1</v>
      </c>
    </row>
    <row r="279" spans="1:52" x14ac:dyDescent="0.25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4" t="s">
        <v>1075</v>
      </c>
      <c r="AW279" t="str">
        <f t="shared" si="8"/>
        <v>1189449000739590910LUXX GRXNJX LXMX416,82SIMSIMSIM190116942844777,875FNEL044769,87544777,87538589,87544769,87543404,875000000AMIL44NEXT MUNICIPAL SÃO PAULO49621496,21INATIVORepasse</v>
      </c>
      <c r="AX279">
        <f t="shared" si="9"/>
        <v>0</v>
      </c>
      <c r="AY279">
        <v>8</v>
      </c>
      <c r="AZ279">
        <v>1</v>
      </c>
    </row>
    <row r="280" spans="1:52" x14ac:dyDescent="0.25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4" t="s">
        <v>1075</v>
      </c>
      <c r="AW280" t="str">
        <f t="shared" si="8"/>
        <v>1191011000739610270HUGX LXXNXRDX PXRXXRX FXLKXRT2925,31SIMSIMSIM2200116889744777,875ABREC044777,87530830,87544770,87544770,87543404,875000000AMIL44AMIL 700 QP NACIONAL1895121895,12ATIVORepasse</v>
      </c>
      <c r="AX280">
        <f t="shared" si="9"/>
        <v>0</v>
      </c>
      <c r="AY280">
        <v>8</v>
      </c>
      <c r="AZ280">
        <v>1</v>
      </c>
    </row>
    <row r="281" spans="1:52" x14ac:dyDescent="0.25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4" t="s">
        <v>1075</v>
      </c>
      <c r="AW281" t="str">
        <f t="shared" si="8"/>
        <v>1191011000739610280HXLXNX XNDRXDX FXLKXRT1620,95SIMSIMSIM2200116889744777,875ABREC144777,87543321,87544770,87543404,875000000AMIL44AMIL 700 QP NACIONAL1050091050,09ATIVORepasse</v>
      </c>
      <c r="AX281">
        <f t="shared" si="9"/>
        <v>0</v>
      </c>
      <c r="AY281">
        <v>8</v>
      </c>
      <c r="AZ281">
        <v>1</v>
      </c>
    </row>
    <row r="282" spans="1:52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4" t="s">
        <v>1075</v>
      </c>
      <c r="AW282" t="str">
        <f t="shared" si="8"/>
        <v>740657590PRXWXLX MXDXXRX XLVX1622,05SIMSIMSIM190117232444761,875FNEL044761,87534376,916666666743412,916666666743418,9166666667000000AMIL43AMIL 400 QC NACIONAL1931021931,02ATIVORepasse</v>
      </c>
      <c r="AX282">
        <f t="shared" si="9"/>
        <v>0</v>
      </c>
      <c r="AY282">
        <v>7</v>
      </c>
      <c r="AZ282">
        <v>1</v>
      </c>
    </row>
    <row r="283" spans="1:52" x14ac:dyDescent="0.25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4" t="s">
        <v>1075</v>
      </c>
      <c r="AW283" t="str">
        <f t="shared" si="8"/>
        <v>740657590PRXWXLX MXDXXRX XLVX1622,05SIMSIMSIM190117232444761,875FNEL044761,87534376,916666666743412,916666666743418,9166666667000000AMIL43AMIL 400 QC NACIONAL1931021931,02ATIVORepasse</v>
      </c>
      <c r="AX283">
        <f t="shared" si="9"/>
        <v>1</v>
      </c>
      <c r="AY283">
        <v>7</v>
      </c>
      <c r="AZ283">
        <v>1</v>
      </c>
    </row>
    <row r="284" spans="1:52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4" t="s">
        <v>1075</v>
      </c>
      <c r="AW284" t="str">
        <f t="shared" si="8"/>
        <v>740657590PRXWXLX MXDXXRX XLVX1622,05SIMSIMSIM190117232444761,875FNEL044761,87534376,916666666743412,916666666743418,9166666667000000AMIL43AMIL 400 QC NACIONAL1931021931,02ATIVORepasse</v>
      </c>
      <c r="AX284">
        <f t="shared" si="9"/>
        <v>1</v>
      </c>
      <c r="AY284">
        <v>7</v>
      </c>
      <c r="AZ284">
        <v>1</v>
      </c>
    </row>
    <row r="285" spans="1:52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4" t="s">
        <v>1075</v>
      </c>
      <c r="AW285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5">
        <f t="shared" si="9"/>
        <v>0</v>
      </c>
      <c r="AY285">
        <v>7</v>
      </c>
      <c r="AZ285">
        <v>1</v>
      </c>
    </row>
    <row r="286" spans="1:52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4" t="s">
        <v>1075</v>
      </c>
      <c r="AW286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6">
        <f t="shared" si="9"/>
        <v>1</v>
      </c>
      <c r="AY286">
        <v>7</v>
      </c>
      <c r="AZ286">
        <v>1</v>
      </c>
    </row>
    <row r="287" spans="1:52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4" t="s">
        <v>1075</v>
      </c>
      <c r="AW287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7">
        <f t="shared" si="9"/>
        <v>1</v>
      </c>
      <c r="AY287">
        <v>7</v>
      </c>
      <c r="AZ287">
        <v>1</v>
      </c>
    </row>
    <row r="288" spans="1:52" x14ac:dyDescent="0.25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4" t="s">
        <v>1075</v>
      </c>
      <c r="AW288" t="str">
        <f t="shared" si="8"/>
        <v>740657720LXTXWXX NXBRX LXMX1622,05NÃONÃONÃO190117234144761,875FNEL044761,87535149,87544755,87544693,87543418,9166666667000000AMILAMIL 400 QC NACIONAL1931021931,02ATIVORepasse</v>
      </c>
      <c r="AX288">
        <f t="shared" si="9"/>
        <v>0</v>
      </c>
      <c r="AY288">
        <v>7</v>
      </c>
      <c r="AZ288">
        <v>1</v>
      </c>
    </row>
    <row r="289" spans="1:52" x14ac:dyDescent="0.25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4" t="s">
        <v>1075</v>
      </c>
      <c r="AW289" t="str">
        <f t="shared" si="8"/>
        <v>740657720LXTXWXX NXBRX LXMX1622,05NÃONÃONÃO190117234144761,875FNEL044761,87535149,87544755,87544693,87543418,9166666667000000AMILAMIL 400 QC NACIONAL1931021931,02ATIVORepasse</v>
      </c>
      <c r="AX289">
        <f t="shared" si="9"/>
        <v>1</v>
      </c>
      <c r="AY289">
        <v>7</v>
      </c>
      <c r="AZ289">
        <v>1</v>
      </c>
    </row>
    <row r="290" spans="1:52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4" t="s">
        <v>1075</v>
      </c>
      <c r="AW290" t="str">
        <f t="shared" si="8"/>
        <v>740657720LXTXWXX NXBRX LXMX1622,05NÃONÃONÃO190117234144761,875FNEL044761,87535149,87544755,87544693,87543418,9166666667000000AMILAMIL 400 QC NACIONAL1931021931,02ATIVORepasse</v>
      </c>
      <c r="AX290">
        <f t="shared" si="9"/>
        <v>1</v>
      </c>
      <c r="AY290">
        <v>7</v>
      </c>
      <c r="AZ290">
        <v>1</v>
      </c>
    </row>
    <row r="291" spans="1:52" x14ac:dyDescent="0.25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4" t="s">
        <v>1075</v>
      </c>
      <c r="AW291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1">
        <f t="shared" si="9"/>
        <v>0</v>
      </c>
      <c r="AY291">
        <v>7</v>
      </c>
      <c r="AZ291">
        <v>1</v>
      </c>
    </row>
    <row r="292" spans="1:52" x14ac:dyDescent="0.25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4" t="s">
        <v>1075</v>
      </c>
      <c r="AW292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2">
        <f t="shared" si="9"/>
        <v>1</v>
      </c>
      <c r="AY292">
        <v>7</v>
      </c>
      <c r="AZ292">
        <v>1</v>
      </c>
    </row>
    <row r="293" spans="1:52" x14ac:dyDescent="0.25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4" t="s">
        <v>1075</v>
      </c>
      <c r="AW293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3">
        <f t="shared" si="9"/>
        <v>1</v>
      </c>
      <c r="AY293">
        <v>7</v>
      </c>
      <c r="AZ293">
        <v>1</v>
      </c>
    </row>
    <row r="294" spans="1:52" x14ac:dyDescent="0.25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4" t="s">
        <v>1075</v>
      </c>
      <c r="AW294" t="str">
        <f t="shared" si="8"/>
        <v>740658160GXBRXXL DX XNTX MXTX1177,11SIMNÃONÃO570117246344761,875ANMEP044696,87544761,87533434,87544696,87543418,9166666667000000AMIL43AMIL 500 QP NACIONAL COPART1401341401,34INATIVORepasse</v>
      </c>
      <c r="AX294">
        <f t="shared" si="9"/>
        <v>0</v>
      </c>
      <c r="AY294">
        <v>7</v>
      </c>
      <c r="AZ294">
        <v>1</v>
      </c>
    </row>
    <row r="295" spans="1:52" x14ac:dyDescent="0.25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4" t="s">
        <v>1075</v>
      </c>
      <c r="AW295" t="str">
        <f t="shared" si="8"/>
        <v>740658160GXBRXXL DX XNTX MXTX1177,11SIMNÃONÃO570117246344761,875ANMEP044696,87544761,87533434,87544696,87543418,9166666667000000AMIL43AMIL 500 QP NACIONAL COPART1401341401,34INATIVORepasse</v>
      </c>
      <c r="AX295">
        <f t="shared" si="9"/>
        <v>1</v>
      </c>
      <c r="AY295">
        <v>7</v>
      </c>
      <c r="AZ295">
        <v>1</v>
      </c>
    </row>
    <row r="296" spans="1:52" x14ac:dyDescent="0.25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4" t="s">
        <v>1075</v>
      </c>
      <c r="AW296" t="str">
        <f t="shared" si="8"/>
        <v>740658160GXBRXXL DX XNTX MXTX1177,11SIMNÃONÃO570117246344761,875ANMEP044696,87544761,87533434,87544696,87543418,9166666667000000AMIL43AMIL 500 QP NACIONAL COPART1401341401,34INATIVORepasse</v>
      </c>
      <c r="AX296">
        <f t="shared" si="9"/>
        <v>1</v>
      </c>
      <c r="AY296">
        <v>7</v>
      </c>
      <c r="AZ296">
        <v>1</v>
      </c>
    </row>
    <row r="297" spans="1:52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4" t="s">
        <v>1075</v>
      </c>
      <c r="AW297" t="str">
        <f t="shared" si="8"/>
        <v>740658720BRUNNX BRXTX GXMX1297,66SIMSIMSIM190117270744761,875FNEL044761,87536520,916666666743412,916666666743418,9166666667000000AMIL43AMIL 400 QC NACIONAL1544771544,77ATIVORepasse</v>
      </c>
      <c r="AX297">
        <f t="shared" si="9"/>
        <v>0</v>
      </c>
      <c r="AY297">
        <v>7</v>
      </c>
      <c r="AZ297">
        <v>1</v>
      </c>
    </row>
    <row r="298" spans="1:52" x14ac:dyDescent="0.25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4" t="s">
        <v>1075</v>
      </c>
      <c r="AW298" t="str">
        <f t="shared" si="8"/>
        <v>740658720BRUNNX BRXTX GXMX1297,66SIMSIMSIM190117270744761,875FNEL044761,87536520,916666666743412,916666666743418,9166666667000000AMIL43AMIL 400 QC NACIONAL1544771544,77ATIVORepasse</v>
      </c>
      <c r="AX298">
        <f t="shared" si="9"/>
        <v>1</v>
      </c>
      <c r="AY298">
        <v>7</v>
      </c>
      <c r="AZ298">
        <v>1</v>
      </c>
    </row>
    <row r="299" spans="1:52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4" t="s">
        <v>1075</v>
      </c>
      <c r="AW299" t="str">
        <f t="shared" si="8"/>
        <v>740658720BRUNNX BRXTX GXMX1297,66SIMSIMSIM190117270744761,875FNEL044761,87536520,916666666743412,916666666743418,9166666667000000AMIL43AMIL 400 QC NACIONAL1544771544,77ATIVORepasse</v>
      </c>
      <c r="AX299">
        <f t="shared" si="9"/>
        <v>1</v>
      </c>
      <c r="AY299">
        <v>7</v>
      </c>
      <c r="AZ299">
        <v>1</v>
      </c>
    </row>
    <row r="300" spans="1:52" x14ac:dyDescent="0.25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4" t="s">
        <v>1075</v>
      </c>
      <c r="AW300" t="str">
        <f t="shared" si="8"/>
        <v>740658760XNX WXRLX XLVX FXRRXXRX1784,23SIMSIMSIM570117271944761,875ANMEP044761,87532714,87543412,916666666743418,9166666667000000AMIL43AMIL 400 QC NACIONAL2124112124,11ATIVORepasse</v>
      </c>
      <c r="AX300">
        <f t="shared" si="9"/>
        <v>0</v>
      </c>
      <c r="AY300">
        <v>7</v>
      </c>
      <c r="AZ300">
        <v>1</v>
      </c>
    </row>
    <row r="301" spans="1:52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4" t="s">
        <v>1075</v>
      </c>
      <c r="AW301" t="str">
        <f t="shared" si="8"/>
        <v>740658760XNX WXRLX XLVX FXRRXXRX1784,23SIMSIMSIM570117271944761,875ANMEP044761,87532714,87543412,916666666743418,9166666667000000AMIL43AMIL 400 QC NACIONAL2124112124,11ATIVORepasse</v>
      </c>
      <c r="AX301">
        <f t="shared" si="9"/>
        <v>1</v>
      </c>
      <c r="AY301">
        <v>7</v>
      </c>
      <c r="AZ301">
        <v>1</v>
      </c>
    </row>
    <row r="302" spans="1:52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4" t="s">
        <v>1075</v>
      </c>
      <c r="AW302" t="str">
        <f t="shared" si="8"/>
        <v>740658760XNX WXRLX XLVX FXRRXXRX1784,23SIMSIMSIM570117271944761,875ANMEP044761,87532714,87543412,916666666743418,9166666667000000AMIL43AMIL 400 QC NACIONAL2124112124,11ATIVORepasse</v>
      </c>
      <c r="AX302">
        <f t="shared" si="9"/>
        <v>1</v>
      </c>
      <c r="AY302">
        <v>7</v>
      </c>
      <c r="AZ302">
        <v>1</v>
      </c>
    </row>
    <row r="303" spans="1:52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4" t="s">
        <v>1075</v>
      </c>
      <c r="AW303" t="str">
        <f t="shared" si="8"/>
        <v>740658770WXRLX BXXTRXZ MXWXZX RXBXXRX1297,66SIMSIMSIM190117272144761,875FNEL044761,87536216,87543412,916666666743418,9166666667000000AMIL43AMIL 400 QC NACIONAL57299572,99ATIVORepasse</v>
      </c>
      <c r="AX303">
        <f t="shared" si="9"/>
        <v>0</v>
      </c>
      <c r="AY303">
        <v>7</v>
      </c>
      <c r="AZ303">
        <v>1</v>
      </c>
    </row>
    <row r="304" spans="1:52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4" t="s">
        <v>1075</v>
      </c>
      <c r="AW304" t="str">
        <f t="shared" si="8"/>
        <v>740658770WXRLX BXXTRXZ MXWXZX RXBXXRX1297,66SIMSIMSIM190117272144761,875FNEL044761,87536216,87543412,916666666743418,9166666667000000AMIL43AMIL 400 QC NACIONAL57299572,99ATIVORepasse</v>
      </c>
      <c r="AX304">
        <f t="shared" si="9"/>
        <v>1</v>
      </c>
      <c r="AY304">
        <v>7</v>
      </c>
      <c r="AZ304">
        <v>1</v>
      </c>
    </row>
    <row r="305" spans="1:52" x14ac:dyDescent="0.25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4" t="s">
        <v>1075</v>
      </c>
      <c r="AW305" t="str">
        <f t="shared" si="8"/>
        <v>740658770WXRLX BXXTRXZ MXWXZX RXBXXRX1297,66SIMSIMSIM190117272144761,875FNEL044761,87536216,87543412,916666666743418,9166666667000000AMIL43AMIL 400 QC NACIONAL57299572,99ATIVORepasse</v>
      </c>
      <c r="AX305">
        <f t="shared" si="9"/>
        <v>1</v>
      </c>
      <c r="AY305">
        <v>7</v>
      </c>
      <c r="AZ305">
        <v>1</v>
      </c>
    </row>
    <row r="306" spans="1:52" x14ac:dyDescent="0.25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4" t="s">
        <v>1075</v>
      </c>
      <c r="AW306" t="str">
        <f t="shared" si="8"/>
        <v>740658790MXLXXNX BRXXL LXMX1297,66SIMSIMSIM190117273144761,875FNEL044761,87536295,87544087,87544056,87543418,9166666667000000AMIL43AMIL 400 QC NACIONAL1544771544,77ATIVORepasse</v>
      </c>
      <c r="AX306">
        <f t="shared" si="9"/>
        <v>0</v>
      </c>
      <c r="AY306">
        <v>7</v>
      </c>
      <c r="AZ306">
        <v>1</v>
      </c>
    </row>
    <row r="307" spans="1:52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4" t="s">
        <v>1075</v>
      </c>
      <c r="AW307" t="str">
        <f t="shared" si="8"/>
        <v>740658790MXLXXNX BRXXL LXMX1297,66SIMSIMSIM190117273144761,875FNEL044761,87536295,87544087,87544056,87543418,9166666667000000AMIL43AMIL 400 QC NACIONAL1544771544,77ATIVORepasse</v>
      </c>
      <c r="AX307">
        <f t="shared" si="9"/>
        <v>1</v>
      </c>
      <c r="AY307">
        <v>7</v>
      </c>
      <c r="AZ307">
        <v>1</v>
      </c>
    </row>
    <row r="308" spans="1:52" x14ac:dyDescent="0.25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4" t="s">
        <v>1075</v>
      </c>
      <c r="AW308" t="str">
        <f t="shared" si="8"/>
        <v>740658790MXLXXNX BRXXL LXMX1297,66SIMSIMSIM190117273144761,875FNEL044761,87536295,87544087,87544056,87543418,9166666667000000AMIL43AMIL 400 QC NACIONAL1544771544,77ATIVORepasse</v>
      </c>
      <c r="AX308">
        <f t="shared" si="9"/>
        <v>1</v>
      </c>
      <c r="AY308">
        <v>7</v>
      </c>
      <c r="AZ308">
        <v>1</v>
      </c>
    </row>
    <row r="309" spans="1:52" x14ac:dyDescent="0.25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4" t="s">
        <v>1075</v>
      </c>
      <c r="AW309" t="str">
        <f t="shared" si="8"/>
        <v>740658840JULXXNX DX XPXRXTX XNTX MXXX1844,17SIMNÃONÃO190117275644761,875FNEL044761,87535751,916666666744725,87544633,87543418,9166666667000000AMIL43AMIL 400 QP NACIONAL782782ATIVORepasse</v>
      </c>
      <c r="AX309">
        <f t="shared" si="9"/>
        <v>0</v>
      </c>
      <c r="AY309">
        <v>7</v>
      </c>
      <c r="AZ309">
        <v>1</v>
      </c>
    </row>
    <row r="310" spans="1:52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4" t="s">
        <v>1075</v>
      </c>
      <c r="AW310" t="str">
        <f t="shared" si="8"/>
        <v>740658840JULXXNX DX XPXRXTX XNTX MXXX1844,17SIMNÃONÃO190117275644761,875FNEL044761,87535751,916666666744725,87544633,87543418,9166666667000000AMIL43AMIL 400 QP NACIONAL782782ATIVORepasse</v>
      </c>
      <c r="AX310">
        <f t="shared" si="9"/>
        <v>1</v>
      </c>
      <c r="AY310">
        <v>7</v>
      </c>
      <c r="AZ310">
        <v>1</v>
      </c>
    </row>
    <row r="311" spans="1:52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4" t="s">
        <v>1075</v>
      </c>
      <c r="AW311" t="str">
        <f t="shared" si="8"/>
        <v>740658840JULXXNX DX XPXRXTX XNTX MXXX1844,17SIMNÃONÃO190117275644761,875FNEL044761,87535751,916666666744725,87544633,87543418,9166666667000000AMIL43AMIL 400 QP NACIONAL782782ATIVORepasse</v>
      </c>
      <c r="AX311">
        <f t="shared" si="9"/>
        <v>1</v>
      </c>
      <c r="AY311">
        <v>7</v>
      </c>
      <c r="AZ311">
        <v>1</v>
      </c>
    </row>
    <row r="312" spans="1:52" x14ac:dyDescent="0.25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4" t="s">
        <v>1075</v>
      </c>
      <c r="AW312" t="str">
        <f t="shared" si="8"/>
        <v>740670730MXRWX FXXLHX LXPX2060,81SIMSIMSIM190117264544761,875FNEL044761,87530085,87544755,87544755,87543418,9166666667000000AMIL43AMIL 400 QC NACIONAL2453352453,35SUSPENSÃORepasse</v>
      </c>
      <c r="AX312">
        <f t="shared" si="9"/>
        <v>0</v>
      </c>
      <c r="AY312">
        <v>7</v>
      </c>
      <c r="AZ312">
        <v>1</v>
      </c>
    </row>
    <row r="313" spans="1:52" x14ac:dyDescent="0.25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4" t="s">
        <v>1075</v>
      </c>
      <c r="AW313" t="str">
        <f t="shared" si="8"/>
        <v>740670730MXRWX FXXLHX LXPX2060,81SIMSIMSIM190117264544761,875FNEL044761,87530085,87544755,87544755,87543418,9166666667000000AMIL43AMIL 400 QC NACIONAL2453352453,35SUSPENSÃORepasse</v>
      </c>
      <c r="AX313">
        <f t="shared" si="9"/>
        <v>1</v>
      </c>
      <c r="AY313">
        <v>7</v>
      </c>
      <c r="AZ313">
        <v>1</v>
      </c>
    </row>
    <row r="314" spans="1:52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4" t="s">
        <v>1075</v>
      </c>
      <c r="AW314" t="str">
        <f t="shared" si="8"/>
        <v>740670730MXRWX FXXLHX LXPX2060,81SIMSIMSIM190117264544761,875FNEL044761,87530085,87544755,87544755,87543418,9166666667000000AMIL43AMIL 400 QC NACIONAL2453352453,35SUSPENSÃORepasse</v>
      </c>
      <c r="AX314">
        <f t="shared" si="9"/>
        <v>1</v>
      </c>
      <c r="AY314">
        <v>7</v>
      </c>
      <c r="AZ314">
        <v>1</v>
      </c>
    </row>
    <row r="315" spans="1:52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4" t="s">
        <v>1075</v>
      </c>
      <c r="AW315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5">
        <f t="shared" si="9"/>
        <v>0</v>
      </c>
      <c r="AY315">
        <v>7</v>
      </c>
      <c r="AZ315">
        <v>1</v>
      </c>
    </row>
    <row r="316" spans="1:52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4" t="s">
        <v>1075</v>
      </c>
      <c r="AW316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6">
        <f t="shared" si="9"/>
        <v>1</v>
      </c>
      <c r="AY316">
        <v>7</v>
      </c>
      <c r="AZ316">
        <v>1</v>
      </c>
    </row>
    <row r="317" spans="1:52" x14ac:dyDescent="0.25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4" t="s">
        <v>1075</v>
      </c>
      <c r="AW317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7">
        <f t="shared" si="9"/>
        <v>1</v>
      </c>
      <c r="AY317">
        <v>7</v>
      </c>
      <c r="AZ317">
        <v>1</v>
      </c>
    </row>
    <row r="318" spans="1:52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4" t="s">
        <v>1075</v>
      </c>
      <c r="AW318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8">
        <f t="shared" si="9"/>
        <v>0</v>
      </c>
      <c r="AY318">
        <v>7</v>
      </c>
      <c r="AZ318">
        <v>1</v>
      </c>
    </row>
    <row r="319" spans="1:52" x14ac:dyDescent="0.25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4" t="s">
        <v>1075</v>
      </c>
      <c r="AW319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9">
        <f t="shared" si="9"/>
        <v>1</v>
      </c>
      <c r="AY319">
        <v>7</v>
      </c>
      <c r="AZ319">
        <v>1</v>
      </c>
    </row>
    <row r="320" spans="1:52" x14ac:dyDescent="0.25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4" t="s">
        <v>1075</v>
      </c>
      <c r="AW320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20">
        <f t="shared" si="9"/>
        <v>1</v>
      </c>
      <c r="AY320">
        <v>7</v>
      </c>
      <c r="AZ320">
        <v>1</v>
      </c>
    </row>
    <row r="321" spans="1:52" x14ac:dyDescent="0.25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1048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52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4" t="s">
        <v>1076</v>
      </c>
      <c r="AW321" t="str">
        <f t="shared" si="8"/>
        <v>6302c877dc774878504ce9c16302b4ad8382b804d9a3ac356302c877dc774878504ce9bc4305929644771,87511984470006302b4ad8382b804d9a3ac351198447000F43418,9166666667740751330JXXTX MXRIX NXRI DX XNTX00AMIL 400 QC NACIONAL R COPART PJCAMens. Titular Faixa Etária Implant.T5268,9344771,875Mensalidade</v>
      </c>
      <c r="AX321">
        <f t="shared" si="9"/>
        <v>0</v>
      </c>
      <c r="AY321">
        <v>7</v>
      </c>
      <c r="AZ321">
        <v>1</v>
      </c>
    </row>
    <row r="322" spans="1:52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4" t="s">
        <v>1075</v>
      </c>
      <c r="AW322" t="str">
        <f t="shared" si="8"/>
        <v>740817030FXBXXNX PXRXXRX DX XLVX807,71SIMSIMSIM570117322544761,875ANMEP044761,87530371,87543416,916666666743418,9166666667000000AMIL43NEXT PLUS RM RJ96155961,55ATIVORepasse</v>
      </c>
      <c r="AX322">
        <f t="shared" si="9"/>
        <v>0</v>
      </c>
      <c r="AY322">
        <v>7</v>
      </c>
      <c r="AZ322">
        <v>1</v>
      </c>
    </row>
    <row r="323" spans="1:52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4" t="s">
        <v>1075</v>
      </c>
      <c r="AW323" t="str">
        <f t="shared" ref="AW323:AW386" si="10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XLVX807,71SIMSIMSIM570117322544761,875ANMEP044761,87530371,87543416,916666666743418,9166666667000000AMIL43NEXT PLUS RM RJ96155961,55ATIVORepasse</v>
      </c>
      <c r="AX323">
        <f t="shared" si="9"/>
        <v>1</v>
      </c>
      <c r="AY323">
        <v>7</v>
      </c>
      <c r="AZ323">
        <v>1</v>
      </c>
    </row>
    <row r="324" spans="1:52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4" t="s">
        <v>1075</v>
      </c>
      <c r="AW324" t="str">
        <f t="shared" si="10"/>
        <v>740817030FXBXXNX PXRXXRX DX XLVX807,71SIMSIMSIM570117322544761,875ANMEP044761,87530371,87543416,916666666743418,9166666667000000AMIL43NEXT PLUS RM RJ96155961,55ATIVORepasse</v>
      </c>
      <c r="AX324">
        <f t="shared" ref="AX324:AX387" si="11">IF(AW324=AW323,1,0)</f>
        <v>1</v>
      </c>
      <c r="AY324">
        <v>7</v>
      </c>
      <c r="AZ324">
        <v>1</v>
      </c>
    </row>
    <row r="325" spans="1:52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4" t="s">
        <v>1075</v>
      </c>
      <c r="AW325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5">
        <f t="shared" si="11"/>
        <v>0</v>
      </c>
      <c r="AY325">
        <v>7</v>
      </c>
      <c r="AZ325">
        <v>1</v>
      </c>
    </row>
    <row r="326" spans="1:52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4" t="s">
        <v>1075</v>
      </c>
      <c r="AW326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6">
        <f t="shared" si="11"/>
        <v>1</v>
      </c>
      <c r="AY326">
        <v>7</v>
      </c>
      <c r="AZ326">
        <v>1</v>
      </c>
    </row>
    <row r="327" spans="1:52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4" t="s">
        <v>1075</v>
      </c>
      <c r="AW327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7">
        <f t="shared" si="11"/>
        <v>1</v>
      </c>
      <c r="AY327">
        <v>7</v>
      </c>
      <c r="AZ327">
        <v>1</v>
      </c>
    </row>
    <row r="328" spans="1:52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4" t="s">
        <v>1075</v>
      </c>
      <c r="AW328" t="str">
        <f t="shared" si="10"/>
        <v>740818220TXLXTX GUXMXRXX RXX MXXRXLLX2343,07SIMSIMSIM570117274944761,875ANMEP044761,87528688,87543416,916666666743418,9166666667000000AMIL43AMIL 400 QP NACIONAL2789372789,37ATIVORepasse</v>
      </c>
      <c r="AX328">
        <f t="shared" si="11"/>
        <v>0</v>
      </c>
      <c r="AY328">
        <v>7</v>
      </c>
      <c r="AZ328">
        <v>1</v>
      </c>
    </row>
    <row r="329" spans="1:52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4" t="s">
        <v>1075</v>
      </c>
      <c r="AW329" t="str">
        <f t="shared" si="10"/>
        <v>740818220TXLXTX GUXMXRXX RXX MXXRXLLX2343,07SIMSIMSIM570117274944761,875ANMEP044761,87528688,87543416,916666666743418,9166666667000000AMIL43AMIL 400 QP NACIONAL2789372789,37ATIVORepasse</v>
      </c>
      <c r="AX329">
        <f t="shared" si="11"/>
        <v>1</v>
      </c>
      <c r="AY329">
        <v>7</v>
      </c>
      <c r="AZ329">
        <v>1</v>
      </c>
    </row>
    <row r="330" spans="1:52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4" t="s">
        <v>1075</v>
      </c>
      <c r="AW330" t="str">
        <f t="shared" si="10"/>
        <v>740818220TXLXTX GUXMXRXX RXX MXXRXLLX2343,07SIMSIMSIM570117274944761,875ANMEP044761,87528688,87543416,916666666743418,9166666667000000AMIL43AMIL 400 QP NACIONAL2789372789,37ATIVORepasse</v>
      </c>
      <c r="AX330">
        <f t="shared" si="11"/>
        <v>1</v>
      </c>
      <c r="AY330">
        <v>7</v>
      </c>
      <c r="AZ330">
        <v>1</v>
      </c>
    </row>
    <row r="331" spans="1:52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4" t="s">
        <v>1075</v>
      </c>
      <c r="AW331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1">
        <f t="shared" si="11"/>
        <v>0</v>
      </c>
      <c r="AY331">
        <v>7</v>
      </c>
      <c r="AZ331">
        <v>1</v>
      </c>
    </row>
    <row r="332" spans="1:52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4" t="s">
        <v>1075</v>
      </c>
      <c r="AW332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2">
        <f t="shared" si="11"/>
        <v>1</v>
      </c>
      <c r="AY332">
        <v>7</v>
      </c>
      <c r="AZ332">
        <v>1</v>
      </c>
    </row>
    <row r="333" spans="1:52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4" t="s">
        <v>1075</v>
      </c>
      <c r="AW333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3">
        <f t="shared" si="11"/>
        <v>1</v>
      </c>
      <c r="AY333">
        <v>7</v>
      </c>
      <c r="AZ333">
        <v>1</v>
      </c>
    </row>
    <row r="334" spans="1:52" x14ac:dyDescent="0.25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4" t="s">
        <v>1075</v>
      </c>
      <c r="AW334" t="str">
        <f t="shared" si="10"/>
        <v>0740909170JULXXNX XUZX DX XLVX664,5SIMSIMSIM570117320544761,875ANMEP044761,87532645,87543417,916666666743418,9166666667000000AMIL43NEXT MUNICIPAL SÃO PAULO79106791,06ATIVORepasse</v>
      </c>
      <c r="AX334">
        <f t="shared" si="11"/>
        <v>0</v>
      </c>
      <c r="AY334">
        <v>7</v>
      </c>
      <c r="AZ334">
        <v>1</v>
      </c>
    </row>
    <row r="335" spans="1:52" x14ac:dyDescent="0.25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4" t="s">
        <v>1075</v>
      </c>
      <c r="AW335" t="str">
        <f t="shared" si="10"/>
        <v>0740909170JULXXNX XUZX DX XLVX664,5SIMSIMSIM570117320544761,875ANMEP044761,87532645,87543417,916666666743418,9166666667000000AMIL43NEXT MUNICIPAL SÃO PAULO79106791,06ATIVORepasse</v>
      </c>
      <c r="AX335">
        <f t="shared" si="11"/>
        <v>1</v>
      </c>
      <c r="AY335">
        <v>7</v>
      </c>
      <c r="AZ335">
        <v>1</v>
      </c>
    </row>
    <row r="336" spans="1:52" x14ac:dyDescent="0.25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4" t="s">
        <v>1075</v>
      </c>
      <c r="AW336" t="str">
        <f t="shared" si="10"/>
        <v>0740909170JULXXNX XUZX DX XLVX664,5SIMSIMSIM570117320544761,875ANMEP044761,87532645,87543417,916666666743418,9166666667000000AMIL43NEXT MUNICIPAL SÃO PAULO79106791,06ATIVORepasse</v>
      </c>
      <c r="AX336">
        <f t="shared" si="11"/>
        <v>1</v>
      </c>
      <c r="AY336">
        <v>7</v>
      </c>
      <c r="AZ336">
        <v>1</v>
      </c>
    </row>
    <row r="337" spans="1:52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4" t="s">
        <v>1075</v>
      </c>
      <c r="AW337" t="str">
        <f t="shared" si="10"/>
        <v>740919310BXRBXRX XQUXR XZXVXDX980,93SIMNÃONÃO190117335844761,875FNEL044641,87544761,87534266,87544689,87543418,9166666667000000AMIL43AMIL 400 QP NACIONAL COPART116781167,8INATIVORepasse</v>
      </c>
      <c r="AX337">
        <f t="shared" si="11"/>
        <v>0</v>
      </c>
      <c r="AY337">
        <v>7</v>
      </c>
      <c r="AZ337">
        <v>1</v>
      </c>
    </row>
    <row r="338" spans="1:52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4" t="s">
        <v>1075</v>
      </c>
      <c r="AW338" t="str">
        <f t="shared" si="10"/>
        <v>740919310BXRBXRX XQUXR XZXVXDX980,93SIMNÃONÃO190117335844761,875FNEL044641,87544761,87534266,87544689,87543418,9166666667000000AMIL43AMIL 400 QP NACIONAL COPART116781167,8INATIVORepasse</v>
      </c>
      <c r="AX338">
        <f t="shared" si="11"/>
        <v>1</v>
      </c>
      <c r="AY338">
        <v>7</v>
      </c>
      <c r="AZ338">
        <v>1</v>
      </c>
    </row>
    <row r="339" spans="1:52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4" t="s">
        <v>1075</v>
      </c>
      <c r="AW339" t="str">
        <f t="shared" si="10"/>
        <v>740919310BXRBXRX XQUXR XZXVXDX980,93SIMNÃONÃO190117335844761,875FNEL044641,87544761,87534266,87544689,87543418,9166666667000000AMIL43AMIL 400 QP NACIONAL COPART116781167,8INATIVORepasse</v>
      </c>
      <c r="AX339">
        <f t="shared" si="11"/>
        <v>1</v>
      </c>
      <c r="AY339">
        <v>7</v>
      </c>
      <c r="AZ339">
        <v>1</v>
      </c>
    </row>
    <row r="340" spans="1:52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4" t="s">
        <v>1075</v>
      </c>
      <c r="AW340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0">
        <f t="shared" si="11"/>
        <v>0</v>
      </c>
      <c r="AY340">
        <v>7</v>
      </c>
      <c r="AZ340">
        <v>1</v>
      </c>
    </row>
    <row r="341" spans="1:52" x14ac:dyDescent="0.25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4" t="s">
        <v>1075</v>
      </c>
      <c r="AW341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1">
        <f t="shared" si="11"/>
        <v>1</v>
      </c>
      <c r="AY341">
        <v>7</v>
      </c>
      <c r="AZ341">
        <v>1</v>
      </c>
    </row>
    <row r="342" spans="1:52" x14ac:dyDescent="0.25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4" t="s">
        <v>1075</v>
      </c>
      <c r="AW342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2">
        <f t="shared" si="11"/>
        <v>1</v>
      </c>
      <c r="AY342">
        <v>7</v>
      </c>
      <c r="AZ342">
        <v>1</v>
      </c>
    </row>
    <row r="343" spans="1:52" x14ac:dyDescent="0.25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4" t="s">
        <v>1075</v>
      </c>
      <c r="AW343" t="str">
        <f t="shared" si="10"/>
        <v>741005300UXLXN DX XRXUJX XLVX2323,64SIMSIMSIM570117347044761,875ANMEP044761,87530582,87543419,916666666743418,9166666667000000AMIL43AMIL 500 QP NACIONAL2766232766,23ATIVORepasse</v>
      </c>
      <c r="AX343">
        <f t="shared" si="11"/>
        <v>0</v>
      </c>
      <c r="AY343">
        <v>7</v>
      </c>
      <c r="AZ343">
        <v>1</v>
      </c>
    </row>
    <row r="344" spans="1:52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4" t="s">
        <v>1075</v>
      </c>
      <c r="AW344" t="str">
        <f t="shared" si="10"/>
        <v>741005300UXLXN DX XRXUJX XLVX2323,64SIMSIMSIM570117347044761,875ANMEP044761,87530582,87543419,916666666743418,9166666667000000AMIL43AMIL 500 QP NACIONAL2766232766,23ATIVORepasse</v>
      </c>
      <c r="AX344">
        <f t="shared" si="11"/>
        <v>1</v>
      </c>
      <c r="AY344">
        <v>7</v>
      </c>
      <c r="AZ344">
        <v>1</v>
      </c>
    </row>
    <row r="345" spans="1:52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4" t="s">
        <v>1075</v>
      </c>
      <c r="AW345" t="str">
        <f t="shared" si="10"/>
        <v>741005300UXLXN DX XRXUJX XLVX2323,64SIMSIMSIM570117347044761,875ANMEP044761,87530582,87543419,916666666743418,9166666667000000AMIL43AMIL 500 QP NACIONAL2766232766,23ATIVORepasse</v>
      </c>
      <c r="AX345">
        <f t="shared" si="11"/>
        <v>1</v>
      </c>
      <c r="AY345">
        <v>7</v>
      </c>
      <c r="AZ345">
        <v>1</v>
      </c>
    </row>
    <row r="346" spans="1:52" x14ac:dyDescent="0.25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4" t="s">
        <v>1075</v>
      </c>
      <c r="AW346" t="str">
        <f t="shared" si="10"/>
        <v>741005320XRXWXLMX XNTXNX DX JXU1873,43SIMSIMSIM570117346744761,875ANMEP044761,87530759,87544361,87544361,87543418,9166666667000000AMIL43AMIL 400 QC NACIONAL1344171344,17ATIVORepasse</v>
      </c>
      <c r="AX346">
        <f t="shared" si="11"/>
        <v>0</v>
      </c>
      <c r="AY346">
        <v>7</v>
      </c>
      <c r="AZ346">
        <v>1</v>
      </c>
    </row>
    <row r="347" spans="1:52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4" t="s">
        <v>1075</v>
      </c>
      <c r="AW347" t="str">
        <f t="shared" si="10"/>
        <v>741005320XRXWXLMX XNTXNX DX JXU1873,43SIMSIMSIM570117346744761,875ANMEP044761,87530759,87544361,87544361,87543418,9166666667000000AMIL43AMIL 400 QC NACIONAL1344171344,17ATIVORepasse</v>
      </c>
      <c r="AX347">
        <f t="shared" si="11"/>
        <v>1</v>
      </c>
      <c r="AY347">
        <v>7</v>
      </c>
      <c r="AZ347">
        <v>1</v>
      </c>
    </row>
    <row r="348" spans="1:52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4" t="s">
        <v>1075</v>
      </c>
      <c r="AW348" t="str">
        <f t="shared" si="10"/>
        <v>741005320XRXWXLMX XNTXNX DX JXU1873,43SIMSIMSIM570117346744761,875ANMEP044761,87530759,87544361,87544361,87543418,9166666667000000AMIL43AMIL 400 QC NACIONAL1344171344,17ATIVORepasse</v>
      </c>
      <c r="AX348">
        <f t="shared" si="11"/>
        <v>1</v>
      </c>
      <c r="AY348">
        <v>7</v>
      </c>
      <c r="AZ348">
        <v>1</v>
      </c>
    </row>
    <row r="349" spans="1:52" x14ac:dyDescent="0.25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4" t="s">
        <v>1075</v>
      </c>
      <c r="AW349" t="str">
        <f t="shared" si="10"/>
        <v>1189426000741960940LXURX NXWXMXNTX MXNDX DX XLVX1116,54NÃONÃONÃO570117543344777,875ANMEP044671,87544777,87533793,87544671,87543434,9166666667000000AMILAMIL 400 QC NACIONAL1329231329,23INATIVORepasse</v>
      </c>
      <c r="AX349">
        <f t="shared" si="11"/>
        <v>0</v>
      </c>
      <c r="AY349">
        <v>8</v>
      </c>
      <c r="AZ349">
        <v>1</v>
      </c>
    </row>
    <row r="350" spans="1:52" x14ac:dyDescent="0.25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4" t="s">
        <v>1075</v>
      </c>
      <c r="AW350" t="str">
        <f t="shared" si="10"/>
        <v>1201671000741961040JXXNKLXY WXTX DX PXTRXWXNXX1761,09SIMSIMSIM2320117548544777,875SEEB - BA044777,87531523,87543430,916666666743434,9166666667000000AMIL43AMIL 400 QP NACIONAL2121792121,79ATIVORepasse</v>
      </c>
      <c r="AX350">
        <f t="shared" si="11"/>
        <v>0</v>
      </c>
      <c r="AY350">
        <v>8</v>
      </c>
      <c r="AZ350">
        <v>1</v>
      </c>
    </row>
    <row r="351" spans="1:52" x14ac:dyDescent="0.25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4" t="s">
        <v>1075</v>
      </c>
      <c r="AW351" t="str">
        <f t="shared" si="10"/>
        <v>1201671000741961070MXRXX XNXWX PXXXXTX XLVX FXGUXXRXDX1937,21SIMSIMSIM2320117549644777,875SEEB - BA044777,87530218,87543430,916666666743434,9166666667000000AMIL43AMIL 400 QP NACIONAL2333962333,96ATIVORepasse</v>
      </c>
      <c r="AX351">
        <f t="shared" si="11"/>
        <v>0</v>
      </c>
      <c r="AY351">
        <v>8</v>
      </c>
      <c r="AZ351">
        <v>1</v>
      </c>
    </row>
    <row r="352" spans="1:52" x14ac:dyDescent="0.25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4" t="s">
        <v>1075</v>
      </c>
      <c r="AW352" t="str">
        <f t="shared" si="10"/>
        <v>1189426000741961140TXLMX WXNWXXWXX DX XUX2833,62SIMSIMSIM570117553344777,875ANMEP044777,87526490,87543430,916666666743434,9166666667000000AMIL43AMIL 400 QC NACIONAL1999181999,18ATIVORepasse</v>
      </c>
      <c r="AX352">
        <f t="shared" si="11"/>
        <v>0</v>
      </c>
      <c r="AY352">
        <v>8</v>
      </c>
      <c r="AZ352">
        <v>1</v>
      </c>
    </row>
    <row r="353" spans="1:52" x14ac:dyDescent="0.25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4" t="s">
        <v>1075</v>
      </c>
      <c r="AW353" t="str">
        <f t="shared" si="10"/>
        <v>1189455000741961230TXXGX XLVXRX PXDRXXRX DX XLVX1810,53SIMSIMNÃO190117574844777,875FNEL044760,87544777,87530816,87544760,87543434,9166666667000000AMIL43AMIL 400 QP NACIONAL COPART2155412155,41INATIVORepasse</v>
      </c>
      <c r="AX353">
        <f t="shared" si="11"/>
        <v>0</v>
      </c>
      <c r="AY353">
        <v>8</v>
      </c>
      <c r="AZ353">
        <v>1</v>
      </c>
    </row>
    <row r="354" spans="1:52" x14ac:dyDescent="0.25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4" t="s">
        <v>1075</v>
      </c>
      <c r="AW354" t="str">
        <f t="shared" si="10"/>
        <v>1189455000741961310XRXXL DX XLXVXXRX DX XLVX1297,66SIMSIMSIM190117579644777,875FNEL044746,87544777,87536445,87544746,87543434,9166666667000000AMIL43AMIL 400 QC NACIONAL1544771544,77INATIVORepasse</v>
      </c>
      <c r="AX354">
        <f t="shared" si="11"/>
        <v>0</v>
      </c>
      <c r="AY354">
        <v>8</v>
      </c>
      <c r="AZ354">
        <v>1</v>
      </c>
    </row>
    <row r="355" spans="1:52" x14ac:dyDescent="0.25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4" t="s">
        <v>1075</v>
      </c>
      <c r="AW355" t="str">
        <f t="shared" si="10"/>
        <v>1189455000741961370XNX WLXRX DUTRX DX WXRVXLHX1287,56SIMSIMSIM190117584344777,875FNEL044777,87538053,87543430,916666666743434,9166666667000000AMIL43AMIL 500 QP NACIONAL1532821532,82ATIVORepasse</v>
      </c>
      <c r="AX355">
        <f t="shared" si="11"/>
        <v>0</v>
      </c>
      <c r="AY355">
        <v>8</v>
      </c>
      <c r="AZ355">
        <v>1</v>
      </c>
    </row>
    <row r="356" spans="1:52" x14ac:dyDescent="0.25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4" t="s">
        <v>1075</v>
      </c>
      <c r="AW356" t="str">
        <f t="shared" si="10"/>
        <v>1189455000741961430BRXNDX XUZX XLBUQUXRQUX1038,11SIMSIMSIM190117585844777,875FNEL044748,87544777,87537978,916666666744748,87543434,9166666667000000AMIL43AMIL 400 QC NACIONAL1235861235,86INATIVORepasse</v>
      </c>
      <c r="AX356">
        <f t="shared" si="11"/>
        <v>0</v>
      </c>
      <c r="AY356">
        <v>8</v>
      </c>
      <c r="AZ356">
        <v>1</v>
      </c>
    </row>
    <row r="357" spans="1:52" x14ac:dyDescent="0.25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4" t="s">
        <v>1075</v>
      </c>
      <c r="AW357" t="str">
        <f t="shared" si="10"/>
        <v>1189455000742037440MXRXX BXXTRXZ QUXXRXZ LXMX1038,11SIMSIMSIM190117574244777,875FNEL044777,87540124,916666666743431,916666666743434,9166666667000000AMIL43AMIL 400 QC NACIONAL1235861235,86ATIVORepasse</v>
      </c>
      <c r="AX357">
        <f t="shared" si="11"/>
        <v>0</v>
      </c>
      <c r="AY357">
        <v>8</v>
      </c>
      <c r="AZ357">
        <v>1</v>
      </c>
    </row>
    <row r="358" spans="1:52" x14ac:dyDescent="0.25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4" t="s">
        <v>1075</v>
      </c>
      <c r="AW358" t="str">
        <f t="shared" si="10"/>
        <v>1189455000742037600LUWX XMXRXM PXX XNTX1620,95SIMSIMSIM190117575544777,875FNEL044777,87541222,916666666743431,916666666743434,9166666667000000AMIL43AMIL 700 QP NACIONAL192971929,7ATIVORepasse</v>
      </c>
      <c r="AX358">
        <f t="shared" si="11"/>
        <v>0</v>
      </c>
      <c r="AY358">
        <v>8</v>
      </c>
      <c r="AZ358">
        <v>1</v>
      </c>
    </row>
    <row r="359" spans="1:52" x14ac:dyDescent="0.25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4" t="s">
        <v>1075</v>
      </c>
      <c r="AW359" t="str">
        <f t="shared" si="10"/>
        <v>1189455000742037720XRTHUR XWRXMXNTX DX XLVX1287,56SIMSIMSIM190117575744777,875FNEL044777,87540060,87544770,87544770,87543434,9166666667000000AMIL43AMIL 500 QP NACIONAL1532821532,82SUSPENSÃORepasse</v>
      </c>
      <c r="AX359">
        <f t="shared" si="11"/>
        <v>0</v>
      </c>
      <c r="AY359">
        <v>8</v>
      </c>
      <c r="AZ359">
        <v>1</v>
      </c>
    </row>
    <row r="360" spans="1:52" x14ac:dyDescent="0.25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4" t="s">
        <v>1075</v>
      </c>
      <c r="AW360" t="str">
        <f t="shared" si="10"/>
        <v>742248670PXDRX HXNRXQUX FXRRXXRX WUNHX254,6NÃONÃONÃO190117587844777,875FNEL044711,87544777,87540657,87544711,87544711,87543434,9166666667000000AMILNEXT PLUS RM RJ30312303,12INATIVORepasse</v>
      </c>
      <c r="AX360">
        <f t="shared" si="11"/>
        <v>0</v>
      </c>
      <c r="AY360">
        <v>8</v>
      </c>
      <c r="AZ360">
        <v>1</v>
      </c>
    </row>
    <row r="361" spans="1:52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4" t="s">
        <v>1075</v>
      </c>
      <c r="AW361" t="str">
        <f t="shared" si="10"/>
        <v>742249320JXXX BRUNX WXRRXX NXVX406,85SIMSIMSIM190117589444777,875FNEL044777,87540278,87543807,87543796,87543434,9166666667000000AMIL43NEXT PLUS RM RJ48439484,39ATIVORepasse</v>
      </c>
      <c r="AX361">
        <f t="shared" si="11"/>
        <v>0</v>
      </c>
      <c r="AY361">
        <v>8</v>
      </c>
      <c r="AZ361">
        <v>1</v>
      </c>
    </row>
    <row r="362" spans="1:52" x14ac:dyDescent="0.25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4" t="s">
        <v>1075</v>
      </c>
      <c r="AW362" t="str">
        <f t="shared" si="10"/>
        <v>1189426000742301000VXLMX WXMPX DX XLVX1773,23SIMNÃONÃO570117602144777,875ANMEP044685,87544777,87526477,87544685,87543434,9166666667000000AMIL43AMIL 400 QC NACIONAL2110992110,99INATIVORepasse</v>
      </c>
      <c r="AX362">
        <f t="shared" si="11"/>
        <v>0</v>
      </c>
      <c r="AY362">
        <v>8</v>
      </c>
      <c r="AZ362">
        <v>1</v>
      </c>
    </row>
    <row r="363" spans="1:52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4" t="s">
        <v>1075</v>
      </c>
      <c r="AW363" t="str">
        <f t="shared" si="10"/>
        <v>743139280XRXH DXMX MXRXXRX GXMX1622,05SIMSIMSIM190117639244761,875FNEL044761,87535724,87543445,916666666743448,9166666667000000AMIL42AMIL 400 QC NACIONAL1931021931,02ATIVORepasse</v>
      </c>
      <c r="AX363">
        <f t="shared" si="11"/>
        <v>0</v>
      </c>
      <c r="AY363">
        <v>7</v>
      </c>
      <c r="AZ363">
        <v>1</v>
      </c>
    </row>
    <row r="364" spans="1:52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4" t="s">
        <v>1075</v>
      </c>
      <c r="AW364" t="str">
        <f t="shared" si="10"/>
        <v>743139280XRXH DXMX MXRXXRX GXMX1622,05SIMSIMSIM190117639244761,875FNEL044761,87535724,87543445,916666666743448,9166666667000000AMIL42AMIL 400 QC NACIONAL1931021931,02ATIVORepasse</v>
      </c>
      <c r="AX364">
        <f t="shared" si="11"/>
        <v>1</v>
      </c>
      <c r="AY364">
        <v>7</v>
      </c>
      <c r="AZ364">
        <v>1</v>
      </c>
    </row>
    <row r="365" spans="1:52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4" t="s">
        <v>1075</v>
      </c>
      <c r="AW365" t="str">
        <f t="shared" si="10"/>
        <v>743139280XRXH DXMX MXRXXRX GXMX1622,05SIMSIMSIM190117639244761,875FNEL044761,87535724,87543445,916666666743448,9166666667000000AMIL42AMIL 400 QC NACIONAL1931021931,02ATIVORepasse</v>
      </c>
      <c r="AX365">
        <f t="shared" si="11"/>
        <v>1</v>
      </c>
      <c r="AY365">
        <v>7</v>
      </c>
      <c r="AZ365">
        <v>1</v>
      </c>
    </row>
    <row r="366" spans="1:52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4" t="s">
        <v>1075</v>
      </c>
      <c r="AW366" t="str">
        <f t="shared" si="10"/>
        <v>743139570TXRXX WRXTXNX XLVX DX XLXVXXRX VXXNX2575,99SIMSIMSIM570117637044761,875ANMEP044761,87527287,87543447,916666666743448,9166666667000000AMIL42AMIL 400 QC NACIONAL3066643066,64ATIVORepasse</v>
      </c>
      <c r="AX366">
        <f t="shared" si="11"/>
        <v>0</v>
      </c>
      <c r="AY366">
        <v>7</v>
      </c>
      <c r="AZ366">
        <v>1</v>
      </c>
    </row>
    <row r="367" spans="1:52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4" t="s">
        <v>1075</v>
      </c>
      <c r="AW367" t="str">
        <f t="shared" si="10"/>
        <v>743139570TXRXX WRXTXNX XLVX DX XLXVXXRX VXXNX2575,99SIMSIMSIM570117637044761,875ANMEP044761,87527287,87543447,916666666743448,9166666667000000AMIL42AMIL 400 QC NACIONAL3066643066,64ATIVORepasse</v>
      </c>
      <c r="AX367">
        <f t="shared" si="11"/>
        <v>1</v>
      </c>
      <c r="AY367">
        <v>7</v>
      </c>
      <c r="AZ367">
        <v>1</v>
      </c>
    </row>
    <row r="368" spans="1:52" x14ac:dyDescent="0.25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4" t="s">
        <v>1075</v>
      </c>
      <c r="AW368" t="str">
        <f t="shared" si="10"/>
        <v>743139570TXRXX WRXTXNX XLVX DX XLXVXXRX VXXNX2575,99SIMSIMSIM570117637044761,875ANMEP044761,87527287,87543447,916666666743448,9166666667000000AMIL42AMIL 400 QC NACIONAL3066643066,64ATIVORepasse</v>
      </c>
      <c r="AX368">
        <f t="shared" si="11"/>
        <v>1</v>
      </c>
      <c r="AY368">
        <v>7</v>
      </c>
      <c r="AZ368">
        <v>1</v>
      </c>
    </row>
    <row r="369" spans="1:52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4" t="s">
        <v>1075</v>
      </c>
      <c r="AW369" t="str">
        <f t="shared" si="10"/>
        <v>743139580LUXX WRXTXNX XLXVXXRX VXXNX1038,11SIMSIMSIM570117637044761,875ANMEP144761,87541370,87543447,916666666743448,9166666667000000AMIL42AMIL 400 QC NACIONAL1235861235,86ATIVORepasse</v>
      </c>
      <c r="AX369">
        <f t="shared" si="11"/>
        <v>0</v>
      </c>
      <c r="AY369">
        <v>7</v>
      </c>
      <c r="AZ369">
        <v>1</v>
      </c>
    </row>
    <row r="370" spans="1:52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4" t="s">
        <v>1075</v>
      </c>
      <c r="AW370" t="str">
        <f t="shared" si="10"/>
        <v>743139580LUXX WRXTXNX XLXVXXRX VXXNX1038,11SIMSIMSIM570117637044761,875ANMEP144761,87541370,87543447,916666666743448,9166666667000000AMIL42AMIL 400 QC NACIONAL1235861235,86ATIVORepasse</v>
      </c>
      <c r="AX370">
        <f t="shared" si="11"/>
        <v>1</v>
      </c>
      <c r="AY370">
        <v>7</v>
      </c>
      <c r="AZ370">
        <v>1</v>
      </c>
    </row>
    <row r="371" spans="1:52" x14ac:dyDescent="0.25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4" t="s">
        <v>1075</v>
      </c>
      <c r="AW371" t="str">
        <f t="shared" si="10"/>
        <v>743139580LUXX WRXTXNX XLXVXXRX VXXNX1038,11SIMSIMSIM570117637044761,875ANMEP144761,87541370,87543447,916666666743448,9166666667000000AMIL42AMIL 400 QC NACIONAL1235861235,86ATIVORepasse</v>
      </c>
      <c r="AX371">
        <f t="shared" si="11"/>
        <v>1</v>
      </c>
      <c r="AY371">
        <v>7</v>
      </c>
      <c r="AZ371">
        <v>1</v>
      </c>
    </row>
    <row r="372" spans="1:52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4" t="s">
        <v>1075</v>
      </c>
      <c r="AW372" t="str">
        <f t="shared" si="10"/>
        <v>743139590VXLXRXX PXNTX PXRXXRX3221,73SIMSIMSIM570117637744761,875ANMEP044761,87526599,87544403,87544390,87543448,9166666667000000AMIL42AMIL 400 QP NACIONAL3835393835,39ATIVORepasse</v>
      </c>
      <c r="AX372">
        <f t="shared" si="11"/>
        <v>0</v>
      </c>
      <c r="AY372">
        <v>7</v>
      </c>
      <c r="AZ372">
        <v>1</v>
      </c>
    </row>
    <row r="373" spans="1:52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4" t="s">
        <v>1075</v>
      </c>
      <c r="AW373" t="str">
        <f t="shared" si="10"/>
        <v>743139590VXLXRXX PXNTX PXRXXRX3221,73SIMSIMSIM570117637744761,875ANMEP044761,87526599,87544403,87544390,87543448,9166666667000000AMIL42AMIL 400 QP NACIONAL3835393835,39ATIVORepasse</v>
      </c>
      <c r="AX373">
        <f t="shared" si="11"/>
        <v>1</v>
      </c>
      <c r="AY373">
        <v>7</v>
      </c>
      <c r="AZ373">
        <v>1</v>
      </c>
    </row>
    <row r="374" spans="1:52" x14ac:dyDescent="0.25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4" t="s">
        <v>1075</v>
      </c>
      <c r="AW374" t="str">
        <f t="shared" si="10"/>
        <v>743139590VXLXRXX PXNTX PXRXXRX3221,73SIMSIMSIM570117637744761,875ANMEP044761,87526599,87544403,87544390,87543448,9166666667000000AMIL42AMIL 400 QP NACIONAL3835393835,39ATIVORepasse</v>
      </c>
      <c r="AX374">
        <f t="shared" si="11"/>
        <v>1</v>
      </c>
      <c r="AY374">
        <v>7</v>
      </c>
      <c r="AZ374">
        <v>1</v>
      </c>
    </row>
    <row r="375" spans="1:52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4" t="s">
        <v>1075</v>
      </c>
      <c r="AW375" t="str">
        <f t="shared" si="10"/>
        <v>743139810LUXN LXXL XLXVXXRX2028,6SIMSIMSIM570117631244761,875ANMEP044761,87533241,916666666744755,87544755,87543448,9166666667000000AMIL42AMIL 400 QP NACIONAL2414992414,99SUSPENSÃORepasse</v>
      </c>
      <c r="AX375">
        <f t="shared" si="11"/>
        <v>0</v>
      </c>
      <c r="AY375">
        <v>7</v>
      </c>
      <c r="AZ375">
        <v>1</v>
      </c>
    </row>
    <row r="376" spans="1:52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4" t="s">
        <v>1075</v>
      </c>
      <c r="AW376" t="str">
        <f t="shared" si="10"/>
        <v>743139810LUXN LXXL XLXVXXRX2028,6SIMSIMSIM570117631244761,875ANMEP044761,87533241,916666666744755,87544755,87543448,9166666667000000AMIL42AMIL 400 QP NACIONAL2414992414,99SUSPENSÃORepasse</v>
      </c>
      <c r="AX376">
        <f t="shared" si="11"/>
        <v>1</v>
      </c>
      <c r="AY376">
        <v>7</v>
      </c>
      <c r="AZ376">
        <v>1</v>
      </c>
    </row>
    <row r="377" spans="1:52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4" t="s">
        <v>1075</v>
      </c>
      <c r="AW377" t="str">
        <f t="shared" si="10"/>
        <v>743139810LUXN LXXL XLXVXXRX2028,6SIMSIMSIM570117631244761,875ANMEP044761,87533241,916666666744755,87544755,87543448,9166666667000000AMIL42AMIL 400 QP NACIONAL2414992414,99SUSPENSÃORepasse</v>
      </c>
      <c r="AX377">
        <f t="shared" si="11"/>
        <v>1</v>
      </c>
      <c r="AY377">
        <v>7</v>
      </c>
      <c r="AZ377">
        <v>1</v>
      </c>
    </row>
    <row r="378" spans="1:52" x14ac:dyDescent="0.25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4" t="s">
        <v>1075</v>
      </c>
      <c r="AW378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8">
        <f t="shared" si="11"/>
        <v>0</v>
      </c>
      <c r="AY378">
        <v>7</v>
      </c>
      <c r="AZ378">
        <v>1</v>
      </c>
    </row>
    <row r="379" spans="1:52" x14ac:dyDescent="0.25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4" t="s">
        <v>1075</v>
      </c>
      <c r="AW379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9">
        <f t="shared" si="11"/>
        <v>1</v>
      </c>
      <c r="AY379">
        <v>7</v>
      </c>
      <c r="AZ379">
        <v>1</v>
      </c>
    </row>
    <row r="380" spans="1:52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4" t="s">
        <v>1075</v>
      </c>
      <c r="AW380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80">
        <f t="shared" si="11"/>
        <v>1</v>
      </c>
      <c r="AY380">
        <v>7</v>
      </c>
      <c r="AZ380">
        <v>1</v>
      </c>
    </row>
    <row r="381" spans="1:52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4" t="s">
        <v>1075</v>
      </c>
      <c r="AW381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1">
        <f t="shared" si="11"/>
        <v>0</v>
      </c>
      <c r="AY381">
        <v>7</v>
      </c>
      <c r="AZ381">
        <v>1</v>
      </c>
    </row>
    <row r="382" spans="1:52" x14ac:dyDescent="0.25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4" t="s">
        <v>1075</v>
      </c>
      <c r="AW382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2">
        <f t="shared" si="11"/>
        <v>1</v>
      </c>
      <c r="AY382">
        <v>7</v>
      </c>
      <c r="AZ382">
        <v>1</v>
      </c>
    </row>
    <row r="383" spans="1:52" x14ac:dyDescent="0.25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4" t="s">
        <v>1075</v>
      </c>
      <c r="AW383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3">
        <f t="shared" si="11"/>
        <v>1</v>
      </c>
      <c r="AY383">
        <v>7</v>
      </c>
      <c r="AZ383">
        <v>1</v>
      </c>
    </row>
    <row r="384" spans="1:52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4" t="s">
        <v>1075</v>
      </c>
      <c r="AW384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4">
        <f t="shared" si="11"/>
        <v>0</v>
      </c>
      <c r="AY384">
        <v>7</v>
      </c>
      <c r="AZ384">
        <v>1</v>
      </c>
    </row>
    <row r="385" spans="1:52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4" t="s">
        <v>1075</v>
      </c>
      <c r="AW385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5">
        <f t="shared" si="11"/>
        <v>1</v>
      </c>
      <c r="AY385">
        <v>7</v>
      </c>
      <c r="AZ385">
        <v>1</v>
      </c>
    </row>
    <row r="386" spans="1:52" x14ac:dyDescent="0.25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4" t="s">
        <v>1075</v>
      </c>
      <c r="AW386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6">
        <f t="shared" si="11"/>
        <v>1</v>
      </c>
      <c r="AY386">
        <v>7</v>
      </c>
      <c r="AZ386">
        <v>1</v>
      </c>
    </row>
    <row r="387" spans="1:52" x14ac:dyDescent="0.25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4" t="s">
        <v>1075</v>
      </c>
      <c r="AW387" t="str">
        <f t="shared" ref="AW387:AW450" si="12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MXRXNHX1038,11SIMSIMSIM190117656244761,875FNEL044761,87538327,916666666743445,916666666743448,9166666667000000AMIL42AMIL 400 QC NACIONAL1235861235,86ATIVORepasse</v>
      </c>
      <c r="AX387">
        <f t="shared" si="11"/>
        <v>0</v>
      </c>
      <c r="AY387">
        <v>7</v>
      </c>
      <c r="AZ387">
        <v>1</v>
      </c>
    </row>
    <row r="388" spans="1:52" x14ac:dyDescent="0.25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4" t="s">
        <v>1075</v>
      </c>
      <c r="AW388" t="str">
        <f t="shared" si="12"/>
        <v>743140160XNX LUWXX XNTXNX MXRXNHX1038,11SIMSIMSIM190117656244761,875FNEL044761,87538327,916666666743445,916666666743448,9166666667000000AMIL42AMIL 400 QC NACIONAL1235861235,86ATIVORepasse</v>
      </c>
      <c r="AX388">
        <f t="shared" ref="AX388:AX451" si="13">IF(AW388=AW387,1,0)</f>
        <v>1</v>
      </c>
      <c r="AY388">
        <v>7</v>
      </c>
      <c r="AZ388">
        <v>1</v>
      </c>
    </row>
    <row r="389" spans="1:52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4" t="s">
        <v>1075</v>
      </c>
      <c r="AW389" t="str">
        <f t="shared" si="12"/>
        <v>743140160XNX LUWXX XNTXNX MXRXNHX1038,11SIMSIMSIM190117656244761,875FNEL044761,87538327,916666666743445,916666666743448,9166666667000000AMIL42AMIL 400 QC NACIONAL1235861235,86ATIVORepasse</v>
      </c>
      <c r="AX389">
        <f t="shared" si="13"/>
        <v>1</v>
      </c>
      <c r="AY389">
        <v>7</v>
      </c>
      <c r="AZ389">
        <v>1</v>
      </c>
    </row>
    <row r="390" spans="1:52" x14ac:dyDescent="0.25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4" t="s">
        <v>1075</v>
      </c>
      <c r="AW390" t="str">
        <f t="shared" si="12"/>
        <v>743140190YXNNX WRXTXNX RXBXXRX XUZX2212,99SIMSIMSIM190117657644761,875FNEL044761,87534059,87543445,916666666743448,9166666667000000AMIL42AMIL 500 QP NACIONAL1409211409,21ATIVORepasse</v>
      </c>
      <c r="AX390">
        <f t="shared" si="13"/>
        <v>0</v>
      </c>
      <c r="AY390">
        <v>7</v>
      </c>
      <c r="AZ390">
        <v>1</v>
      </c>
    </row>
    <row r="391" spans="1:52" x14ac:dyDescent="0.25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4" t="s">
        <v>1075</v>
      </c>
      <c r="AW391" t="str">
        <f t="shared" si="12"/>
        <v>743140190YXNNX WRXTXNX RXBXXRX XUZX2212,99SIMSIMSIM190117657644761,875FNEL044761,87534059,87543445,916666666743448,9166666667000000AMIL42AMIL 500 QP NACIONAL1409211409,21ATIVORepasse</v>
      </c>
      <c r="AX391">
        <f t="shared" si="13"/>
        <v>1</v>
      </c>
      <c r="AY391">
        <v>7</v>
      </c>
      <c r="AZ391">
        <v>1</v>
      </c>
    </row>
    <row r="392" spans="1:52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4" t="s">
        <v>1075</v>
      </c>
      <c r="AW392" t="str">
        <f t="shared" si="12"/>
        <v>743140190YXNNX WRXTXNX RXBXXRX XUZX2212,99SIMSIMSIM190117657644761,875FNEL044761,87534059,87543445,916666666743448,9166666667000000AMIL42AMIL 500 QP NACIONAL1409211409,21ATIVORepasse</v>
      </c>
      <c r="AX392">
        <f t="shared" si="13"/>
        <v>1</v>
      </c>
      <c r="AY392">
        <v>7</v>
      </c>
      <c r="AZ392">
        <v>1</v>
      </c>
    </row>
    <row r="393" spans="1:52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4" t="s">
        <v>1075</v>
      </c>
      <c r="AW393" t="str">
        <f t="shared" si="12"/>
        <v>743140490MXRXX WLXRX PXRXXRX XNTX1038,11SIMSIMSIM190117669844761,875FNEL044761,87538859,87543445,916666666743448,9166666667000000AMIL42AMIL 400 QC NACIONAL1235861235,86ATIVORepasse</v>
      </c>
      <c r="AX393">
        <f t="shared" si="13"/>
        <v>0</v>
      </c>
      <c r="AY393">
        <v>7</v>
      </c>
      <c r="AZ393">
        <v>1</v>
      </c>
    </row>
    <row r="394" spans="1:52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4" t="s">
        <v>1075</v>
      </c>
      <c r="AW394" t="str">
        <f t="shared" si="12"/>
        <v>743140490MXRXX WLXRX PXRXXRX XNTX1038,11SIMSIMSIM190117669844761,875FNEL044761,87538859,87543445,916666666743448,9166666667000000AMIL42AMIL 400 QC NACIONAL1235861235,86ATIVORepasse</v>
      </c>
      <c r="AX394">
        <f t="shared" si="13"/>
        <v>1</v>
      </c>
      <c r="AY394">
        <v>7</v>
      </c>
      <c r="AZ394">
        <v>1</v>
      </c>
    </row>
    <row r="395" spans="1:52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4" t="s">
        <v>1075</v>
      </c>
      <c r="AW395" t="str">
        <f t="shared" si="12"/>
        <v>743140490MXRXX WLXRX PXRXXRX XNTX1038,11SIMSIMSIM190117669844761,875FNEL044761,87538859,87543445,916666666743448,9166666667000000AMIL42AMIL 400 QC NACIONAL1235861235,86ATIVORepasse</v>
      </c>
      <c r="AX395">
        <f t="shared" si="13"/>
        <v>1</v>
      </c>
      <c r="AY395">
        <v>7</v>
      </c>
      <c r="AZ395">
        <v>1</v>
      </c>
    </row>
    <row r="396" spans="1:52" x14ac:dyDescent="0.25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4" t="s">
        <v>1075</v>
      </c>
      <c r="AW396" t="str">
        <f t="shared" si="12"/>
        <v>743140550QUXZXX WXTX XNTXNX1297,66SIMSIMSIM190117670744761,875FNEL044761,87536857,916666666743445,916666666743448,9166666667000000AMIL42AMIL 400 QC NACIONAL1544771544,77ATIVORepasse</v>
      </c>
      <c r="AX396">
        <f t="shared" si="13"/>
        <v>0</v>
      </c>
      <c r="AY396">
        <v>7</v>
      </c>
      <c r="AZ396">
        <v>1</v>
      </c>
    </row>
    <row r="397" spans="1:52" x14ac:dyDescent="0.25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4" t="s">
        <v>1075</v>
      </c>
      <c r="AW397" t="str">
        <f t="shared" si="12"/>
        <v>743140550QUXZXX WXTX XNTXNX1297,66SIMSIMSIM190117670744761,875FNEL044761,87536857,916666666743445,916666666743448,9166666667000000AMIL42AMIL 400 QC NACIONAL1544771544,77ATIVORepasse</v>
      </c>
      <c r="AX397">
        <f t="shared" si="13"/>
        <v>1</v>
      </c>
      <c r="AY397">
        <v>7</v>
      </c>
      <c r="AZ397">
        <v>1</v>
      </c>
    </row>
    <row r="398" spans="1:52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4" t="s">
        <v>1075</v>
      </c>
      <c r="AW398" t="str">
        <f t="shared" si="12"/>
        <v>743140550QUXZXX WXTX XNTXNX1297,66SIMSIMSIM190117670744761,875FNEL044761,87536857,916666666743445,916666666743448,9166666667000000AMIL42AMIL 400 QC NACIONAL1544771544,77ATIVORepasse</v>
      </c>
      <c r="AX398">
        <f t="shared" si="13"/>
        <v>1</v>
      </c>
      <c r="AY398">
        <v>7</v>
      </c>
      <c r="AZ398">
        <v>1</v>
      </c>
    </row>
    <row r="399" spans="1:52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4" t="s">
        <v>1075</v>
      </c>
      <c r="AW399" t="str">
        <f t="shared" si="12"/>
        <v>743140610GXBRXXLX LXBX DX XLXVXXRX2555,95SIMSIMSIM190117677044761,875FNEL044761,87529550,916666666744031,87544025,87543448,9166666667000000AMIL42AMIL 500 QP NACIONAL1043691043,69ATIVORepasse</v>
      </c>
      <c r="AX399">
        <f t="shared" si="13"/>
        <v>0</v>
      </c>
      <c r="AY399">
        <v>7</v>
      </c>
      <c r="AZ399">
        <v>1</v>
      </c>
    </row>
    <row r="400" spans="1:52" x14ac:dyDescent="0.25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4" t="s">
        <v>1075</v>
      </c>
      <c r="AW400" t="str">
        <f t="shared" si="12"/>
        <v>743140610GXBRXXLX LXBX DX XLXVXXRX2555,95SIMSIMSIM190117677044761,875FNEL044761,87529550,916666666744031,87544025,87543448,9166666667000000AMIL42AMIL 500 QP NACIONAL1043691043,69ATIVORepasse</v>
      </c>
      <c r="AX400">
        <f t="shared" si="13"/>
        <v>1</v>
      </c>
      <c r="AY400">
        <v>7</v>
      </c>
      <c r="AZ400">
        <v>1</v>
      </c>
    </row>
    <row r="401" spans="1:52" x14ac:dyDescent="0.25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4" t="s">
        <v>1075</v>
      </c>
      <c r="AW401" t="str">
        <f t="shared" si="12"/>
        <v>743140610GXBRXXLX LXBX DX XLXVXXRX2555,95SIMSIMSIM190117677044761,875FNEL044761,87529550,916666666744031,87544025,87543448,9166666667000000AMIL42AMIL 500 QP NACIONAL1043691043,69ATIVORepasse</v>
      </c>
      <c r="AX401">
        <f t="shared" si="13"/>
        <v>1</v>
      </c>
      <c r="AY401">
        <v>7</v>
      </c>
      <c r="AZ401">
        <v>1</v>
      </c>
    </row>
    <row r="402" spans="1:52" x14ac:dyDescent="0.25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4" t="s">
        <v>1075</v>
      </c>
      <c r="AW402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2">
        <f t="shared" si="13"/>
        <v>0</v>
      </c>
      <c r="AY402">
        <v>7</v>
      </c>
      <c r="AZ402">
        <v>1</v>
      </c>
    </row>
    <row r="403" spans="1:52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4" t="s">
        <v>1075</v>
      </c>
      <c r="AW403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3">
        <f t="shared" si="13"/>
        <v>1</v>
      </c>
      <c r="AY403">
        <v>7</v>
      </c>
      <c r="AZ403">
        <v>1</v>
      </c>
    </row>
    <row r="404" spans="1:52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4" t="s">
        <v>1075</v>
      </c>
      <c r="AW404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4">
        <f t="shared" si="13"/>
        <v>1</v>
      </c>
      <c r="AY404">
        <v>7</v>
      </c>
      <c r="AZ404">
        <v>1</v>
      </c>
    </row>
    <row r="405" spans="1:52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4" t="s">
        <v>1075</v>
      </c>
      <c r="AW405" t="str">
        <f t="shared" si="12"/>
        <v>743146670XLXVXX GXRWXX XNTXXGX XNTX2323,64SIMSIMSIM190117666744761,875FNEL044761,87530554,87543445,916666666743448,9166666667000000AMIL42AMIL 500 QP NACIONAL2766232766,23ATIVORepasse</v>
      </c>
      <c r="AX405">
        <f t="shared" si="13"/>
        <v>0</v>
      </c>
      <c r="AY405">
        <v>7</v>
      </c>
      <c r="AZ405">
        <v>1</v>
      </c>
    </row>
    <row r="406" spans="1:52" x14ac:dyDescent="0.25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4" t="s">
        <v>1075</v>
      </c>
      <c r="AW406" t="str">
        <f t="shared" si="12"/>
        <v>743146670XLXVXX GXRWXX XNTXXGX XNTX2323,64SIMSIMSIM190117666744761,875FNEL044761,87530554,87543445,916666666743448,9166666667000000AMIL42AMIL 500 QP NACIONAL2766232766,23ATIVORepasse</v>
      </c>
      <c r="AX406">
        <f t="shared" si="13"/>
        <v>1</v>
      </c>
      <c r="AY406">
        <v>7</v>
      </c>
      <c r="AZ406">
        <v>1</v>
      </c>
    </row>
    <row r="407" spans="1:52" x14ac:dyDescent="0.25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4" t="s">
        <v>1075</v>
      </c>
      <c r="AW407" t="str">
        <f t="shared" si="12"/>
        <v>743146670XLXVXX GXRWXX XNTXXGX XNTX2323,64SIMSIMSIM190117666744761,875FNEL044761,87530554,87543445,916666666743448,9166666667000000AMIL42AMIL 500 QP NACIONAL2766232766,23ATIVORepasse</v>
      </c>
      <c r="AX407">
        <f t="shared" si="13"/>
        <v>1</v>
      </c>
      <c r="AY407">
        <v>7</v>
      </c>
      <c r="AZ407">
        <v>1</v>
      </c>
    </row>
    <row r="408" spans="1:52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4" t="s">
        <v>1075</v>
      </c>
      <c r="AW408" t="str">
        <f t="shared" si="12"/>
        <v>743154550JXXWX WXNWXXWXX RXX XNTX2011,8SIMSIMSIM190117665744761,875FNEL044761,87535531,87543445,916666666743448,9166666667000000AMIL42AMIL 500 QP NACIONAL2395022395,02ATIVORepasse</v>
      </c>
      <c r="AX408">
        <f t="shared" si="13"/>
        <v>0</v>
      </c>
      <c r="AY408">
        <v>7</v>
      </c>
      <c r="AZ408">
        <v>1</v>
      </c>
    </row>
    <row r="409" spans="1:52" x14ac:dyDescent="0.25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4" t="s">
        <v>1075</v>
      </c>
      <c r="AW409" t="str">
        <f t="shared" si="12"/>
        <v>743154550JXXWX WXNWXXWXX RXX XNTX2011,8SIMSIMSIM190117665744761,875FNEL044761,87535531,87543445,916666666743448,9166666667000000AMIL42AMIL 500 QP NACIONAL2395022395,02ATIVORepasse</v>
      </c>
      <c r="AX409">
        <f t="shared" si="13"/>
        <v>1</v>
      </c>
      <c r="AY409">
        <v>7</v>
      </c>
      <c r="AZ409">
        <v>1</v>
      </c>
    </row>
    <row r="410" spans="1:52" x14ac:dyDescent="0.25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4" t="s">
        <v>1075</v>
      </c>
      <c r="AW410" t="str">
        <f t="shared" si="12"/>
        <v>743154550JXXWX WXNWXXWXX RXX XNTX2011,8SIMSIMSIM190117665744761,875FNEL044761,87535531,87543445,916666666743448,9166666667000000AMIL42AMIL 500 QP NACIONAL2395022395,02ATIVORepasse</v>
      </c>
      <c r="AX410">
        <f t="shared" si="13"/>
        <v>1</v>
      </c>
      <c r="AY410">
        <v>7</v>
      </c>
      <c r="AZ410">
        <v>1</v>
      </c>
    </row>
    <row r="411" spans="1:52" x14ac:dyDescent="0.25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4" t="s">
        <v>1075</v>
      </c>
      <c r="AW411" t="str">
        <f t="shared" si="12"/>
        <v>743165260JXX JXRGX MXTX PXRXXRX2060,81SIMSIMSIM570117644444761,875ANMEP044761,87529656,87543445,916666666743448,9166666667000000AMIL42AMIL 400 QC NACIONAL2453352453,35ATIVORepasse</v>
      </c>
      <c r="AX411">
        <f t="shared" si="13"/>
        <v>0</v>
      </c>
      <c r="AY411">
        <v>7</v>
      </c>
      <c r="AZ411">
        <v>1</v>
      </c>
    </row>
    <row r="412" spans="1:52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4" t="s">
        <v>1075</v>
      </c>
      <c r="AW412" t="str">
        <f t="shared" si="12"/>
        <v>743165260JXX JXRGX MXTX PXRXXRX2060,81SIMSIMSIM570117644444761,875ANMEP044761,87529656,87543445,916666666743448,9166666667000000AMIL42AMIL 400 QC NACIONAL2453352453,35ATIVORepasse</v>
      </c>
      <c r="AX412">
        <f t="shared" si="13"/>
        <v>1</v>
      </c>
      <c r="AY412">
        <v>7</v>
      </c>
      <c r="AZ412">
        <v>1</v>
      </c>
    </row>
    <row r="413" spans="1:52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4" t="s">
        <v>1075</v>
      </c>
      <c r="AW413" t="str">
        <f t="shared" si="12"/>
        <v>743165260JXX JXRGX MXTX PXRXXRX2060,81SIMSIMSIM570117644444761,875ANMEP044761,87529656,87543445,916666666743448,9166666667000000AMIL42AMIL 400 QC NACIONAL2453352453,35ATIVORepasse</v>
      </c>
      <c r="AX413">
        <f t="shared" si="13"/>
        <v>1</v>
      </c>
      <c r="AY413">
        <v>7</v>
      </c>
      <c r="AZ413">
        <v>1</v>
      </c>
    </row>
    <row r="414" spans="1:52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4" t="s">
        <v>1075</v>
      </c>
      <c r="AW414" t="str">
        <f t="shared" si="12"/>
        <v>743169140RXNXTX XLXVXXRX BXRRXTX1844,17SIMSIMSIM190117669744761,875FNEL044761,87535584,87543445,916666666743448,9166666667000000AMIL42AMIL 400 QP NACIONAL2195482195,48ATIVORepasse</v>
      </c>
      <c r="AX414">
        <f t="shared" si="13"/>
        <v>0</v>
      </c>
      <c r="AY414">
        <v>7</v>
      </c>
      <c r="AZ414">
        <v>1</v>
      </c>
    </row>
    <row r="415" spans="1:52" x14ac:dyDescent="0.25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4" t="s">
        <v>1075</v>
      </c>
      <c r="AW415" t="str">
        <f t="shared" si="12"/>
        <v>743169140RXNXTX XLXVXXRX BXRRXTX1844,17SIMSIMSIM190117669744761,875FNEL044761,87535584,87543445,916666666743448,9166666667000000AMIL42AMIL 400 QP NACIONAL2195482195,48ATIVORepasse</v>
      </c>
      <c r="AX415">
        <f t="shared" si="13"/>
        <v>1</v>
      </c>
      <c r="AY415">
        <v>7</v>
      </c>
      <c r="AZ415">
        <v>1</v>
      </c>
    </row>
    <row r="416" spans="1:52" x14ac:dyDescent="0.25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4" t="s">
        <v>1075</v>
      </c>
      <c r="AW416" t="str">
        <f t="shared" si="12"/>
        <v>743169140RXNXTX XLXVXXRX BXRRXTX1844,17SIMSIMSIM190117669744761,875FNEL044761,87535584,87543445,916666666743448,9166666667000000AMIL42AMIL 400 QP NACIONAL2195482195,48ATIVORepasse</v>
      </c>
      <c r="AX416">
        <f t="shared" si="13"/>
        <v>1</v>
      </c>
      <c r="AY416">
        <v>7</v>
      </c>
      <c r="AZ416">
        <v>1</v>
      </c>
    </row>
    <row r="417" spans="1:52" x14ac:dyDescent="0.25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4" t="s">
        <v>1075</v>
      </c>
      <c r="AW417" t="str">
        <f t="shared" si="12"/>
        <v>743223180JXQUXLXNX LXXL WXRRXX1110,59SIMSIMSIM570117603444761,875ANMEP044761,87525603,916666666743445,916666666743448,9166666667000000AMIL42NEXT PLUS RM RJ1322141322,14ATIVORepasse</v>
      </c>
      <c r="AX417">
        <f t="shared" si="13"/>
        <v>0</v>
      </c>
      <c r="AY417">
        <v>7</v>
      </c>
      <c r="AZ417">
        <v>1</v>
      </c>
    </row>
    <row r="418" spans="1:52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4" t="s">
        <v>1075</v>
      </c>
      <c r="AW418" t="str">
        <f t="shared" si="12"/>
        <v>743223180JXQUXLXNX LXXL WXRRXX1110,59SIMSIMSIM570117603444761,875ANMEP044761,87525603,916666666743445,916666666743448,9166666667000000AMIL42NEXT PLUS RM RJ1322141322,14ATIVORepasse</v>
      </c>
      <c r="AX418">
        <f t="shared" si="13"/>
        <v>1</v>
      </c>
      <c r="AY418">
        <v>7</v>
      </c>
      <c r="AZ418">
        <v>1</v>
      </c>
    </row>
    <row r="419" spans="1:52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4" t="s">
        <v>1075</v>
      </c>
      <c r="AW419" t="str">
        <f t="shared" si="12"/>
        <v>743223180JXQUXLXNX LXXL WXRRXX1110,59SIMSIMSIM570117603444761,875ANMEP044761,87525603,916666666743445,916666666743448,9166666667000000AMIL42NEXT PLUS RM RJ1322141322,14ATIVORepasse</v>
      </c>
      <c r="AX419">
        <f t="shared" si="13"/>
        <v>1</v>
      </c>
      <c r="AY419">
        <v>7</v>
      </c>
      <c r="AZ419">
        <v>1</v>
      </c>
    </row>
    <row r="420" spans="1:52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4" t="s">
        <v>1075</v>
      </c>
      <c r="AW420" t="str">
        <f t="shared" si="12"/>
        <v>743223280DXVX WXMPX MXRXNHX1388,25SIMSIMSIM190117692544761,875FNEL044755,87544761,87523427,87544755,87544574,87543448,9166666667000000AMIL42NEXT PLUS RM RJ1652671652,67INATIVORepasse</v>
      </c>
      <c r="AX420">
        <f t="shared" si="13"/>
        <v>0</v>
      </c>
      <c r="AY420">
        <v>7</v>
      </c>
      <c r="AZ420">
        <v>1</v>
      </c>
    </row>
    <row r="421" spans="1:52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4" t="s">
        <v>1075</v>
      </c>
      <c r="AW421" t="str">
        <f t="shared" si="12"/>
        <v>743223280DXVX WXMPX MXRXNHX1388,25SIMSIMSIM190117692544761,875FNEL044755,87544761,87523427,87544755,87544574,87543448,9166666667000000AMIL42NEXT PLUS RM RJ1652671652,67INATIVORepasse</v>
      </c>
      <c r="AX421">
        <f t="shared" si="13"/>
        <v>1</v>
      </c>
      <c r="AY421">
        <v>7</v>
      </c>
      <c r="AZ421">
        <v>1</v>
      </c>
    </row>
    <row r="422" spans="1:52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4" t="s">
        <v>1075</v>
      </c>
      <c r="AW422" t="str">
        <f t="shared" si="12"/>
        <v>743223280DXVX WXMPX MXRXNHX1388,25SIMSIMSIM190117692544761,875FNEL044755,87544761,87523427,87544755,87544574,87543448,9166666667000000AMIL42NEXT PLUS RM RJ1652671652,67INATIVORepasse</v>
      </c>
      <c r="AX422">
        <f t="shared" si="13"/>
        <v>1</v>
      </c>
      <c r="AY422">
        <v>7</v>
      </c>
      <c r="AZ422">
        <v>1</v>
      </c>
    </row>
    <row r="423" spans="1:52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4" t="s">
        <v>1075</v>
      </c>
      <c r="AW423" t="str">
        <f t="shared" si="12"/>
        <v>743223290XDXLXNX RXXNXLDX DX WRUZ1110,59SIMSIMSIM190117692544761,875FNEL144755,87544761,87525706,87544755,87543448,9166666667000000AMIL42NEXT PLUS RM RJ1322141322,14INATIVORepasse</v>
      </c>
      <c r="AX423">
        <f t="shared" si="13"/>
        <v>0</v>
      </c>
      <c r="AY423">
        <v>7</v>
      </c>
      <c r="AZ423">
        <v>1</v>
      </c>
    </row>
    <row r="424" spans="1:52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4" t="s">
        <v>1075</v>
      </c>
      <c r="AW424" t="str">
        <f t="shared" si="12"/>
        <v>743223290XDXLXNX RXXNXLDX DX WRUZ1110,59SIMSIMSIM190117692544761,875FNEL144755,87544761,87525706,87544755,87543448,9166666667000000AMIL42NEXT PLUS RM RJ1322141322,14INATIVORepasse</v>
      </c>
      <c r="AX424">
        <f t="shared" si="13"/>
        <v>1</v>
      </c>
      <c r="AY424">
        <v>7</v>
      </c>
      <c r="AZ424">
        <v>1</v>
      </c>
    </row>
    <row r="425" spans="1:52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4" t="s">
        <v>1075</v>
      </c>
      <c r="AW425" t="str">
        <f t="shared" si="12"/>
        <v>743223290XDXLXNX RXXNXLDX DX WRUZ1110,59SIMSIMSIM190117692544761,875FNEL144755,87544761,87525706,87544755,87543448,9166666667000000AMIL42NEXT PLUS RM RJ1322141322,14INATIVORepasse</v>
      </c>
      <c r="AX425">
        <f t="shared" si="13"/>
        <v>1</v>
      </c>
      <c r="AY425">
        <v>7</v>
      </c>
      <c r="AZ425">
        <v>1</v>
      </c>
    </row>
    <row r="426" spans="1:52" x14ac:dyDescent="0.25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1053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52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4" t="s">
        <v>1076</v>
      </c>
      <c r="AW426" t="str">
        <f t="shared" si="12"/>
        <v>6302ca45cf356950645fe0236302b4adc75d55efecf90f1d6302ca45cf356950645fe0214306683544771,87511977720006302b4adc75d55efecf90f1d1197772000H43448,9166666667743250510TXTIXNX ILVX PINTX00NEXT PLUS RM RJ QC PJCAMens. Titular Faixa Etária Implant.T635,7644771,875Mensalidade</v>
      </c>
      <c r="AX426">
        <f t="shared" si="13"/>
        <v>0</v>
      </c>
      <c r="AY426">
        <v>7</v>
      </c>
      <c r="AZ426">
        <v>1</v>
      </c>
    </row>
    <row r="427" spans="1:52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4" t="s">
        <v>1075</v>
      </c>
      <c r="AW427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7">
        <f t="shared" si="13"/>
        <v>0</v>
      </c>
      <c r="AY427">
        <v>7</v>
      </c>
      <c r="AZ427">
        <v>1</v>
      </c>
    </row>
    <row r="428" spans="1:52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4" t="s">
        <v>1075</v>
      </c>
      <c r="AW428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8">
        <f t="shared" si="13"/>
        <v>1</v>
      </c>
      <c r="AY428">
        <v>7</v>
      </c>
      <c r="AZ428">
        <v>1</v>
      </c>
    </row>
    <row r="429" spans="1:52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4" t="s">
        <v>1075</v>
      </c>
      <c r="AW429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9">
        <f t="shared" si="13"/>
        <v>1</v>
      </c>
      <c r="AY429">
        <v>7</v>
      </c>
      <c r="AZ429">
        <v>1</v>
      </c>
    </row>
    <row r="430" spans="1:52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4" t="s">
        <v>1075</v>
      </c>
      <c r="AW430" t="str">
        <f t="shared" si="12"/>
        <v>743484810XXXW RXVX BXNFXM BRXTX1038,11SIMSIMSIM190117677944761,875FNEL044761,87540400,87543454,916666666743448,9166666667000000AMIL42AMIL 400 QC NACIONAL1235861235,86ATIVORepasse</v>
      </c>
      <c r="AX430">
        <f t="shared" si="13"/>
        <v>0</v>
      </c>
      <c r="AY430">
        <v>7</v>
      </c>
      <c r="AZ430">
        <v>1</v>
      </c>
    </row>
    <row r="431" spans="1:52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4" t="s">
        <v>1075</v>
      </c>
      <c r="AW431" t="str">
        <f t="shared" si="12"/>
        <v>743484810XXXW RXVX BXNFXM BRXTX1038,11SIMSIMSIM190117677944761,875FNEL044761,87540400,87543454,916666666743448,9166666667000000AMIL42AMIL 400 QC NACIONAL1235861235,86ATIVORepasse</v>
      </c>
      <c r="AX431">
        <f t="shared" si="13"/>
        <v>1</v>
      </c>
      <c r="AY431">
        <v>7</v>
      </c>
      <c r="AZ431">
        <v>1</v>
      </c>
    </row>
    <row r="432" spans="1:52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4" t="s">
        <v>1075</v>
      </c>
      <c r="AW432" t="str">
        <f t="shared" si="12"/>
        <v>743484810XXXW RXVX BXNFXM BRXTX1038,11SIMSIMSIM190117677944761,875FNEL044761,87540400,87543454,916666666743448,9166666667000000AMIL42AMIL 400 QC NACIONAL1235861235,86ATIVORepasse</v>
      </c>
      <c r="AX432">
        <f t="shared" si="13"/>
        <v>1</v>
      </c>
      <c r="AY432">
        <v>7</v>
      </c>
      <c r="AZ432">
        <v>1</v>
      </c>
    </row>
    <row r="433" spans="1:52" x14ac:dyDescent="0.25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4" t="s">
        <v>1075</v>
      </c>
      <c r="AW433" t="str">
        <f t="shared" si="12"/>
        <v>743869360TULXX FXBRXWXX WXVXLWXNTX1475,23SIMSIMSIM350118263644777,875CLUBE ASSBRA BENEFICIOS044777,87533406,87543454,916666666743465,9166666667000000AMIL42AMIL 400 QC NACIONAL1777361777,36ATIVORepasse</v>
      </c>
      <c r="AX433">
        <f t="shared" si="13"/>
        <v>0</v>
      </c>
      <c r="AY433">
        <v>8</v>
      </c>
      <c r="AZ433">
        <v>1</v>
      </c>
    </row>
    <row r="434" spans="1:52" x14ac:dyDescent="0.25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4" t="s">
        <v>1075</v>
      </c>
      <c r="AW434" t="str">
        <f t="shared" si="12"/>
        <v>1189445000743869370MXYLLX GXMX DX XRXUJX2130,07SIMSIMSIM570118264044777,875ANMEP044777,87531858,87543454,916666666743465,9166666667000000AMIL42AMIL 400 QP NACIONAL1833431833,43ATIVORepasse</v>
      </c>
      <c r="AX434">
        <f t="shared" si="13"/>
        <v>0</v>
      </c>
      <c r="AY434">
        <v>8</v>
      </c>
      <c r="AZ434">
        <v>1</v>
      </c>
    </row>
    <row r="435" spans="1:52" x14ac:dyDescent="0.25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4" t="s">
        <v>1075</v>
      </c>
      <c r="AW435" t="str">
        <f t="shared" si="12"/>
        <v>1189455000743869500RXXX GXLXXX MXDXXRX XLVX2026,2SIMSIMSIM190118252344777,875FNEL044777,87536242,87544741,87544711,87543465,9166666667000000AMIL42AMIL 700 QP NACIONAL241212412,1ATIVORepasse</v>
      </c>
      <c r="AX435">
        <f t="shared" si="13"/>
        <v>0</v>
      </c>
      <c r="AY435">
        <v>8</v>
      </c>
      <c r="AZ435">
        <v>1</v>
      </c>
    </row>
    <row r="436" spans="1:52" x14ac:dyDescent="0.25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4" t="s">
        <v>1075</v>
      </c>
      <c r="AW436" t="str">
        <f t="shared" si="12"/>
        <v>1201671000743869520LXVXX MXXX VXWXNWXLX DXX1761,09SIMSIMSIM2320118289044777,875SEEB - BA044777,87531185,87543454,916666666743465,9166666667000000AMIL42AMIL 400 QP NACIONAL2121792121,79ATIVORepasse</v>
      </c>
      <c r="AX436">
        <f t="shared" si="13"/>
        <v>0</v>
      </c>
      <c r="AY436">
        <v>8</v>
      </c>
      <c r="AZ436">
        <v>1</v>
      </c>
    </row>
    <row r="437" spans="1:52" x14ac:dyDescent="0.25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4" t="s">
        <v>1075</v>
      </c>
      <c r="AW437" t="str">
        <f t="shared" si="12"/>
        <v>1201671000743869530LUWX MXXX VXWXNWXLX GUXMXRXX975,82SIMSIMSIM2320118289044777,875SEEB - BA144777,87541714,87543454,916666666743465,9166666667000000AMIL42AMIL 400 QP NACIONAL1175681175,68ATIVORepasse</v>
      </c>
      <c r="AX437">
        <f t="shared" si="13"/>
        <v>0</v>
      </c>
      <c r="AY437">
        <v>8</v>
      </c>
      <c r="AZ437">
        <v>1</v>
      </c>
    </row>
    <row r="438" spans="1:52" x14ac:dyDescent="0.25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4" t="s">
        <v>1075</v>
      </c>
      <c r="AW438" t="str">
        <f t="shared" si="12"/>
        <v>1191011000743869560DXNXLX MXQUXTX XNTX DX XLXVXXRX2212,99SIMSIMSIM2200118290844777,875ABREC044777,87533659,87544396,87544376,87543465,9166666667000000AMIL42AMIL 500 QP NACIONAL2634532634,53ATIVORepasse</v>
      </c>
      <c r="AX438">
        <f t="shared" si="13"/>
        <v>0</v>
      </c>
      <c r="AY438">
        <v>8</v>
      </c>
      <c r="AZ438">
        <v>1</v>
      </c>
    </row>
    <row r="439" spans="1:52" x14ac:dyDescent="0.25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4" t="s">
        <v>1075</v>
      </c>
      <c r="AW439" t="str">
        <f t="shared" si="12"/>
        <v>1189426000743888650LXRXX DXNTX GUXMXRXX2212,99SIMSIMSIM570118194944777,875ANMEP044766,87544777,87532402,87544766,87543465,9166666667000000AMIL42AMIL 500 QP NACIONAL2634532634,53INATIVORepasse</v>
      </c>
      <c r="AX439">
        <f t="shared" si="13"/>
        <v>0</v>
      </c>
      <c r="AY439">
        <v>8</v>
      </c>
      <c r="AZ439">
        <v>1</v>
      </c>
    </row>
    <row r="440" spans="1:52" x14ac:dyDescent="0.25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4" t="s">
        <v>1075</v>
      </c>
      <c r="AW440" t="str">
        <f t="shared" si="12"/>
        <v>1189455000743889280XDNXX DX XUX LXMX JUNXXR2212,99SIMSIMSIM190118254544777,875FNEL044777,87533926,916666666743496,916666666743495,916666666743465,9166666667000000AMIL42AMIL 500 QP NACIONAL2634532634,53ATIVORepasse</v>
      </c>
      <c r="AX440">
        <f t="shared" si="13"/>
        <v>0</v>
      </c>
      <c r="AY440">
        <v>8</v>
      </c>
      <c r="AZ440">
        <v>1</v>
      </c>
    </row>
    <row r="441" spans="1:52" x14ac:dyDescent="0.25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4" t="s">
        <v>1075</v>
      </c>
      <c r="AW441" t="str">
        <f t="shared" si="12"/>
        <v>1189426000743889620WXRLX MXTTX XLXVXXRX2028,6SIMSIMSIM570118293044777,875ANMEP044772,87544777,87532460,916666666744772,87543465,9166666667000000AMIL42AMIL 400 QP NACIONAL2414992414,99INATIVORepasse</v>
      </c>
      <c r="AX441">
        <f t="shared" si="13"/>
        <v>0</v>
      </c>
      <c r="AY441">
        <v>8</v>
      </c>
      <c r="AZ441">
        <v>1</v>
      </c>
    </row>
    <row r="442" spans="1:52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4" t="s">
        <v>1075</v>
      </c>
      <c r="AW442" t="str">
        <f t="shared" si="12"/>
        <v>744458170XNX PXULX XLTXLDX807,71SIMSIMSIM190117589744777,875FNEL044777,87529376,87543619,87543615,87543434,9166666667000000AMIL43NEXT PLUS RM RJ96155961,55ATIVORepasse</v>
      </c>
      <c r="AX442">
        <f t="shared" si="13"/>
        <v>0</v>
      </c>
      <c r="AY442">
        <v>8</v>
      </c>
      <c r="AZ442">
        <v>1</v>
      </c>
    </row>
    <row r="443" spans="1:52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4" t="s">
        <v>1075</v>
      </c>
      <c r="AW443" t="str">
        <f t="shared" si="12"/>
        <v>745433660MXRXX LUXZX DX XLMXXDX GXLVXX406,85SIMSIMSIM190118516344761,875FNEL044761,87540057,87543793,87543751,87543479,9166666667000000AMIL41NEXT PLUS RM RJ48439484,39ATIVORepasse</v>
      </c>
      <c r="AX443">
        <f t="shared" si="13"/>
        <v>0</v>
      </c>
      <c r="AY443">
        <v>7</v>
      </c>
      <c r="AZ443">
        <v>1</v>
      </c>
    </row>
    <row r="444" spans="1:52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4" t="s">
        <v>1075</v>
      </c>
      <c r="AW444" t="str">
        <f t="shared" si="12"/>
        <v>745433660MXRXX LUXZX DX XLMXXDX GXLVXX406,85SIMSIMSIM190118516344761,875FNEL044761,87540057,87543793,87543751,87543479,9166666667000000AMIL41NEXT PLUS RM RJ48439484,39ATIVORepasse</v>
      </c>
      <c r="AX444">
        <f t="shared" si="13"/>
        <v>1</v>
      </c>
      <c r="AY444">
        <v>7</v>
      </c>
      <c r="AZ444">
        <v>1</v>
      </c>
    </row>
    <row r="445" spans="1:52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4" t="s">
        <v>1075</v>
      </c>
      <c r="AW445" t="str">
        <f t="shared" si="12"/>
        <v>745433660MXRXX LUXZX DX XLMXXDX GXLVXX406,85SIMSIMSIM190118516344761,875FNEL044761,87540057,87543793,87543751,87543479,9166666667000000AMIL41NEXT PLUS RM RJ48439484,39ATIVORepasse</v>
      </c>
      <c r="AX445">
        <f t="shared" si="13"/>
        <v>1</v>
      </c>
      <c r="AY445">
        <v>7</v>
      </c>
      <c r="AZ445">
        <v>1</v>
      </c>
    </row>
    <row r="446" spans="1:52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4" t="s">
        <v>1075</v>
      </c>
      <c r="AW446" t="str">
        <f t="shared" si="12"/>
        <v>745433670MXRXX WLXRX DX XLMXXDX GXLVXX406,85SIMSIMSIM190118516344761,875FNEL144761,87540057,87543793,87543479,9166666667000000AMIL41NEXT PLUS RM RJ48439484,39ATIVORepasse</v>
      </c>
      <c r="AX446">
        <f t="shared" si="13"/>
        <v>0</v>
      </c>
      <c r="AY446">
        <v>7</v>
      </c>
      <c r="AZ446">
        <v>1</v>
      </c>
    </row>
    <row r="447" spans="1:52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4" t="s">
        <v>1075</v>
      </c>
      <c r="AW447" t="str">
        <f t="shared" si="12"/>
        <v>745433670MXRXX WLXRX DX XLMXXDX GXLVXX406,85SIMSIMSIM190118516344761,875FNEL144761,87540057,87543793,87543479,9166666667000000AMIL41NEXT PLUS RM RJ48439484,39ATIVORepasse</v>
      </c>
      <c r="AX447">
        <f t="shared" si="13"/>
        <v>1</v>
      </c>
      <c r="AY447">
        <v>7</v>
      </c>
      <c r="AZ447">
        <v>1</v>
      </c>
    </row>
    <row r="448" spans="1:52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4" t="s">
        <v>1075</v>
      </c>
      <c r="AW448" t="str">
        <f t="shared" si="12"/>
        <v>745433670MXRXX WLXRX DX XLMXXDX GXLVXX406,85SIMSIMSIM190118516344761,875FNEL144761,87540057,87543793,87543479,9166666667000000AMIL41NEXT PLUS RM RJ48439484,39ATIVORepasse</v>
      </c>
      <c r="AX448">
        <f t="shared" si="13"/>
        <v>1</v>
      </c>
      <c r="AY448">
        <v>7</v>
      </c>
      <c r="AZ448">
        <v>1</v>
      </c>
    </row>
    <row r="449" spans="1:52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4" t="s">
        <v>1075</v>
      </c>
      <c r="AW449" t="str">
        <f t="shared" si="12"/>
        <v>745434030RUWXLLY FXNXMXRX DX XNTX2323,64SIMSIMSIM570118446444761,875ANMEP044761,87530798,87543513,87543509,916666666743479,9166666667000000AMIL41AMIL 500 QP NACIONAL2766232766,23ATIVORepasse</v>
      </c>
      <c r="AX449">
        <f t="shared" si="13"/>
        <v>0</v>
      </c>
      <c r="AY449">
        <v>7</v>
      </c>
      <c r="AZ449">
        <v>1</v>
      </c>
    </row>
    <row r="450" spans="1:52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4" t="s">
        <v>1075</v>
      </c>
      <c r="AW450" t="str">
        <f t="shared" si="12"/>
        <v>745434030RUWXLLY FXNXMXRX DX XNTX2323,64SIMSIMSIM570118446444761,875ANMEP044761,87530798,87543513,87543509,916666666743479,9166666667000000AMIL41AMIL 500 QP NACIONAL2766232766,23ATIVORepasse</v>
      </c>
      <c r="AX450">
        <f t="shared" si="13"/>
        <v>1</v>
      </c>
      <c r="AY450">
        <v>7</v>
      </c>
      <c r="AZ450">
        <v>1</v>
      </c>
    </row>
    <row r="451" spans="1:52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4" t="s">
        <v>1075</v>
      </c>
      <c r="AW451" t="str">
        <f t="shared" ref="AW451:AW514" si="14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XNTX2323,64SIMSIMSIM570118446444761,875ANMEP044761,87530798,87543513,87543509,916666666743479,9166666667000000AMIL41AMIL 500 QP NACIONAL2766232766,23ATIVORepasse</v>
      </c>
      <c r="AX451">
        <f t="shared" si="13"/>
        <v>1</v>
      </c>
      <c r="AY451">
        <v>7</v>
      </c>
      <c r="AZ451">
        <v>1</v>
      </c>
    </row>
    <row r="452" spans="1:52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4" t="s">
        <v>1075</v>
      </c>
      <c r="AW452" t="str">
        <f t="shared" si="14"/>
        <v>745434040BXRNXRDX FXNXMXRX VXXXRX1287,56SIMSIMSIM570118446444761,875ANMEP144761,87543414,916666666743513,87543479,9166666667000000AMIL41AMIL 500 QP NACIONAL1532821532,82ATIVORepasse</v>
      </c>
      <c r="AX452">
        <f t="shared" ref="AX452:AX515" si="15">IF(AW452=AW451,1,0)</f>
        <v>0</v>
      </c>
      <c r="AY452">
        <v>7</v>
      </c>
      <c r="AZ452">
        <v>1</v>
      </c>
    </row>
    <row r="453" spans="1:52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4" t="s">
        <v>1075</v>
      </c>
      <c r="AW453" t="str">
        <f t="shared" si="14"/>
        <v>745434040BXRNXRDX FXNXMXRX VXXXRX1287,56SIMSIMSIM570118446444761,875ANMEP144761,87543414,916666666743513,87543479,9166666667000000AMIL41AMIL 500 QP NACIONAL1532821532,82ATIVORepasse</v>
      </c>
      <c r="AX453">
        <f t="shared" si="15"/>
        <v>1</v>
      </c>
      <c r="AY453">
        <v>7</v>
      </c>
      <c r="AZ453">
        <v>1</v>
      </c>
    </row>
    <row r="454" spans="1:52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4" t="s">
        <v>1075</v>
      </c>
      <c r="AW454" t="str">
        <f t="shared" si="14"/>
        <v>745434040BXRNXRDX FXNXMXRX VXXXRX1287,56SIMSIMSIM570118446444761,875ANMEP144761,87543414,916666666743513,87543479,9166666667000000AMIL41AMIL 500 QP NACIONAL1532821532,82ATIVORepasse</v>
      </c>
      <c r="AX454">
        <f t="shared" si="15"/>
        <v>1</v>
      </c>
      <c r="AY454">
        <v>7</v>
      </c>
      <c r="AZ454">
        <v>1</v>
      </c>
    </row>
    <row r="455" spans="1:52" x14ac:dyDescent="0.25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1048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52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4" t="s">
        <v>1076</v>
      </c>
      <c r="AW455" t="str">
        <f t="shared" si="14"/>
        <v>6302c877dc774878504ce9c26302b4ad8382b804d9a3ac356302c877dc774878504ce9bc4305929644771,87511984470006302b4ad8382b804d9a3ac351198447000F43479,9166666667745434160VXNILXN XNTX DX LUZ00AMIL 400 QC NACIONAL R PJCAMens. Titular Faixa Etária Implant.T2575,9844771,875Mensalidade</v>
      </c>
      <c r="AX455">
        <f t="shared" si="15"/>
        <v>0</v>
      </c>
      <c r="AY455">
        <v>7</v>
      </c>
      <c r="AZ455">
        <v>1</v>
      </c>
    </row>
    <row r="456" spans="1:52" x14ac:dyDescent="0.25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4" t="s">
        <v>1075</v>
      </c>
      <c r="AW456" t="str">
        <f t="shared" si="14"/>
        <v>745468880RXXVXLDX DX MXLX MXNXZX FXLHX1297,66SIMSIMSIM190118452044761,875FNEL044761,87536295,87544056,87544025,87543479,9166666667000000AMIL41AMIL 400 QC NACIONAL1544771544,77ATIVORepasse</v>
      </c>
      <c r="AX456">
        <f t="shared" si="15"/>
        <v>0</v>
      </c>
      <c r="AY456">
        <v>7</v>
      </c>
      <c r="AZ456">
        <v>1</v>
      </c>
    </row>
    <row r="457" spans="1:52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4" t="s">
        <v>1075</v>
      </c>
      <c r="AW457" t="str">
        <f t="shared" si="14"/>
        <v>745468880RXXVXLDX DX MXLX MXNXZX FXLHX1297,66SIMSIMSIM190118452044761,875FNEL044761,87536295,87544056,87544025,87543479,9166666667000000AMIL41AMIL 400 QC NACIONAL1544771544,77ATIVORepasse</v>
      </c>
      <c r="AX457">
        <f t="shared" si="15"/>
        <v>1</v>
      </c>
      <c r="AY457">
        <v>7</v>
      </c>
      <c r="AZ457">
        <v>1</v>
      </c>
    </row>
    <row r="458" spans="1:52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4" t="s">
        <v>1075</v>
      </c>
      <c r="AW458" t="str">
        <f t="shared" si="14"/>
        <v>745468880RXXVXLDX DX MXLX MXNXZX FXLHX1297,66SIMSIMSIM190118452044761,875FNEL044761,87536295,87544056,87544025,87543479,9166666667000000AMIL41AMIL 400 QC NACIONAL1544771544,77ATIVORepasse</v>
      </c>
      <c r="AX458">
        <f t="shared" si="15"/>
        <v>1</v>
      </c>
      <c r="AY458">
        <v>7</v>
      </c>
      <c r="AZ458">
        <v>1</v>
      </c>
    </row>
    <row r="459" spans="1:52" x14ac:dyDescent="0.25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4" t="s">
        <v>1075</v>
      </c>
      <c r="AW459" t="str">
        <f t="shared" si="14"/>
        <v>1189435000746399240WXBXLX XPXRXWXDX DX XLVX664,5SIMSIMSIM570118691944777,875ANMEP044746,87544777,87532033,87544746,87543496,9166666667000000AMIL41NEXT MUNICIPAL SÃO PAULO79106791,06INATIVORepasse</v>
      </c>
      <c r="AX459">
        <f t="shared" si="15"/>
        <v>0</v>
      </c>
      <c r="AY459">
        <v>8</v>
      </c>
      <c r="AZ459">
        <v>1</v>
      </c>
    </row>
    <row r="460" spans="1:52" x14ac:dyDescent="0.25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4" t="s">
        <v>1075</v>
      </c>
      <c r="AW460" t="str">
        <f t="shared" si="14"/>
        <v>1189435000746399250MXRWX XGXR XLXVXXRX RXX464,46NÃONÃONÃO570118710144777,875ANMEP044676,87544777,87529247,916666666744676,87543828,87543496,9166666667000000AMILNEXT 1055295552,95INATIVORepasse</v>
      </c>
      <c r="AX460">
        <f t="shared" si="15"/>
        <v>0</v>
      </c>
      <c r="AY460">
        <v>8</v>
      </c>
      <c r="AZ460">
        <v>1</v>
      </c>
    </row>
    <row r="461" spans="1:52" x14ac:dyDescent="0.25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4" t="s">
        <v>1075</v>
      </c>
      <c r="AW461" t="str">
        <f t="shared" si="14"/>
        <v>1189426000746403870GXBRXXLX DXLTRX XMPXXX2928,85SIMSIMSIM570118643344777,875ANMEP044777,87527103,87543746,87543706,87543496,9166666667000000AMIL41AMIL 400 QP NACIONAL3486723486,72ATIVORepasse</v>
      </c>
      <c r="AX461">
        <f t="shared" si="15"/>
        <v>0</v>
      </c>
      <c r="AY461">
        <v>8</v>
      </c>
      <c r="AZ461">
        <v>1</v>
      </c>
    </row>
    <row r="462" spans="1:52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4" t="s">
        <v>1075</v>
      </c>
      <c r="AW462" t="str">
        <f t="shared" si="14"/>
        <v>746403910FRXNWXWX XNDRXY WXRNX BRXTTX1653,03NÃONÃONÃO2780118647544777,875SINDSIME -SINDICATO DOS EMPREENDEDORES INDIVIDUAIS044682,87544777,87528566,87544682,87543496,9166666667000000AMILAMIL 500 QP NACIONAL1991621991,62INATIVORepasse</v>
      </c>
      <c r="AX462">
        <f t="shared" si="15"/>
        <v>0</v>
      </c>
      <c r="AY462">
        <v>8</v>
      </c>
      <c r="AZ462">
        <v>1</v>
      </c>
    </row>
    <row r="463" spans="1:52" x14ac:dyDescent="0.25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4" t="s">
        <v>1075</v>
      </c>
      <c r="AW463" t="str">
        <f t="shared" si="14"/>
        <v>1189455000746404050XNTXNXX MXWHXDX NXTX1038,11SIMSIMSIM190118681644777,875FNEL044777,87538916,87543493,916666666743496,9166666667000000AMIL41AMIL 400 QC NACIONAL1235861235,86ATIVORepasse</v>
      </c>
      <c r="AX463">
        <f t="shared" si="15"/>
        <v>0</v>
      </c>
      <c r="AY463">
        <v>8</v>
      </c>
      <c r="AZ463">
        <v>1</v>
      </c>
    </row>
    <row r="464" spans="1:52" x14ac:dyDescent="0.25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4" t="s">
        <v>1075</v>
      </c>
      <c r="AW464" t="str">
        <f t="shared" si="14"/>
        <v>1189455000746404060JXDY WXRQUXXRX MXWHXDX1038,11SIMSIMSIM190118681644777,875FNEL144777,87541291,916666666743493,916666666743496,9166666667000000AMIL41AMIL 400 QC NACIONAL1235861235,86ATIVORepasse</v>
      </c>
      <c r="AX464">
        <f t="shared" si="15"/>
        <v>0</v>
      </c>
      <c r="AY464">
        <v>8</v>
      </c>
      <c r="AZ464">
        <v>1</v>
      </c>
    </row>
    <row r="465" spans="1:52" x14ac:dyDescent="0.25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4" t="s">
        <v>1075</v>
      </c>
      <c r="AW465" t="str">
        <f t="shared" si="14"/>
        <v>1189455000746404090KXUX LXMX DX XUZX1287,56SIMSIMSIM190118692044777,875FNEL044777,87538161,87543493,916666666743496,9166666667000000AMIL41AMIL 500 QP NACIONAL1532821532,82ATIVORepasse</v>
      </c>
      <c r="AX465">
        <f t="shared" si="15"/>
        <v>0</v>
      </c>
      <c r="AY465">
        <v>8</v>
      </c>
      <c r="AZ465">
        <v>1</v>
      </c>
    </row>
    <row r="466" spans="1:52" x14ac:dyDescent="0.25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4" t="s">
        <v>1075</v>
      </c>
      <c r="AW466" t="str">
        <f t="shared" si="14"/>
        <v>1189455000746404100XNDRXX XUZX XNTX2060,81SIMSIMSIM190118696544777,875FNEL044774,87544777,87529172,916666666744774,87543496,9166666667000000AMIL41AMIL 400 QC NACIONAL2453352453,35INATIVORepasse</v>
      </c>
      <c r="AX466">
        <f t="shared" si="15"/>
        <v>0</v>
      </c>
      <c r="AY466">
        <v>8</v>
      </c>
      <c r="AZ466">
        <v>1</v>
      </c>
    </row>
    <row r="467" spans="1:52" x14ac:dyDescent="0.25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4" t="s">
        <v>1075</v>
      </c>
      <c r="AW467" t="str">
        <f t="shared" si="14"/>
        <v>1189455000746462460BXNTX XNTX XMXX BXTX MXWXDX738,6SIMSIMNÃO190118672144777,875FNEL044741,87544777,87541682,916666666744741,87543496,9166666667000000AMIL41AMIL 400 QP NACIONAL87928879,28INATIVORepasse</v>
      </c>
      <c r="AX467">
        <f t="shared" si="15"/>
        <v>0</v>
      </c>
      <c r="AY467">
        <v>8</v>
      </c>
      <c r="AZ467">
        <v>1</v>
      </c>
    </row>
    <row r="468" spans="1:52" x14ac:dyDescent="0.25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4" t="s">
        <v>1075</v>
      </c>
      <c r="AW468" t="str">
        <f t="shared" si="14"/>
        <v>1189426000746601360LXXXNX FXRRXXRX MXWXDX2060,81SIMSIMSIM570118642944777,875ANMEP044777,87530354,916666666743494,916666666743496,9166666667000000AMIL41AMIL 400 QC NACIONAL2453352453,35ATIVORepasse</v>
      </c>
      <c r="AX468">
        <f t="shared" si="15"/>
        <v>0</v>
      </c>
      <c r="AY468">
        <v>8</v>
      </c>
      <c r="AZ468">
        <v>1</v>
      </c>
    </row>
    <row r="469" spans="1:52" x14ac:dyDescent="0.25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4" t="s">
        <v>1075</v>
      </c>
      <c r="AW469" t="str">
        <f t="shared" si="14"/>
        <v>1189426000746601390XRXXX LXXMXN XLXX XLLXUM XLVX7047,55SIMSIMSIM570118664744777,875ANMEP044777,87522058,87543494,916666666743496,9166666667000000AMIL41AMIL 400 QP NACIONAL1753041753,04ATIVORepasse</v>
      </c>
      <c r="AX469">
        <f t="shared" si="15"/>
        <v>0</v>
      </c>
      <c r="AY469">
        <v>8</v>
      </c>
      <c r="AZ469">
        <v>1</v>
      </c>
    </row>
    <row r="470" spans="1:52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4" t="s">
        <v>1075</v>
      </c>
      <c r="AW470" t="str">
        <f t="shared" si="14"/>
        <v>747669180DXRXLDX FXRRXXRX WXTX2028,6SIMSIMSIM190118790944761,875FNEL044761,87532440,87543997,87543993,87543510,9166666667000000AMIL40AMIL 400 QP NACIONAL2414992414,99ATIVORepasse</v>
      </c>
      <c r="AX470">
        <f t="shared" si="15"/>
        <v>0</v>
      </c>
      <c r="AY470">
        <v>7</v>
      </c>
      <c r="AZ470">
        <v>1</v>
      </c>
    </row>
    <row r="471" spans="1:52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4" t="s">
        <v>1075</v>
      </c>
      <c r="AW471" t="str">
        <f t="shared" si="14"/>
        <v>747669180DXRXLDX FXRRXXRX WXTX2028,6SIMSIMSIM190118790944761,875FNEL044761,87532440,87543997,87543993,87543510,9166666667000000AMIL40AMIL 400 QP NACIONAL2414992414,99ATIVORepasse</v>
      </c>
      <c r="AX471">
        <f t="shared" si="15"/>
        <v>1</v>
      </c>
      <c r="AY471">
        <v>7</v>
      </c>
      <c r="AZ471">
        <v>1</v>
      </c>
    </row>
    <row r="472" spans="1:52" x14ac:dyDescent="0.25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4" t="s">
        <v>1075</v>
      </c>
      <c r="AW472" t="str">
        <f t="shared" si="14"/>
        <v>747669180DXRXLDX FXRRXXRX WXTX2028,6SIMSIMSIM190118790944761,875FNEL044761,87532440,87543997,87543993,87543510,9166666667000000AMIL40AMIL 400 QP NACIONAL2414992414,99ATIVORepasse</v>
      </c>
      <c r="AX472">
        <f t="shared" si="15"/>
        <v>1</v>
      </c>
      <c r="AY472">
        <v>7</v>
      </c>
      <c r="AZ472">
        <v>1</v>
      </c>
    </row>
    <row r="473" spans="1:52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4" t="s">
        <v>1075</v>
      </c>
      <c r="AW473" t="str">
        <f t="shared" si="14"/>
        <v>747669260XMXNTX BXTX NUNX1454,09SIMSIMNÃO570118792644761,875ANMEP044693,87544761,87531106,87544693,87543510,9166666667000000AMIL40AMIL 500 QP NACIONAL1731061731,06INATIVORepasse</v>
      </c>
      <c r="AX473">
        <f t="shared" si="15"/>
        <v>0</v>
      </c>
      <c r="AY473">
        <v>7</v>
      </c>
      <c r="AZ473">
        <v>1</v>
      </c>
    </row>
    <row r="474" spans="1:52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4" t="s">
        <v>1075</v>
      </c>
      <c r="AW474" t="str">
        <f t="shared" si="14"/>
        <v>747669260XMXNTX BXTX NUNX1454,09SIMSIMNÃO570118792644761,875ANMEP044693,87544761,87531106,87544693,87543510,9166666667000000AMIL40AMIL 500 QP NACIONAL1731061731,06INATIVORepasse</v>
      </c>
      <c r="AX474">
        <f t="shared" si="15"/>
        <v>1</v>
      </c>
      <c r="AY474">
        <v>7</v>
      </c>
      <c r="AZ474">
        <v>1</v>
      </c>
    </row>
    <row r="475" spans="1:52" x14ac:dyDescent="0.25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4" t="s">
        <v>1075</v>
      </c>
      <c r="AW475" t="str">
        <f t="shared" si="14"/>
        <v>747669260XMXNTX BXTX NUNX1454,09SIMSIMNÃO570118792644761,875ANMEP044693,87544761,87531106,87544693,87543510,9166666667000000AMIL40AMIL 500 QP NACIONAL1731061731,06INATIVORepasse</v>
      </c>
      <c r="AX475">
        <f t="shared" si="15"/>
        <v>1</v>
      </c>
      <c r="AY475">
        <v>7</v>
      </c>
      <c r="AZ475">
        <v>1</v>
      </c>
    </row>
    <row r="476" spans="1:52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4" t="s">
        <v>1075</v>
      </c>
      <c r="AW476" t="str">
        <f t="shared" si="14"/>
        <v>747669380GXBRXXLX PXRXXRX DX JXU XLVX1548,94SIMSIMSIM2240118796944761,875CRA - BA044761,87531605,87543507,916666666743510,9166666667000000AMIL40AMIL 400 QC NACIONAL1866211866,21ATIVORepasse</v>
      </c>
      <c r="AX476">
        <f t="shared" si="15"/>
        <v>0</v>
      </c>
      <c r="AY476">
        <v>7</v>
      </c>
      <c r="AZ476">
        <v>1</v>
      </c>
    </row>
    <row r="477" spans="1:52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4" t="s">
        <v>1075</v>
      </c>
      <c r="AW477" t="str">
        <f t="shared" si="14"/>
        <v>747669380GXBRXXLX PXRXXRX DX JXU XLVX1548,94SIMSIMSIM2240118796944761,875CRA - BA044761,87531605,87543507,916666666743510,9166666667000000AMIL40AMIL 400 QC NACIONAL1866211866,21ATIVORepasse</v>
      </c>
      <c r="AX477">
        <f t="shared" si="15"/>
        <v>1</v>
      </c>
      <c r="AY477">
        <v>7</v>
      </c>
      <c r="AZ477">
        <v>1</v>
      </c>
    </row>
    <row r="478" spans="1:52" x14ac:dyDescent="0.25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4" t="s">
        <v>1075</v>
      </c>
      <c r="AW478" t="str">
        <f t="shared" si="14"/>
        <v>747669380GXBRXXLX PXRXXRX DX JXU XLVX1548,94SIMSIMSIM2240118796944761,875CRA - BA044761,87531605,87543507,916666666743510,9166666667000000AMIL40AMIL 400 QC NACIONAL1866211866,21ATIVORepasse</v>
      </c>
      <c r="AX478">
        <f t="shared" si="15"/>
        <v>1</v>
      </c>
      <c r="AY478">
        <v>7</v>
      </c>
      <c r="AZ478">
        <v>1</v>
      </c>
    </row>
    <row r="479" spans="1:52" x14ac:dyDescent="0.25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1051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52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4" t="s">
        <v>1076</v>
      </c>
      <c r="AW479" t="str">
        <f t="shared" si="14"/>
        <v>6302b525171b4e38d1b83f126302b4ad7d8f3341632e5b086302b525171b4e38d1b83f074306680744771,87511984440006302b4ad7d8f3341632e5b081198444000D43510,9166666667747669890MXRIX LUWIX WXTX00NEXT - 10Mens. Titular Faixa Etária Implant.T742,2244771,875Mensalidade</v>
      </c>
      <c r="AX479">
        <f t="shared" si="15"/>
        <v>0</v>
      </c>
      <c r="AY479">
        <v>7</v>
      </c>
      <c r="AZ479">
        <v>1</v>
      </c>
    </row>
    <row r="480" spans="1:52" x14ac:dyDescent="0.25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1050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52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4" t="s">
        <v>1076</v>
      </c>
      <c r="AW480" t="str">
        <f t="shared" si="14"/>
        <v>6302cc283138135946ebe3716302b4ad14af7051a26da0b66302cc273138135946ebe36f4305928244771,87511984670006302b4ad14af7051a26da0b61198467000J43510,9166666667747704670LUIZ XRTUR BUWWI GXUVXX00AMIL 400 QC NACIONAL R PJCAMens. Titular Faixa Etária Implant.T1038,0944771,875Mensalidade</v>
      </c>
      <c r="AX480">
        <f t="shared" si="15"/>
        <v>0</v>
      </c>
      <c r="AY480">
        <v>7</v>
      </c>
      <c r="AZ480">
        <v>1</v>
      </c>
    </row>
    <row r="481" spans="1:52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4" t="s">
        <v>1075</v>
      </c>
      <c r="AW481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1">
        <f t="shared" si="15"/>
        <v>0</v>
      </c>
      <c r="AY481">
        <v>7</v>
      </c>
      <c r="AZ481">
        <v>1</v>
      </c>
    </row>
    <row r="482" spans="1:52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4" t="s">
        <v>1075</v>
      </c>
      <c r="AW482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2">
        <f t="shared" si="15"/>
        <v>1</v>
      </c>
      <c r="AY482">
        <v>7</v>
      </c>
      <c r="AZ482">
        <v>1</v>
      </c>
    </row>
    <row r="483" spans="1:52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4" t="s">
        <v>1075</v>
      </c>
      <c r="AW483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3">
        <f t="shared" si="15"/>
        <v>1</v>
      </c>
      <c r="AY483">
        <v>7</v>
      </c>
      <c r="AZ483">
        <v>1</v>
      </c>
    </row>
    <row r="484" spans="1:52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4" t="s">
        <v>1075</v>
      </c>
      <c r="AW484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4">
        <f t="shared" si="15"/>
        <v>0</v>
      </c>
      <c r="AY484">
        <v>7</v>
      </c>
      <c r="AZ484">
        <v>1</v>
      </c>
    </row>
    <row r="485" spans="1:52" x14ac:dyDescent="0.25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4" t="s">
        <v>1075</v>
      </c>
      <c r="AW485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5">
        <f t="shared" si="15"/>
        <v>1</v>
      </c>
      <c r="AY485">
        <v>7</v>
      </c>
      <c r="AZ485">
        <v>1</v>
      </c>
    </row>
    <row r="486" spans="1:52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4" t="s">
        <v>1075</v>
      </c>
      <c r="AW486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6">
        <f t="shared" si="15"/>
        <v>1</v>
      </c>
      <c r="AY486">
        <v>7</v>
      </c>
      <c r="AZ486">
        <v>1</v>
      </c>
    </row>
    <row r="487" spans="1:52" x14ac:dyDescent="0.25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4" t="s">
        <v>1075</v>
      </c>
      <c r="AW487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7">
        <f t="shared" si="15"/>
        <v>0</v>
      </c>
      <c r="AY487">
        <v>7</v>
      </c>
      <c r="AZ487">
        <v>1</v>
      </c>
    </row>
    <row r="488" spans="1:52" x14ac:dyDescent="0.25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4" t="s">
        <v>1075</v>
      </c>
      <c r="AW488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8">
        <f t="shared" si="15"/>
        <v>1</v>
      </c>
      <c r="AY488">
        <v>7</v>
      </c>
      <c r="AZ488">
        <v>1</v>
      </c>
    </row>
    <row r="489" spans="1:52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4" t="s">
        <v>1075</v>
      </c>
      <c r="AW489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9">
        <f t="shared" si="15"/>
        <v>1</v>
      </c>
      <c r="AY489">
        <v>7</v>
      </c>
      <c r="AZ489">
        <v>1</v>
      </c>
    </row>
    <row r="490" spans="1:52" x14ac:dyDescent="0.25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4" t="s">
        <v>1075</v>
      </c>
      <c r="AW490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0">
        <f t="shared" si="15"/>
        <v>0</v>
      </c>
      <c r="AY490">
        <v>7</v>
      </c>
      <c r="AZ490">
        <v>1</v>
      </c>
    </row>
    <row r="491" spans="1:52" x14ac:dyDescent="0.25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4" t="s">
        <v>1075</v>
      </c>
      <c r="AW491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1">
        <f t="shared" si="15"/>
        <v>1</v>
      </c>
      <c r="AY491">
        <v>7</v>
      </c>
      <c r="AZ491">
        <v>1</v>
      </c>
    </row>
    <row r="492" spans="1:52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4" t="s">
        <v>1075</v>
      </c>
      <c r="AW492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2">
        <f t="shared" si="15"/>
        <v>1</v>
      </c>
      <c r="AY492">
        <v>7</v>
      </c>
      <c r="AZ492">
        <v>1</v>
      </c>
    </row>
    <row r="493" spans="1:52" x14ac:dyDescent="0.25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4" t="s">
        <v>1075</v>
      </c>
      <c r="AW493" t="str">
        <f t="shared" si="14"/>
        <v>747735900BRUNX FXLXPX BXRBXX XMPXXX1180,28SIMSIMSIM190118862144761,875FNEL044761,87539547,87543509,916666666743510,9166666667000000AMIL40AMIL 400 QP NACIONAL1405091405,09ATIVORepasse</v>
      </c>
      <c r="AX493">
        <f t="shared" si="15"/>
        <v>0</v>
      </c>
      <c r="AY493">
        <v>7</v>
      </c>
      <c r="AZ493">
        <v>1</v>
      </c>
    </row>
    <row r="494" spans="1:52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4" t="s">
        <v>1075</v>
      </c>
      <c r="AW494" t="str">
        <f t="shared" si="14"/>
        <v>747735900BRUNX FXLXPX BXRBXX XMPXXX1180,28SIMSIMSIM190118862144761,875FNEL044761,87539547,87543509,916666666743510,9166666667000000AMIL40AMIL 400 QP NACIONAL1405091405,09ATIVORepasse</v>
      </c>
      <c r="AX494">
        <f t="shared" si="15"/>
        <v>1</v>
      </c>
      <c r="AY494">
        <v>7</v>
      </c>
      <c r="AZ494">
        <v>1</v>
      </c>
    </row>
    <row r="495" spans="1:52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4" t="s">
        <v>1075</v>
      </c>
      <c r="AW495" t="str">
        <f t="shared" si="14"/>
        <v>747735900BRUNX FXLXPX BXRBXX XMPXXX1180,28SIMSIMSIM190118862144761,875FNEL044761,87539547,87543509,916666666743510,9166666667000000AMIL40AMIL 400 QP NACIONAL1405091405,09ATIVORepasse</v>
      </c>
      <c r="AX495">
        <f t="shared" si="15"/>
        <v>1</v>
      </c>
      <c r="AY495">
        <v>7</v>
      </c>
      <c r="AZ495">
        <v>1</v>
      </c>
    </row>
    <row r="496" spans="1:52" x14ac:dyDescent="0.25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4" t="s">
        <v>1075</v>
      </c>
      <c r="AW496" t="str">
        <f t="shared" si="14"/>
        <v>747736120XXBXLLX VXTXRXX DX XUX1038,11SIMSIMSIM190118866544761,875FNEL044761,87542724,916666666743509,916666666743510,9166666667000000AMIL40AMIL 400 QC NACIONAL1235861235,86ATIVORepasse</v>
      </c>
      <c r="AX496">
        <f t="shared" si="15"/>
        <v>0</v>
      </c>
      <c r="AY496">
        <v>7</v>
      </c>
      <c r="AZ496">
        <v>1</v>
      </c>
    </row>
    <row r="497" spans="1:52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4" t="s">
        <v>1075</v>
      </c>
      <c r="AW497" t="str">
        <f t="shared" si="14"/>
        <v>747736120XXBXLLX VXTXRXX DX XUX1038,11SIMSIMSIM190118866544761,875FNEL044761,87542724,916666666743509,916666666743510,9166666667000000AMIL40AMIL 400 QC NACIONAL1235861235,86ATIVORepasse</v>
      </c>
      <c r="AX497">
        <f t="shared" si="15"/>
        <v>1</v>
      </c>
      <c r="AY497">
        <v>7</v>
      </c>
      <c r="AZ497">
        <v>1</v>
      </c>
    </row>
    <row r="498" spans="1:52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4" t="s">
        <v>1075</v>
      </c>
      <c r="AW498" t="str">
        <f t="shared" si="14"/>
        <v>747736120XXBXLLX VXTXRXX DX XUX1038,11SIMSIMSIM190118866544761,875FNEL044761,87542724,916666666743509,916666666743510,9166666667000000AMIL40AMIL 400 QC NACIONAL1235861235,86ATIVORepasse</v>
      </c>
      <c r="AX498">
        <f t="shared" si="15"/>
        <v>1</v>
      </c>
      <c r="AY498">
        <v>7</v>
      </c>
      <c r="AZ498">
        <v>1</v>
      </c>
    </row>
    <row r="499" spans="1:52" x14ac:dyDescent="0.25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1051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52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4" t="s">
        <v>1076</v>
      </c>
      <c r="AW499" t="str">
        <f t="shared" si="14"/>
        <v>6302b525171b4e38d1b83f136302b4ad7d8f3341632e5b086302b525171b4e38d1b83f074306680744771,87511984440006302b4ad7d8f3341632e5b081198444000D43510,9166666667747736770FRXNWIWX DXLWIRX WXTX00NEXT - 10Mens. Titular Faixa Etária Implant.T1759,9944771,875Mensalidade</v>
      </c>
      <c r="AX499">
        <f t="shared" si="15"/>
        <v>0</v>
      </c>
      <c r="AY499">
        <v>7</v>
      </c>
      <c r="AZ499">
        <v>1</v>
      </c>
    </row>
    <row r="500" spans="1:52" x14ac:dyDescent="0.25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4" t="s">
        <v>1075</v>
      </c>
      <c r="AW500" t="str">
        <f t="shared" si="14"/>
        <v>1191014000748572550RXFXXLLX XQUXXRX WXMPX RXXDX1254,01SIMSIMSIM190119129944777,875FNEL044769,87544777,87536184,916666666744769,87543524,875000000AMIL40AMIL 400 QP NACIONAL COPART149291492,9INATIVORepasse</v>
      </c>
      <c r="AX500">
        <f t="shared" si="15"/>
        <v>0</v>
      </c>
      <c r="AY500">
        <v>8</v>
      </c>
      <c r="AZ500">
        <v>1</v>
      </c>
    </row>
    <row r="501" spans="1:52" x14ac:dyDescent="0.25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4" t="s">
        <v>1075</v>
      </c>
      <c r="AW501" t="str">
        <f t="shared" si="14"/>
        <v>748574160MXNUXL XMXLXX XNTX PXRXXRX NXTX2575,99SIMSIMSIM2650118928044777,875ASCOSERVI044777,87527904,87543524,87543524,875000000AMIL40AMIL 400 QC NACIONAL3066643066,64ATIVORepasse</v>
      </c>
      <c r="AX501">
        <f t="shared" si="15"/>
        <v>0</v>
      </c>
      <c r="AY501">
        <v>8</v>
      </c>
      <c r="AZ501">
        <v>1</v>
      </c>
    </row>
    <row r="502" spans="1:52" x14ac:dyDescent="0.25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4" t="s">
        <v>1075</v>
      </c>
      <c r="AW502" t="str">
        <f t="shared" si="14"/>
        <v>1189426000748574220WXRLX XLBXRTX MXDRXDX XNTX FXLHX1999,36SIMNÃONÃO570118929644777,875ANMEP044732,87544777,87527861,87544732,87543524,875000000AMIL40AMIL 500 QP NACIONAL2380182380,18INATIVORepasse</v>
      </c>
      <c r="AX502">
        <f t="shared" si="15"/>
        <v>0</v>
      </c>
      <c r="AY502">
        <v>8</v>
      </c>
      <c r="AZ502">
        <v>1</v>
      </c>
    </row>
    <row r="503" spans="1:52" x14ac:dyDescent="0.25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4" t="s">
        <v>1075</v>
      </c>
      <c r="AW503" t="str">
        <f t="shared" si="14"/>
        <v>1189426000748574270MXRWXX XNTX RXWHX3194,98SIMSIMSIM570118930644777,875ANMEP044777,87528623,87543524,87543524,875000000AMIL40AMIL 500 QP NACIONAL3803533803,53ATIVORepasse</v>
      </c>
      <c r="AX503">
        <f t="shared" si="15"/>
        <v>0</v>
      </c>
      <c r="AY503">
        <v>8</v>
      </c>
      <c r="AZ503">
        <v>1</v>
      </c>
    </row>
    <row r="504" spans="1:52" x14ac:dyDescent="0.25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4" t="s">
        <v>1075</v>
      </c>
      <c r="AW504" t="str">
        <f t="shared" si="14"/>
        <v>1189449000748575480MXRWXLX XXRX DX XLVX566,01SIMSIMNÃO190119131544777,875FNEL044742,87544777,87536198,916666666744742,87543524,875000000AMIL40NEXT 1067384673,84INATIVORepasse</v>
      </c>
      <c r="AX504">
        <f t="shared" si="15"/>
        <v>0</v>
      </c>
      <c r="AY504">
        <v>8</v>
      </c>
      <c r="AZ504">
        <v>1</v>
      </c>
    </row>
    <row r="505" spans="1:52" x14ac:dyDescent="0.25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4" t="s">
        <v>1075</v>
      </c>
      <c r="AW505" t="str">
        <f t="shared" si="14"/>
        <v>1189426000748706120RXNXLZX MXRXX FRXXRX DX XLVX3542,06SIMSIMSIM570118929544777,875ANMEP044777,87523918,87544073,87544073,87543524,875000000AMIL40AMIL 400 QC NACIONAL1242551242,55ATIVORepasse</v>
      </c>
      <c r="AX505">
        <f t="shared" si="15"/>
        <v>0</v>
      </c>
      <c r="AY505">
        <v>8</v>
      </c>
      <c r="AZ505">
        <v>1</v>
      </c>
    </row>
    <row r="506" spans="1:52" x14ac:dyDescent="0.25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4" t="s">
        <v>1075</v>
      </c>
      <c r="AW506" t="str">
        <f t="shared" si="14"/>
        <v>1189426000748706260RXXNX MXRXX GUXMXRXX XNTX2987,38SIMSIMSIM570118930944777,875ANMEP044777,87525875,916666666743524,87543524,875000000AMIL40AMIL 500 QP NACIONAL COPART3556383556,38ATIVORepasse</v>
      </c>
      <c r="AX506">
        <f t="shared" si="15"/>
        <v>0</v>
      </c>
      <c r="AY506">
        <v>8</v>
      </c>
      <c r="AZ506">
        <v>1</v>
      </c>
    </row>
    <row r="507" spans="1:52" x14ac:dyDescent="0.25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4" t="s">
        <v>1075</v>
      </c>
      <c r="AW507" t="str">
        <f t="shared" si="14"/>
        <v>1189455000748706480GUTXVX PXVX MXGXLHXX1620,95SIMSIMSIM190119127044777,875FNEL044773,87544777,87542131,87544773,87543524,875000000AMIL40AMIL 700 QP NACIONAL192971929,7INATIVORepasse</v>
      </c>
      <c r="AX507">
        <f t="shared" si="15"/>
        <v>0</v>
      </c>
      <c r="AY507">
        <v>8</v>
      </c>
      <c r="AZ507">
        <v>1</v>
      </c>
    </row>
    <row r="508" spans="1:52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4" t="s">
        <v>1075</v>
      </c>
      <c r="AW508" t="str">
        <f t="shared" si="14"/>
        <v>748706720MXRXX XPXRXWXDX FXRNXNDX XLVX1557,79SIMNÃONÃO2780119129044777,875SINDSIME -SINDICATO DOS EMPREENDEDORES INDIVIDUAIS044731,87544777,87523666,87544731,87543524,875000000AMIL40AMIL 400 QC NACIONAL COPART1876871876,87INATIVORepasse</v>
      </c>
      <c r="AX508">
        <f t="shared" si="15"/>
        <v>0</v>
      </c>
      <c r="AY508">
        <v>8</v>
      </c>
      <c r="AZ508">
        <v>1</v>
      </c>
    </row>
    <row r="509" spans="1:52" x14ac:dyDescent="0.25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4" t="s">
        <v>1075</v>
      </c>
      <c r="AW509" t="str">
        <f t="shared" si="14"/>
        <v>1189435000748707420MXRXXNNX LXPXNX1025,04SIMSIMSIM570119132144777,875ANMEP044777,87527039,916666666743524,87543524,875000000AMIL40NEXT MUNICIPAL SÃO PAULO1220261220,26ATIVORepasse</v>
      </c>
      <c r="AX509">
        <f t="shared" si="15"/>
        <v>0</v>
      </c>
      <c r="AY509">
        <v>8</v>
      </c>
      <c r="AZ509">
        <v>1</v>
      </c>
    </row>
    <row r="510" spans="1:52" x14ac:dyDescent="0.25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4" t="s">
        <v>1075</v>
      </c>
      <c r="AW510" t="str">
        <f t="shared" si="14"/>
        <v>1189435000748707430WLXRX LXPXNX JXZXNKY416,82SIMSIMSIM570119132144777,875ANMEP144777,87541721,87543524,87543524,875000000AMIL40NEXT MUNICIPAL SÃO PAULO49621496,21ATIVORepasse</v>
      </c>
      <c r="AX510">
        <f t="shared" si="15"/>
        <v>0</v>
      </c>
      <c r="AY510">
        <v>8</v>
      </c>
      <c r="AZ510">
        <v>1</v>
      </c>
    </row>
    <row r="511" spans="1:52" x14ac:dyDescent="0.25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4" t="s">
        <v>1075</v>
      </c>
      <c r="AW511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1">
        <f t="shared" si="15"/>
        <v>0</v>
      </c>
      <c r="AY511">
        <v>7</v>
      </c>
      <c r="AZ511">
        <v>1</v>
      </c>
    </row>
    <row r="512" spans="1:52" x14ac:dyDescent="0.25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4" t="s">
        <v>1075</v>
      </c>
      <c r="AW512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2">
        <f t="shared" si="15"/>
        <v>1</v>
      </c>
      <c r="AY512">
        <v>7</v>
      </c>
      <c r="AZ512">
        <v>1</v>
      </c>
    </row>
    <row r="513" spans="1:52" x14ac:dyDescent="0.25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4" t="s">
        <v>1075</v>
      </c>
      <c r="AW513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3">
        <f t="shared" si="15"/>
        <v>1</v>
      </c>
      <c r="AY513">
        <v>7</v>
      </c>
      <c r="AZ513">
        <v>1</v>
      </c>
    </row>
    <row r="514" spans="1:52" x14ac:dyDescent="0.25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1048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52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4" t="s">
        <v>1076</v>
      </c>
      <c r="AW514" t="str">
        <f t="shared" si="14"/>
        <v>6302c877dc774878504ce9c36302b4ad8382b804d9a3ac356302c877dc774878504ce9bc4305929644771,87511984470006302b4ad8382b804d9a3ac351198447000F43538,875749533250BXRBXRX WXTX ILVX00AMIL 500 QP NACIONAL R PJCAMens. Titular Faixa Etária Implant.T2555,9544771,875Mensalidade</v>
      </c>
      <c r="AX514">
        <f t="shared" si="15"/>
        <v>0</v>
      </c>
      <c r="AY514">
        <v>7</v>
      </c>
      <c r="AZ514">
        <v>1</v>
      </c>
    </row>
    <row r="515" spans="1:52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4" t="s">
        <v>1075</v>
      </c>
      <c r="AW515" t="str">
        <f t="shared" ref="AW515:AW578" si="16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XNTX1359,59SIMSIMSIM570119203744761,875ANMEP044740,87544761,87530303,916666666744740,87543843,87543538,875000000AMIL39AMIL 500 QP NACIONAL COPART1618551618,55INATIVORepasse</v>
      </c>
      <c r="AX515">
        <f t="shared" si="15"/>
        <v>0</v>
      </c>
      <c r="AY515">
        <v>7</v>
      </c>
      <c r="AZ515">
        <v>1</v>
      </c>
    </row>
    <row r="516" spans="1:52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4" t="s">
        <v>1075</v>
      </c>
      <c r="AW516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6">
        <f t="shared" ref="AX516:AX579" si="17">IF(AW516=AW515,1,0)</f>
        <v>1</v>
      </c>
      <c r="AY516">
        <v>7</v>
      </c>
      <c r="AZ516">
        <v>1</v>
      </c>
    </row>
    <row r="517" spans="1:52" x14ac:dyDescent="0.25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4" t="s">
        <v>1075</v>
      </c>
      <c r="AW517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7">
        <f t="shared" si="17"/>
        <v>1</v>
      </c>
      <c r="AY517">
        <v>7</v>
      </c>
      <c r="AZ517">
        <v>1</v>
      </c>
    </row>
    <row r="518" spans="1:52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4" t="s">
        <v>1075</v>
      </c>
      <c r="AW518" t="str">
        <f t="shared" si="16"/>
        <v>749533470TXWXX LXXNXR LXMX MXLX1937,21SIMSIMSIM2240119207344761,875CRA - BA044754,87544761,87529790,87544754,87543538,875000000AMIL39AMIL 400 QP NACIONAL2333962333,96INATIVORepasse</v>
      </c>
      <c r="AX518">
        <f t="shared" si="17"/>
        <v>0</v>
      </c>
      <c r="AY518">
        <v>7</v>
      </c>
      <c r="AZ518">
        <v>1</v>
      </c>
    </row>
    <row r="519" spans="1:52" x14ac:dyDescent="0.25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4" t="s">
        <v>1075</v>
      </c>
      <c r="AW519" t="str">
        <f t="shared" si="16"/>
        <v>749533470TXWXX LXXNXR LXMX MXLX1937,21SIMSIMSIM2240119207344761,875CRA - BA044754,87544761,87529790,87544754,87543538,875000000AMIL39AMIL 400 QP NACIONAL2333962333,96INATIVORepasse</v>
      </c>
      <c r="AX519">
        <f t="shared" si="17"/>
        <v>1</v>
      </c>
      <c r="AY519">
        <v>7</v>
      </c>
      <c r="AZ519">
        <v>1</v>
      </c>
    </row>
    <row r="520" spans="1:52" x14ac:dyDescent="0.25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4" t="s">
        <v>1075</v>
      </c>
      <c r="AW520" t="str">
        <f t="shared" si="16"/>
        <v>749533470TXWXX LXXNXR LXMX MXLX1937,21SIMSIMSIM2240119207344761,875CRA - BA044754,87544761,87529790,87544754,87543538,875000000AMIL39AMIL 400 QP NACIONAL2333962333,96INATIVORepasse</v>
      </c>
      <c r="AX520">
        <f t="shared" si="17"/>
        <v>1</v>
      </c>
      <c r="AY520">
        <v>7</v>
      </c>
      <c r="AZ520">
        <v>1</v>
      </c>
    </row>
    <row r="521" spans="1:52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4" t="s">
        <v>1075</v>
      </c>
      <c r="AW521" t="str">
        <f t="shared" si="16"/>
        <v>749559370WXLXXN XLVX PXLXZXR PXRX3217,84SIMSIMSIM190119232244761,875FNEL044761,87528970,87544755,87544755,87543538,875000000AMIL39AMIL 700 QP NACIONAL3830773830,77SUSPENSÃORepasse</v>
      </c>
      <c r="AX521">
        <f t="shared" si="17"/>
        <v>0</v>
      </c>
      <c r="AY521">
        <v>7</v>
      </c>
      <c r="AZ521">
        <v>1</v>
      </c>
    </row>
    <row r="522" spans="1:52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4" t="s">
        <v>1075</v>
      </c>
      <c r="AW522" t="str">
        <f t="shared" si="16"/>
        <v>749559370WXLXXN XLVX PXLXZXR PXRX3217,84SIMSIMSIM190119232244761,875FNEL044761,87528970,87544755,87544755,87543538,875000000AMIL39AMIL 700 QP NACIONAL3830773830,77SUSPENSÃORepasse</v>
      </c>
      <c r="AX522">
        <f t="shared" si="17"/>
        <v>1</v>
      </c>
      <c r="AY522">
        <v>7</v>
      </c>
      <c r="AZ522">
        <v>1</v>
      </c>
    </row>
    <row r="523" spans="1:52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4" t="s">
        <v>1075</v>
      </c>
      <c r="AW523" t="str">
        <f t="shared" si="16"/>
        <v>749559370WXLXXN XLVX PXLXZXR PXRX3217,84SIMSIMSIM190119232244761,875FNEL044761,87528970,87544755,87544755,87543538,875000000AMIL39AMIL 700 QP NACIONAL3830773830,77SUSPENSÃORepasse</v>
      </c>
      <c r="AX523">
        <f t="shared" si="17"/>
        <v>1</v>
      </c>
      <c r="AY523">
        <v>7</v>
      </c>
      <c r="AZ523">
        <v>1</v>
      </c>
    </row>
    <row r="524" spans="1:52" x14ac:dyDescent="0.25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1054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52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4" t="s">
        <v>1076</v>
      </c>
      <c r="AW524" t="str">
        <f t="shared" si="16"/>
        <v>6302c98be6d23a778ec37aa36302b4addc280495f5f061336302c98be6d23a778ec37aa24305947544771,87511977830006302b4addc280495f5f061331197783000G43538,875749566730XNRIWX MXNDXNWX DX XUZX XRXUJX00AMIL 400 QC NACIONAL R PJCAMens. Titular Faixa Etária Implant.T1038,0944771,875Mensalidade</v>
      </c>
      <c r="AX524">
        <f t="shared" si="17"/>
        <v>0</v>
      </c>
      <c r="AY524">
        <v>7</v>
      </c>
      <c r="AZ524">
        <v>1</v>
      </c>
    </row>
    <row r="525" spans="1:52" x14ac:dyDescent="0.25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4" t="s">
        <v>1075</v>
      </c>
      <c r="AW525" t="str">
        <f t="shared" si="16"/>
        <v>749568790LUWX WXUTX RXBXXRX406,85SIMSIMSIM190119226844761,875FNEL044761,87541683,916666666743538,87543538,875000000AMIL39NEXT PLUS RM RJ48439484,39ATIVORepasse</v>
      </c>
      <c r="AX525">
        <f t="shared" si="17"/>
        <v>0</v>
      </c>
      <c r="AY525">
        <v>7</v>
      </c>
      <c r="AZ525">
        <v>1</v>
      </c>
    </row>
    <row r="526" spans="1:52" x14ac:dyDescent="0.25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4" t="s">
        <v>1075</v>
      </c>
      <c r="AW526" t="str">
        <f t="shared" si="16"/>
        <v>749568790LUWX WXUTX RXBXXRX406,85SIMSIMSIM190119226844761,875FNEL044761,87541683,916666666743538,87543538,875000000AMIL39NEXT PLUS RM RJ48439484,39ATIVORepasse</v>
      </c>
      <c r="AX526">
        <f t="shared" si="17"/>
        <v>1</v>
      </c>
      <c r="AY526">
        <v>7</v>
      </c>
      <c r="AZ526">
        <v>1</v>
      </c>
    </row>
    <row r="527" spans="1:52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4" t="s">
        <v>1075</v>
      </c>
      <c r="AW527" t="str">
        <f t="shared" si="16"/>
        <v>749568790LUWX WXUTX RXBXXRX406,85SIMSIMSIM190119226844761,875FNEL044761,87541683,916666666743538,87543538,875000000AMIL39NEXT PLUS RM RJ48439484,39ATIVORepasse</v>
      </c>
      <c r="AX527">
        <f t="shared" si="17"/>
        <v>1</v>
      </c>
      <c r="AY527">
        <v>7</v>
      </c>
      <c r="AZ527">
        <v>1</v>
      </c>
    </row>
    <row r="528" spans="1:52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4" t="s">
        <v>1075</v>
      </c>
      <c r="AW528" t="str">
        <f t="shared" si="16"/>
        <v>749574260VXRXNXWX XNTX XUZX2555,95SIMSIMSIM570119200044761,875ANMEP044752,87544761,87529097,87544752,87543538,875000000AMIL39AMIL 500 QP NACIONAL304283042,8INATIVORepasse</v>
      </c>
      <c r="AX528">
        <f t="shared" si="17"/>
        <v>0</v>
      </c>
      <c r="AY528">
        <v>7</v>
      </c>
      <c r="AZ528">
        <v>1</v>
      </c>
    </row>
    <row r="529" spans="1:52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4" t="s">
        <v>1075</v>
      </c>
      <c r="AW529" t="str">
        <f t="shared" si="16"/>
        <v>749574260VXRXNXWX XNTX XUZX2555,95SIMSIMSIM570119200044761,875ANMEP044752,87544761,87529097,87544752,87543538,875000000AMIL39AMIL 500 QP NACIONAL304283042,8INATIVORepasse</v>
      </c>
      <c r="AX529">
        <f t="shared" si="17"/>
        <v>1</v>
      </c>
      <c r="AY529">
        <v>7</v>
      </c>
      <c r="AZ529">
        <v>1</v>
      </c>
    </row>
    <row r="530" spans="1:52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4" t="s">
        <v>1075</v>
      </c>
      <c r="AW530" t="str">
        <f t="shared" si="16"/>
        <v>749574260VXRXNXWX XNTX XUZX2555,95SIMSIMSIM570119200044761,875ANMEP044752,87544761,87529097,87544752,87543538,875000000AMIL39AMIL 500 QP NACIONAL304283042,8INATIVORepasse</v>
      </c>
      <c r="AX530">
        <f t="shared" si="17"/>
        <v>1</v>
      </c>
      <c r="AY530">
        <v>7</v>
      </c>
      <c r="AZ530">
        <v>1</v>
      </c>
    </row>
    <row r="531" spans="1:52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4" t="s">
        <v>1075</v>
      </c>
      <c r="AW531" t="str">
        <f t="shared" si="16"/>
        <v>749574770RXXNTXNX XNTXXGX DX PXXXXX3194,98SIMSIMSIM570119203544761,875ANMEP044761,87526845,87543977,87543964,87543538,875000000AMIL39AMIL 500 QP NACIONAL3803533803,53ATIVORepasse</v>
      </c>
      <c r="AX531">
        <f t="shared" si="17"/>
        <v>0</v>
      </c>
      <c r="AY531">
        <v>7</v>
      </c>
      <c r="AZ531">
        <v>1</v>
      </c>
    </row>
    <row r="532" spans="1:52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4" t="s">
        <v>1075</v>
      </c>
      <c r="AW532" t="str">
        <f t="shared" si="16"/>
        <v>749574770RXXNTXNX XNTXXGX DX PXXXXX3194,98SIMSIMSIM570119203544761,875ANMEP044761,87526845,87543977,87543964,87543538,875000000AMIL39AMIL 500 QP NACIONAL3803533803,53ATIVORepasse</v>
      </c>
      <c r="AX532">
        <f t="shared" si="17"/>
        <v>1</v>
      </c>
      <c r="AY532">
        <v>7</v>
      </c>
      <c r="AZ532">
        <v>1</v>
      </c>
    </row>
    <row r="533" spans="1:52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4" t="s">
        <v>1075</v>
      </c>
      <c r="AW533" t="str">
        <f t="shared" si="16"/>
        <v>749574770RXXNTXNX XNTXXGX DX PXXXXX3194,98SIMSIMSIM570119203544761,875ANMEP044761,87526845,87543977,87543964,87543538,875000000AMIL39AMIL 500 QP NACIONAL3803533803,53ATIVORepasse</v>
      </c>
      <c r="AX533">
        <f t="shared" si="17"/>
        <v>1</v>
      </c>
      <c r="AY533">
        <v>7</v>
      </c>
      <c r="AZ533">
        <v>1</v>
      </c>
    </row>
    <row r="534" spans="1:52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4" t="s">
        <v>1075</v>
      </c>
      <c r="AW534" t="str">
        <f t="shared" si="16"/>
        <v>749576230PXDRX WXDRXZ XLVX1180,28SIMSIMSIM190119208744761,875FNEL044761,87541168,87543538,87543538,875000000AMIL39AMIL 400 QP NACIONAL1405091405,09ATIVORepasse</v>
      </c>
      <c r="AX534">
        <f t="shared" si="17"/>
        <v>0</v>
      </c>
      <c r="AY534">
        <v>7</v>
      </c>
      <c r="AZ534">
        <v>1</v>
      </c>
    </row>
    <row r="535" spans="1:52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4" t="s">
        <v>1075</v>
      </c>
      <c r="AW535" t="str">
        <f t="shared" si="16"/>
        <v>749576230PXDRX WXDRXZ XLVX1180,28SIMSIMSIM190119208744761,875FNEL044761,87541168,87543538,87543538,875000000AMIL39AMIL 400 QP NACIONAL1405091405,09ATIVORepasse</v>
      </c>
      <c r="AX535">
        <f t="shared" si="17"/>
        <v>1</v>
      </c>
      <c r="AY535">
        <v>7</v>
      </c>
      <c r="AZ535">
        <v>1</v>
      </c>
    </row>
    <row r="536" spans="1:52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4" t="s">
        <v>1075</v>
      </c>
      <c r="AW536" t="str">
        <f t="shared" si="16"/>
        <v>749576230PXDRX WXDRXZ XLVX1180,28SIMSIMSIM190119208744761,875FNEL044761,87541168,87543538,87543538,875000000AMIL39AMIL 400 QP NACIONAL1405091405,09ATIVORepasse</v>
      </c>
      <c r="AX536">
        <f t="shared" si="17"/>
        <v>1</v>
      </c>
      <c r="AY536">
        <v>7</v>
      </c>
      <c r="AZ536">
        <v>1</v>
      </c>
    </row>
    <row r="537" spans="1:52" x14ac:dyDescent="0.25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1051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52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4" t="s">
        <v>1076</v>
      </c>
      <c r="AW537" t="str">
        <f t="shared" si="16"/>
        <v>6302b525171b4e38d1b83f146302b4ad7d8f3341632e5b086302b525171b4e38d1b83f074306680744771,87511984440006302b4ad7d8f3341632e5b081198444000D43538,875749581240XTHXR RXDRIGUX DX XNTX00NEXT MUN SÃO PAULO QC PJCAMens. Titular Faixa Etária Implant.T416,8244771,875Mensalidade</v>
      </c>
      <c r="AX537">
        <f t="shared" si="17"/>
        <v>0</v>
      </c>
      <c r="AY537">
        <v>7</v>
      </c>
      <c r="AZ537">
        <v>1</v>
      </c>
    </row>
    <row r="538" spans="1:52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4" t="s">
        <v>1075</v>
      </c>
      <c r="AW538" t="str">
        <f t="shared" si="16"/>
        <v>749680450THXXGX MXLHXMXM DXRX1935,75SIMSIMSIM190119217944761,875FNEL044761,87542215,87543538,87543538,875000000AMIL39ONE LINCX LT3 NACIONAL QP2304482304,48ATIVORepasse</v>
      </c>
      <c r="AX538">
        <f t="shared" si="17"/>
        <v>0</v>
      </c>
      <c r="AY538">
        <v>7</v>
      </c>
      <c r="AZ538">
        <v>1</v>
      </c>
    </row>
    <row r="539" spans="1:52" x14ac:dyDescent="0.25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4" t="s">
        <v>1075</v>
      </c>
      <c r="AW539" t="str">
        <f t="shared" si="16"/>
        <v>749680450THXXGX MXLHXMXM DXRX1935,75SIMSIMSIM190119217944761,875FNEL044761,87542215,87543538,87543538,875000000AMIL39ONE LINCX LT3 NACIONAL QP2304482304,48ATIVORepasse</v>
      </c>
      <c r="AX539">
        <f t="shared" si="17"/>
        <v>1</v>
      </c>
      <c r="AY539">
        <v>7</v>
      </c>
      <c r="AZ539">
        <v>1</v>
      </c>
    </row>
    <row r="540" spans="1:52" x14ac:dyDescent="0.25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4" t="s">
        <v>1075</v>
      </c>
      <c r="AW540" t="str">
        <f t="shared" si="16"/>
        <v>749680450THXXGX MXLHXMXM DXRX1935,75SIMSIMSIM190119217944761,875FNEL044761,87542215,87543538,87543538,875000000AMIL39ONE LINCX LT3 NACIONAL QP2304482304,48ATIVORepasse</v>
      </c>
      <c r="AX540">
        <f t="shared" si="17"/>
        <v>1</v>
      </c>
      <c r="AY540">
        <v>7</v>
      </c>
      <c r="AZ540">
        <v>1</v>
      </c>
    </row>
    <row r="541" spans="1:52" x14ac:dyDescent="0.25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4" t="s">
        <v>1075</v>
      </c>
      <c r="AW541" t="str">
        <f t="shared" si="16"/>
        <v>1189459000750467020JULXX BXTTXNWXURT DX XNTX RXTTX923,24SIMSIMNÃO190119440444777,875FNEL044741,87544777,87536038,87544741,87543555,875000000AMIL39AMIL 400 QP NACIONAL109911099,1INATIVORepasse</v>
      </c>
      <c r="AX541">
        <f t="shared" si="17"/>
        <v>0</v>
      </c>
      <c r="AY541">
        <v>8</v>
      </c>
      <c r="AZ541">
        <v>1</v>
      </c>
    </row>
    <row r="542" spans="1:52" x14ac:dyDescent="0.25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4" t="s">
        <v>1075</v>
      </c>
      <c r="AW542" t="str">
        <f t="shared" si="16"/>
        <v>1189459000750467030TXRXX MXWHXDX BXTTXNWXURT738,6SIMSIMNÃO190119440444777,875FNEL144741,87544777,87543531,87544741,87543555,875000000AMIL39AMIL 400 QP NACIONAL87928879,28INATIVORepasse</v>
      </c>
      <c r="AX542">
        <f t="shared" si="17"/>
        <v>0</v>
      </c>
      <c r="AY542">
        <v>8</v>
      </c>
      <c r="AZ542">
        <v>1</v>
      </c>
    </row>
    <row r="543" spans="1:52" x14ac:dyDescent="0.25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4" t="s">
        <v>1075</v>
      </c>
      <c r="AW543" t="str">
        <f t="shared" si="16"/>
        <v>1189455000750511900XLVXNX NXXMX DX XLVX WXNWXXWXX1287,56SIMSIMSIM190119455344777,875FNEL044755,87544777,87538926,87544755,87543555,875000000AMIL39AMIL 500 QP NACIONAL1532821532,82INATIVORepasse</v>
      </c>
      <c r="AX543">
        <f t="shared" si="17"/>
        <v>0</v>
      </c>
      <c r="AY543">
        <v>8</v>
      </c>
      <c r="AZ543">
        <v>1</v>
      </c>
    </row>
    <row r="544" spans="1:52" x14ac:dyDescent="0.25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4" t="s">
        <v>1075</v>
      </c>
      <c r="AW544" t="str">
        <f t="shared" si="16"/>
        <v>1191014000750624990XTXVXX WXRRXX PXRTX1377,8SIMSIMSIM190119457844777,875FNEL044770,87544777,87540345,87544770,87543555,875000000AMIL39AMIL 700 QP NACIONAL COPART1640271640,27INATIVORepasse</v>
      </c>
      <c r="AX544">
        <f t="shared" si="17"/>
        <v>0</v>
      </c>
      <c r="AY544">
        <v>8</v>
      </c>
      <c r="AZ544">
        <v>1</v>
      </c>
    </row>
    <row r="545" spans="1:52" x14ac:dyDescent="0.25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4" t="s">
        <v>1075</v>
      </c>
      <c r="AW545" t="str">
        <f t="shared" si="16"/>
        <v>1189449000750797410YURX FXGUXXRX WXRVXLHX416,82SIMSIMSIM190119439544777,875FNEL044754,87544777,87542530,87544754,87543796,87543555,875000000AMIL39NEXT 1049621496,21INATIVORepasse</v>
      </c>
      <c r="AX545">
        <f t="shared" si="17"/>
        <v>0</v>
      </c>
      <c r="AY545">
        <v>8</v>
      </c>
      <c r="AZ545">
        <v>1</v>
      </c>
    </row>
    <row r="546" spans="1:52" x14ac:dyDescent="0.25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4" t="s">
        <v>1075</v>
      </c>
      <c r="AW546" t="str">
        <f t="shared" si="16"/>
        <v>1189449000750800030PXULX MXRXXRX DX XLXVXXRX664,5SIMSIMSIM190119440244777,875FNEL044777,87534682,916666666743555,87543555,875000000AMIL39NEXT MUNICIPAL SÃO PAULO79106791,06ATIVORepasse</v>
      </c>
      <c r="AX546">
        <f t="shared" si="17"/>
        <v>0</v>
      </c>
      <c r="AY546">
        <v>8</v>
      </c>
      <c r="AZ546">
        <v>1</v>
      </c>
    </row>
    <row r="547" spans="1:52" x14ac:dyDescent="0.25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4" t="s">
        <v>1075</v>
      </c>
      <c r="AW547" t="str">
        <f t="shared" si="16"/>
        <v>1189449000750813900MXRXXNX FXRNXNDX RXDRXGUX BUXNX416,82SIMSIMSIM190119451744777,875FNEL044749,87544777,87542824,87544749,87543555,875000000AMIL39NEXT MUNICIPAL SÃO PAULO49621496,21INATIVORepasse</v>
      </c>
      <c r="AX547">
        <f t="shared" si="17"/>
        <v>0</v>
      </c>
      <c r="AY547">
        <v>8</v>
      </c>
      <c r="AZ547">
        <v>1</v>
      </c>
    </row>
    <row r="548" spans="1:52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4" t="s">
        <v>1075</v>
      </c>
      <c r="AW548" t="str">
        <f t="shared" si="16"/>
        <v>751753090LUZXX LXURXNX RXBXXRX DX WXRVXLHX WXMPXDXNXX1475,23SIMSIMSIM2320120760144761,875SEEB - BA044761,87532663,87543569,87543569,875000000AMIL38AMIL 400 QC NACIONAL1777361777,36ATIVORepasse</v>
      </c>
      <c r="AX548">
        <f t="shared" si="17"/>
        <v>0</v>
      </c>
      <c r="AY548">
        <v>7</v>
      </c>
      <c r="AZ548">
        <v>1</v>
      </c>
    </row>
    <row r="549" spans="1:52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4" t="s">
        <v>1075</v>
      </c>
      <c r="AW549" t="str">
        <f t="shared" si="16"/>
        <v>751753090LUZXX LXURXNX RXBXXRX DX WXRVXLHX WXMPXDXNXX1475,23SIMSIMSIM2320120760144761,875SEEB - BA044761,87532663,87543569,87543569,875000000AMIL38AMIL 400 QC NACIONAL1777361777,36ATIVORepasse</v>
      </c>
      <c r="AX549">
        <f t="shared" si="17"/>
        <v>1</v>
      </c>
      <c r="AY549">
        <v>7</v>
      </c>
      <c r="AZ549">
        <v>1</v>
      </c>
    </row>
    <row r="550" spans="1:52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4" t="s">
        <v>1075</v>
      </c>
      <c r="AW550" t="str">
        <f t="shared" si="16"/>
        <v>751753090LUZXX LXURXNX RXBXXRX DX WXRVXLHX WXMPXDXNXX1475,23SIMSIMSIM2320120760144761,875SEEB - BA044761,87532663,87543569,87543569,875000000AMIL38AMIL 400 QC NACIONAL1777361777,36ATIVORepasse</v>
      </c>
      <c r="AX550">
        <f t="shared" si="17"/>
        <v>1</v>
      </c>
      <c r="AY550">
        <v>7</v>
      </c>
      <c r="AZ550">
        <v>1</v>
      </c>
    </row>
    <row r="551" spans="1:52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4" t="s">
        <v>1075</v>
      </c>
      <c r="AW551" t="str">
        <f t="shared" si="16"/>
        <v>751753330XLXNXLDX XNTXNX XUZX1289,62SIMNÃONÃO570120768244761,875ANMEP044725,87544761,87528974,87544725,87544693,87543569,875000000AMIL38AMIL 400 QC NACIONAL1535261535,26INATIVORepasse</v>
      </c>
      <c r="AX551">
        <f t="shared" si="17"/>
        <v>0</v>
      </c>
      <c r="AY551">
        <v>7</v>
      </c>
      <c r="AZ551">
        <v>1</v>
      </c>
    </row>
    <row r="552" spans="1:52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4" t="s">
        <v>1075</v>
      </c>
      <c r="AW552" t="str">
        <f t="shared" si="16"/>
        <v>751753330XLXNXLDX XNTXNX XUZX1289,62SIMNÃONÃO570120768244761,875ANMEP044725,87544761,87528974,87544725,87544693,87543569,875000000AMIL38AMIL 400 QC NACIONAL1535261535,26INATIVORepasse</v>
      </c>
      <c r="AX552">
        <f t="shared" si="17"/>
        <v>1</v>
      </c>
      <c r="AY552">
        <v>7</v>
      </c>
      <c r="AZ552">
        <v>1</v>
      </c>
    </row>
    <row r="553" spans="1:52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4" t="s">
        <v>1075</v>
      </c>
      <c r="AW553" t="str">
        <f t="shared" si="16"/>
        <v>751753330XLXNXLDX XNTXNX XUZX1289,62SIMNÃONÃO570120768244761,875ANMEP044725,87544761,87528974,87544725,87544693,87543569,875000000AMIL38AMIL 400 QC NACIONAL1535261535,26INATIVORepasse</v>
      </c>
      <c r="AX553">
        <f t="shared" si="17"/>
        <v>1</v>
      </c>
      <c r="AY553">
        <v>7</v>
      </c>
      <c r="AZ553">
        <v>1</v>
      </c>
    </row>
    <row r="554" spans="1:52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4" t="s">
        <v>1075</v>
      </c>
      <c r="AW554" t="str">
        <f t="shared" si="16"/>
        <v>751753460XZXBXLLX MXRXLX DX XUZX2011,8SIMSIMSIM190120771044761,875FNEL044761,87535514,87543569,87543569,875000000AMIL38AMIL 500 QP NACIONAL2395022395,02ATIVORepasse</v>
      </c>
      <c r="AX554">
        <f t="shared" si="17"/>
        <v>0</v>
      </c>
      <c r="AY554">
        <v>7</v>
      </c>
      <c r="AZ554">
        <v>1</v>
      </c>
    </row>
    <row r="555" spans="1:52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4" t="s">
        <v>1075</v>
      </c>
      <c r="AW555" t="str">
        <f t="shared" si="16"/>
        <v>751753460XZXBXLLX MXRXLX DX XUZX2011,8SIMSIMSIM190120771044761,875FNEL044761,87535514,87543569,87543569,875000000AMIL38AMIL 500 QP NACIONAL2395022395,02ATIVORepasse</v>
      </c>
      <c r="AX555">
        <f t="shared" si="17"/>
        <v>1</v>
      </c>
      <c r="AY555">
        <v>7</v>
      </c>
      <c r="AZ555">
        <v>1</v>
      </c>
    </row>
    <row r="556" spans="1:52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4" t="s">
        <v>1075</v>
      </c>
      <c r="AW556" t="str">
        <f t="shared" si="16"/>
        <v>751753460XZXBXLLX MXRXLX DX XUZX2011,8SIMSIMSIM190120771044761,875FNEL044761,87535514,87543569,87543569,875000000AMIL38AMIL 500 QP NACIONAL2395022395,02ATIVORepasse</v>
      </c>
      <c r="AX556">
        <f t="shared" si="17"/>
        <v>1</v>
      </c>
      <c r="AY556">
        <v>7</v>
      </c>
      <c r="AZ556">
        <v>1</v>
      </c>
    </row>
    <row r="557" spans="1:52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4" t="s">
        <v>1075</v>
      </c>
      <c r="AW557" t="str">
        <f t="shared" si="16"/>
        <v>751756730MXRXXNX WXVXLWXNTX GUXDX WHXGX1332,96SIMSIMNÃO570120766544761,875ANMEP044725,87544761,87530932,87544725,87543569,875000000AMIL38AMIL 400 QP NACIONAL1586851586,85INATIVORepasse</v>
      </c>
      <c r="AX557">
        <f t="shared" si="17"/>
        <v>0</v>
      </c>
      <c r="AY557">
        <v>7</v>
      </c>
      <c r="AZ557">
        <v>1</v>
      </c>
    </row>
    <row r="558" spans="1:52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4" t="s">
        <v>1075</v>
      </c>
      <c r="AW558" t="str">
        <f t="shared" si="16"/>
        <v>751756730MXRXXNX WXVXLWXNTX GUXDX WHXGX1332,96SIMSIMNÃO570120766544761,875ANMEP044725,87544761,87530932,87544725,87543569,875000000AMIL38AMIL 400 QP NACIONAL1586851586,85INATIVORepasse</v>
      </c>
      <c r="AX558">
        <f t="shared" si="17"/>
        <v>1</v>
      </c>
      <c r="AY558">
        <v>7</v>
      </c>
      <c r="AZ558">
        <v>1</v>
      </c>
    </row>
    <row r="559" spans="1:52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4" t="s">
        <v>1075</v>
      </c>
      <c r="AW559" t="str">
        <f t="shared" si="16"/>
        <v>751756730MXRXXNX WXVXLWXNTX GUXDX WHXGX1332,96SIMSIMNÃO570120766544761,875ANMEP044725,87544761,87530932,87544725,87543569,875000000AMIL38AMIL 400 QP NACIONAL1586851586,85INATIVORepasse</v>
      </c>
      <c r="AX559">
        <f t="shared" si="17"/>
        <v>1</v>
      </c>
      <c r="AY559">
        <v>7</v>
      </c>
      <c r="AZ559">
        <v>1</v>
      </c>
    </row>
    <row r="560" spans="1:52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4" t="s">
        <v>1075</v>
      </c>
      <c r="AW560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0">
        <f t="shared" si="17"/>
        <v>0</v>
      </c>
      <c r="AY560">
        <v>7</v>
      </c>
      <c r="AZ560">
        <v>1</v>
      </c>
    </row>
    <row r="561" spans="1:52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4" t="s">
        <v>1075</v>
      </c>
      <c r="AW561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1">
        <f t="shared" si="17"/>
        <v>1</v>
      </c>
      <c r="AY561">
        <v>7</v>
      </c>
      <c r="AZ561">
        <v>1</v>
      </c>
    </row>
    <row r="562" spans="1:52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4" t="s">
        <v>1075</v>
      </c>
      <c r="AW562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2">
        <f t="shared" si="17"/>
        <v>1</v>
      </c>
      <c r="AY562">
        <v>7</v>
      </c>
      <c r="AZ562">
        <v>1</v>
      </c>
    </row>
    <row r="563" spans="1:52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4" t="s">
        <v>1075</v>
      </c>
      <c r="AW563" t="str">
        <f t="shared" si="16"/>
        <v>751882670JXXX PXRXLVX MXRQUX1287,56SIMSIMSIM190120767344761,875FNEL044761,87541985,916666666743569,87543569,875000000AMIL38AMIL 500 QP NACIONAL1532821532,82ATIVORepasse</v>
      </c>
      <c r="AX563">
        <f t="shared" si="17"/>
        <v>0</v>
      </c>
      <c r="AY563">
        <v>7</v>
      </c>
      <c r="AZ563">
        <v>1</v>
      </c>
    </row>
    <row r="564" spans="1:52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4" t="s">
        <v>1075</v>
      </c>
      <c r="AW564" t="str">
        <f t="shared" si="16"/>
        <v>751882670JXXX PXRXLVX MXRQUX1287,56SIMSIMSIM190120767344761,875FNEL044761,87541985,916666666743569,87543569,875000000AMIL38AMIL 500 QP NACIONAL1532821532,82ATIVORepasse</v>
      </c>
      <c r="AX564">
        <f t="shared" si="17"/>
        <v>1</v>
      </c>
      <c r="AY564">
        <v>7</v>
      </c>
      <c r="AZ564">
        <v>1</v>
      </c>
    </row>
    <row r="565" spans="1:52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4" t="s">
        <v>1075</v>
      </c>
      <c r="AW565" t="str">
        <f t="shared" si="16"/>
        <v>751882670JXXX PXRXLVX MXRQUX1287,56SIMSIMSIM190120767344761,875FNEL044761,87541985,916666666743569,87543569,875000000AMIL38AMIL 500 QP NACIONAL1532821532,82ATIVORepasse</v>
      </c>
      <c r="AX565">
        <f t="shared" si="17"/>
        <v>1</v>
      </c>
      <c r="AY565">
        <v>7</v>
      </c>
      <c r="AZ565">
        <v>1</v>
      </c>
    </row>
    <row r="566" spans="1:52" x14ac:dyDescent="0.25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4" t="s">
        <v>1075</v>
      </c>
      <c r="AW566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6">
        <f t="shared" si="17"/>
        <v>0</v>
      </c>
      <c r="AY566">
        <v>7</v>
      </c>
      <c r="AZ566">
        <v>1</v>
      </c>
    </row>
    <row r="567" spans="1:52" x14ac:dyDescent="0.25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4" t="s">
        <v>1075</v>
      </c>
      <c r="AW567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7">
        <f t="shared" si="17"/>
        <v>1</v>
      </c>
      <c r="AY567">
        <v>7</v>
      </c>
      <c r="AZ567">
        <v>1</v>
      </c>
    </row>
    <row r="568" spans="1:52" x14ac:dyDescent="0.25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4" t="s">
        <v>1075</v>
      </c>
      <c r="AW568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8">
        <f t="shared" si="17"/>
        <v>1</v>
      </c>
      <c r="AY568">
        <v>7</v>
      </c>
      <c r="AZ568">
        <v>1</v>
      </c>
    </row>
    <row r="569" spans="1:52" x14ac:dyDescent="0.25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4" t="s">
        <v>1075</v>
      </c>
      <c r="AW569" t="str">
        <f t="shared" si="16"/>
        <v>751951100XXBXLX DX FRXNWX BXRRXTX XLXVXXRX406,85SIMSIMSIM190120845044761,875FNEL044761,87541547,87543576,87543569,875000000AMIL38NEXT PLUS RM RJ48439484,39ATIVORepasse</v>
      </c>
      <c r="AX569">
        <f t="shared" si="17"/>
        <v>0</v>
      </c>
      <c r="AY569">
        <v>7</v>
      </c>
      <c r="AZ569">
        <v>1</v>
      </c>
    </row>
    <row r="570" spans="1:52" x14ac:dyDescent="0.25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4" t="s">
        <v>1075</v>
      </c>
      <c r="AW570" t="str">
        <f t="shared" si="16"/>
        <v>751951100XXBXLX DX FRXNWX BXRRXTX XLXVXXRX406,85SIMSIMSIM190120845044761,875FNEL044761,87541547,87543576,87543569,875000000AMIL38NEXT PLUS RM RJ48439484,39ATIVORepasse</v>
      </c>
      <c r="AX570">
        <f t="shared" si="17"/>
        <v>1</v>
      </c>
      <c r="AY570">
        <v>7</v>
      </c>
      <c r="AZ570">
        <v>1</v>
      </c>
    </row>
    <row r="571" spans="1:52" x14ac:dyDescent="0.25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4" t="s">
        <v>1075</v>
      </c>
      <c r="AW571" t="str">
        <f t="shared" si="16"/>
        <v>751951100XXBXLX DX FRXNWX BXRRXTX XLXVXXRX406,85SIMSIMSIM190120845044761,875FNEL044761,87541547,87543576,87543569,875000000AMIL38NEXT PLUS RM RJ48439484,39ATIVORepasse</v>
      </c>
      <c r="AX571">
        <f t="shared" si="17"/>
        <v>1</v>
      </c>
      <c r="AY571">
        <v>7</v>
      </c>
      <c r="AZ571">
        <v>1</v>
      </c>
    </row>
    <row r="572" spans="1:52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4" t="s">
        <v>1075</v>
      </c>
      <c r="AW572" t="str">
        <f t="shared" si="16"/>
        <v>760199320XNX WXRXLXNX MXRTXN DX XUZX1937,21SIMSIMSIM2780120907444777,875SINDSIME -SINDICATO DOS EMPREENDEDORES INDIVIDUAIS044777,87529582,916666666743867,87543859,87543585,875000000AMIL38AMIL 400 QP NACIONAL2333962333,96ATIVORepasse</v>
      </c>
      <c r="AX572">
        <f t="shared" si="17"/>
        <v>0</v>
      </c>
      <c r="AY572">
        <v>8</v>
      </c>
      <c r="AZ572">
        <v>1</v>
      </c>
    </row>
    <row r="573" spans="1:52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4" t="s">
        <v>1075</v>
      </c>
      <c r="AW573" t="str">
        <f t="shared" si="16"/>
        <v>1189435000760201930FXBRXWXX MXWXDX BRXTX3842,82SIMSIMSIM570120916444777,875ANMEP044777,87530389,87544339,87544315,87543585,875000000AMIL38ONE LINCX LT3 NACIONAL QP4574794574,79ATIVORepasse</v>
      </c>
      <c r="AX573">
        <f t="shared" si="17"/>
        <v>0</v>
      </c>
      <c r="AY573">
        <v>8</v>
      </c>
      <c r="AZ573">
        <v>1</v>
      </c>
    </row>
    <row r="574" spans="1:52" x14ac:dyDescent="0.25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4" t="s">
        <v>1075</v>
      </c>
      <c r="AW574" t="str">
        <f t="shared" si="16"/>
        <v>1189449000760201980NXWXLX FXM GXMX260,84NÃONÃONÃO190120916944777,875FNEL044711,87544777,87539688,87544711,87544679,87543585,875000000AMILNEXT MUNICIPAL SÃO PAULO31052310,52INATIVORepasse</v>
      </c>
      <c r="AX574">
        <f t="shared" si="17"/>
        <v>0</v>
      </c>
      <c r="AY574">
        <v>8</v>
      </c>
      <c r="AZ574">
        <v>1</v>
      </c>
    </row>
    <row r="575" spans="1:52" x14ac:dyDescent="0.25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4" t="s">
        <v>1075</v>
      </c>
      <c r="AW575" t="str">
        <f t="shared" si="16"/>
        <v>1189435000760202870RXNXN WXTXLDXLX MXRQUX XNTX415,83SIMNÃONÃO570121179044777,875ANMEP044727,87544777,87530970,87544727,87544711,87543585,87576128071368302230,22302236,83680AMIL38NEXT ABC 2049503495,03INATIVORepasse</v>
      </c>
      <c r="AX575">
        <f t="shared" si="17"/>
        <v>0</v>
      </c>
      <c r="AY575">
        <v>8</v>
      </c>
      <c r="AZ575">
        <v>1</v>
      </c>
    </row>
    <row r="576" spans="1:52" x14ac:dyDescent="0.25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4" t="s">
        <v>1075</v>
      </c>
      <c r="AW576" t="str">
        <f t="shared" si="16"/>
        <v>336362000760508990HXLXNX MXRXNHX RXXNX DX HXLXNDX X1272,89SIMSIMSIM1302664900716373544777,875GP3 - FETASP/PB - FEDERACAO DOS TRABALHA EM SERV P144752,87544777,87543558,87544752,87543587,875000000AMIL92GP3 - BLUE PLUS 300 QC1438331438,33INATIVORepasse</v>
      </c>
      <c r="AX576">
        <f t="shared" si="17"/>
        <v>0</v>
      </c>
      <c r="AY576">
        <v>8</v>
      </c>
      <c r="AZ576">
        <v>1</v>
      </c>
    </row>
    <row r="577" spans="1:52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4" t="s">
        <v>1075</v>
      </c>
      <c r="AW577" t="str">
        <f t="shared" si="16"/>
        <v>760906540RXNNXN DX XLVX PXXVX318,26NÃONÃONÃO190121292644761,875FNEL044693,87544761,87537426,87544693,87544664,87543599,875000000AMILNEXT PLUS RM RJ37889378,89INATIVORepasse</v>
      </c>
      <c r="AX577">
        <f t="shared" si="17"/>
        <v>0</v>
      </c>
      <c r="AY577">
        <v>7</v>
      </c>
      <c r="AZ577">
        <v>1</v>
      </c>
    </row>
    <row r="578" spans="1:52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4" t="s">
        <v>1075</v>
      </c>
      <c r="AW578" t="str">
        <f t="shared" si="16"/>
        <v>760906540RXNNXN DX XLVX PXXVX318,26NÃONÃONÃO190121292644761,875FNEL044693,87544761,87537426,87544693,87544664,87543599,875000000AMILNEXT PLUS RM RJ37889378,89INATIVORepasse</v>
      </c>
      <c r="AX578">
        <f t="shared" si="17"/>
        <v>1</v>
      </c>
      <c r="AY578">
        <v>7</v>
      </c>
      <c r="AZ578">
        <v>1</v>
      </c>
    </row>
    <row r="579" spans="1:52" x14ac:dyDescent="0.25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4" t="s">
        <v>1075</v>
      </c>
      <c r="AW579" t="str">
        <f t="shared" ref="AW579:AW642" si="18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PXXVX318,26NÃONÃONÃO190121292644761,875FNEL044693,87544761,87537426,87544693,87544664,87543599,875000000AMILNEXT PLUS RM RJ37889378,89INATIVORepasse</v>
      </c>
      <c r="AX579">
        <f t="shared" si="17"/>
        <v>1</v>
      </c>
      <c r="AY579">
        <v>7</v>
      </c>
      <c r="AZ579">
        <v>1</v>
      </c>
    </row>
    <row r="580" spans="1:52" x14ac:dyDescent="0.25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1051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52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4" t="s">
        <v>1076</v>
      </c>
      <c r="AW580" t="str">
        <f t="shared" si="18"/>
        <v>6302b525171b4e38d1b83f166302b4ad7d8f3341632e5b086302b525171b4e38d1b83f074306680744771,87511984440006302b4ad7d8f3341632e5b081198444000D43599,875760907580MXLIX XLTXFIM XLWXNTXRX00NEXT MUN SÃO PAULO QC PJCAMens. Titular Faixa Etária Implant.T416,8244771,875Mensalidade</v>
      </c>
      <c r="AX580">
        <f t="shared" ref="AX580:AX643" si="19">IF(AW580=AW579,1,0)</f>
        <v>0</v>
      </c>
      <c r="AY580">
        <v>7</v>
      </c>
      <c r="AZ580">
        <v>1</v>
      </c>
    </row>
    <row r="581" spans="1:52" x14ac:dyDescent="0.25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1051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52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4" t="s">
        <v>1076</v>
      </c>
      <c r="AW581" t="str">
        <f t="shared" si="18"/>
        <v>6302b525171b4e38d1b83f176302b4ad7d8f3341632e5b086302b525171b4e38d1b83f074306680744771,87511984440006302b4ad7d8f3341632e5b081198444000D43599,875760907590MIGUXL XLTXFIM XLWXNTXRX00NEXT MUN SÃO PAULO QC PJCAMens. Depend. Faixa Etária Implant.D416,8244771,875Mensalidade</v>
      </c>
      <c r="AX581">
        <f t="shared" si="19"/>
        <v>0</v>
      </c>
      <c r="AY581">
        <v>7</v>
      </c>
      <c r="AZ581">
        <v>1</v>
      </c>
    </row>
    <row r="582" spans="1:52" x14ac:dyDescent="0.25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4" t="s">
        <v>1075</v>
      </c>
      <c r="AW582" t="str">
        <f t="shared" si="18"/>
        <v>760913140RXBXRTX DX XLVX BXRRXTX1212,27SIMSIMNÃO2320121303144761,875SEEB - BA044709,87544761,87529737,87544709,87543599,875000000AMIL37AMIL 400 QP NACIONAL1460551460,55INATIVORepasse</v>
      </c>
      <c r="AX582">
        <f t="shared" si="19"/>
        <v>0</v>
      </c>
      <c r="AY582">
        <v>7</v>
      </c>
      <c r="AZ582">
        <v>1</v>
      </c>
    </row>
    <row r="583" spans="1:52" x14ac:dyDescent="0.25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4" t="s">
        <v>1075</v>
      </c>
      <c r="AW583" t="str">
        <f t="shared" si="18"/>
        <v>760913140RXBXRTX DX XLVX BXRRXTX1212,27SIMSIMNÃO2320121303144761,875SEEB - BA044709,87544761,87529737,87544709,87543599,875000000AMIL37AMIL 400 QP NACIONAL1460551460,55INATIVORepasse</v>
      </c>
      <c r="AX583">
        <f t="shared" si="19"/>
        <v>1</v>
      </c>
      <c r="AY583">
        <v>7</v>
      </c>
      <c r="AZ583">
        <v>1</v>
      </c>
    </row>
    <row r="584" spans="1:52" x14ac:dyDescent="0.25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4" t="s">
        <v>1075</v>
      </c>
      <c r="AW584" t="str">
        <f t="shared" si="18"/>
        <v>760913140RXBXRTX DX XLVX BXRRXTX1212,27SIMSIMNÃO2320121303144761,875SEEB - BA044709,87544761,87529737,87544709,87543599,875000000AMIL37AMIL 400 QP NACIONAL1460551460,55INATIVORepasse</v>
      </c>
      <c r="AX584">
        <f t="shared" si="19"/>
        <v>1</v>
      </c>
      <c r="AY584">
        <v>7</v>
      </c>
      <c r="AZ584">
        <v>1</v>
      </c>
    </row>
    <row r="585" spans="1:52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4" t="s">
        <v>1075</v>
      </c>
      <c r="AW585" t="str">
        <f t="shared" si="18"/>
        <v>760913170MXRXX XDUXRDX PXRXXRX DX MXRXX1287,56SIMSIMSIM190121305944761,875FNEL044761,87538905,87543674,87543657,87543599,875000000AMIL37AMIL 500 QP NACIONAL1532821532,82ATIVORepasse</v>
      </c>
      <c r="AX585">
        <f t="shared" si="19"/>
        <v>0</v>
      </c>
      <c r="AY585">
        <v>7</v>
      </c>
      <c r="AZ585">
        <v>1</v>
      </c>
    </row>
    <row r="586" spans="1:52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4" t="s">
        <v>1075</v>
      </c>
      <c r="AW586" t="str">
        <f t="shared" si="18"/>
        <v>760913170MXRXX XDUXRDX PXRXXRX DX MXRXX1287,56SIMSIMSIM190121305944761,875FNEL044761,87538905,87543674,87543657,87543599,875000000AMIL37AMIL 500 QP NACIONAL1532821532,82ATIVORepasse</v>
      </c>
      <c r="AX586">
        <f t="shared" si="19"/>
        <v>1</v>
      </c>
      <c r="AY586">
        <v>7</v>
      </c>
      <c r="AZ586">
        <v>1</v>
      </c>
    </row>
    <row r="587" spans="1:52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4" t="s">
        <v>1075</v>
      </c>
      <c r="AW587" t="str">
        <f t="shared" si="18"/>
        <v>760913170MXRXX XDUXRDX PXRXXRX DX MXRXX1287,56SIMSIMSIM190121305944761,875FNEL044761,87538905,87543674,87543657,87543599,875000000AMIL37AMIL 500 QP NACIONAL1532821532,82ATIVORepasse</v>
      </c>
      <c r="AX587">
        <f t="shared" si="19"/>
        <v>1</v>
      </c>
      <c r="AY587">
        <v>7</v>
      </c>
      <c r="AZ587">
        <v>1</v>
      </c>
    </row>
    <row r="588" spans="1:52" x14ac:dyDescent="0.25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4" t="s">
        <v>1075</v>
      </c>
      <c r="AW588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8">
        <f t="shared" si="19"/>
        <v>0</v>
      </c>
      <c r="AY588">
        <v>7</v>
      </c>
      <c r="AZ588">
        <v>1</v>
      </c>
    </row>
    <row r="589" spans="1:52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4" t="s">
        <v>1075</v>
      </c>
      <c r="AW589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9">
        <f t="shared" si="19"/>
        <v>1</v>
      </c>
      <c r="AY589">
        <v>7</v>
      </c>
      <c r="AZ589">
        <v>1</v>
      </c>
    </row>
    <row r="590" spans="1:52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4" t="s">
        <v>1075</v>
      </c>
      <c r="AW590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90">
        <f t="shared" si="19"/>
        <v>1</v>
      </c>
      <c r="AY590">
        <v>7</v>
      </c>
      <c r="AZ590">
        <v>1</v>
      </c>
    </row>
    <row r="591" spans="1:52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4" t="s">
        <v>1075</v>
      </c>
      <c r="AW591" t="str">
        <f t="shared" si="18"/>
        <v>761009020DXVX BXRHXND XBUD1287,56SIMSIMSIM190121304744761,875FNEL044761,87541720,87543599,87543599,875000000AMIL37AMIL 500 QP NACIONAL1532821532,82ATIVORepasse</v>
      </c>
      <c r="AX591">
        <f t="shared" si="19"/>
        <v>0</v>
      </c>
      <c r="AY591">
        <v>7</v>
      </c>
      <c r="AZ591">
        <v>1</v>
      </c>
    </row>
    <row r="592" spans="1:52" x14ac:dyDescent="0.25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4" t="s">
        <v>1075</v>
      </c>
      <c r="AW592" t="str">
        <f t="shared" si="18"/>
        <v>761009020DXVX BXRHXND XBUD1287,56SIMSIMSIM190121304744761,875FNEL044761,87541720,87543599,87543599,875000000AMIL37AMIL 500 QP NACIONAL1532821532,82ATIVORepasse</v>
      </c>
      <c r="AX592">
        <f t="shared" si="19"/>
        <v>1</v>
      </c>
      <c r="AY592">
        <v>7</v>
      </c>
      <c r="AZ592">
        <v>1</v>
      </c>
    </row>
    <row r="593" spans="1:52" x14ac:dyDescent="0.25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4" t="s">
        <v>1075</v>
      </c>
      <c r="AW593" t="str">
        <f t="shared" si="18"/>
        <v>761009020DXVX BXRHXND XBUD1287,56SIMSIMSIM190121304744761,875FNEL044761,87541720,87543599,87543599,875000000AMIL37AMIL 500 QP NACIONAL1532821532,82ATIVORepasse</v>
      </c>
      <c r="AX593">
        <f t="shared" si="19"/>
        <v>1</v>
      </c>
      <c r="AY593">
        <v>7</v>
      </c>
      <c r="AZ593">
        <v>1</v>
      </c>
    </row>
    <row r="594" spans="1:52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4" t="s">
        <v>1075</v>
      </c>
      <c r="AW594" t="str">
        <f t="shared" si="18"/>
        <v>761009060MXRXX LUXZX MXRXX LXMX1038,11SIMSIMSIM190121402244761,875FNEL044761,87538522,87543599,87543599,875000000AMIL37AMIL 400 QC NACIONAL1235861235,86ATIVORepasse</v>
      </c>
      <c r="AX594">
        <f t="shared" si="19"/>
        <v>0</v>
      </c>
      <c r="AY594">
        <v>7</v>
      </c>
      <c r="AZ594">
        <v>1</v>
      </c>
    </row>
    <row r="595" spans="1:52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4" t="s">
        <v>1075</v>
      </c>
      <c r="AW595" t="str">
        <f t="shared" si="18"/>
        <v>761009060MXRXX LUXZX MXRXX LXMX1038,11SIMSIMSIM190121402244761,875FNEL044761,87538522,87543599,87543599,875000000AMIL37AMIL 400 QC NACIONAL1235861235,86ATIVORepasse</v>
      </c>
      <c r="AX595">
        <f t="shared" si="19"/>
        <v>1</v>
      </c>
      <c r="AY595">
        <v>7</v>
      </c>
      <c r="AZ595">
        <v>1</v>
      </c>
    </row>
    <row r="596" spans="1:52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4" t="s">
        <v>1075</v>
      </c>
      <c r="AW596" t="str">
        <f t="shared" si="18"/>
        <v>761009060MXRXX LUXZX MXRXX LXMX1038,11SIMSIMSIM190121402244761,875FNEL044761,87538522,87543599,87543599,875000000AMIL37AMIL 400 QC NACIONAL1235861235,86ATIVORepasse</v>
      </c>
      <c r="AX596">
        <f t="shared" si="19"/>
        <v>1</v>
      </c>
      <c r="AY596">
        <v>7</v>
      </c>
      <c r="AZ596">
        <v>1</v>
      </c>
    </row>
    <row r="597" spans="1:52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4" t="s">
        <v>1075</v>
      </c>
      <c r="AW597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7">
        <f t="shared" si="19"/>
        <v>0</v>
      </c>
      <c r="AY597">
        <v>7</v>
      </c>
      <c r="AZ597">
        <v>1</v>
      </c>
    </row>
    <row r="598" spans="1:52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4" t="s">
        <v>1075</v>
      </c>
      <c r="AW598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8">
        <f t="shared" si="19"/>
        <v>1</v>
      </c>
      <c r="AY598">
        <v>7</v>
      </c>
      <c r="AZ598">
        <v>1</v>
      </c>
    </row>
    <row r="599" spans="1:52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4" t="s">
        <v>1075</v>
      </c>
      <c r="AW599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9">
        <f t="shared" si="19"/>
        <v>1</v>
      </c>
      <c r="AY599">
        <v>7</v>
      </c>
      <c r="AZ599">
        <v>1</v>
      </c>
    </row>
    <row r="600" spans="1:52" x14ac:dyDescent="0.25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4" t="s">
        <v>1075</v>
      </c>
      <c r="AW600" t="str">
        <f t="shared" si="18"/>
        <v>0761009930FXRNXNDX WXXR GUXNDXLXNX1592,45SIMSIMSIM570121427644761,875ANMEP044755,87544761,87531804,916666666744755,87543599,875000000AMIL37AMIL 400 QC NACIONAL COPART189581895,8INATIVORepasse</v>
      </c>
      <c r="AX600">
        <f t="shared" si="19"/>
        <v>0</v>
      </c>
      <c r="AY600">
        <v>7</v>
      </c>
      <c r="AZ600">
        <v>1</v>
      </c>
    </row>
    <row r="601" spans="1:52" x14ac:dyDescent="0.25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4" t="s">
        <v>1075</v>
      </c>
      <c r="AW601" t="str">
        <f t="shared" si="18"/>
        <v>0761009930FXRNXNDX WXXR GUXNDXLXNX1592,45SIMSIMSIM570121427644761,875ANMEP044755,87544761,87531804,916666666744755,87543599,875000000AMIL37AMIL 400 QC NACIONAL COPART189581895,8INATIVORepasse</v>
      </c>
      <c r="AX601">
        <f t="shared" si="19"/>
        <v>1</v>
      </c>
      <c r="AY601">
        <v>7</v>
      </c>
      <c r="AZ601">
        <v>1</v>
      </c>
    </row>
    <row r="602" spans="1:52" x14ac:dyDescent="0.25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4" t="s">
        <v>1075</v>
      </c>
      <c r="AW602" t="str">
        <f t="shared" si="18"/>
        <v>0761009930FXRNXNDX WXXR GUXNDXLXNX1592,45SIMSIMSIM570121427644761,875ANMEP044755,87544761,87531804,916666666744755,87543599,875000000AMIL37AMIL 400 QC NACIONAL COPART189581895,8INATIVORepasse</v>
      </c>
      <c r="AX602">
        <f t="shared" si="19"/>
        <v>1</v>
      </c>
      <c r="AY602">
        <v>7</v>
      </c>
      <c r="AZ602">
        <v>1</v>
      </c>
    </row>
    <row r="603" spans="1:52" x14ac:dyDescent="0.25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4" t="s">
        <v>1075</v>
      </c>
      <c r="AW603" t="str">
        <f t="shared" si="18"/>
        <v>761902760BRUNX RXBXXRX DX XUZX1609,46SIMSIMSIM190121396944761,875FNEL044752,87544761,87537270,916666666744752,87543599,875000000AMIL37AMIL 500 QP NACIONAL1916021916,02INATIVORepasse</v>
      </c>
      <c r="AX603">
        <f t="shared" si="19"/>
        <v>0</v>
      </c>
      <c r="AY603">
        <v>7</v>
      </c>
      <c r="AZ603">
        <v>1</v>
      </c>
    </row>
    <row r="604" spans="1:52" x14ac:dyDescent="0.25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4" t="s">
        <v>1075</v>
      </c>
      <c r="AW604" t="str">
        <f t="shared" si="18"/>
        <v>761902760BRUNX RXBXXRX DX XUZX1609,46SIMSIMSIM190121396944761,875FNEL044752,87544761,87537270,916666666744752,87543599,875000000AMIL37AMIL 500 QP NACIONAL1916021916,02INATIVORepasse</v>
      </c>
      <c r="AX604">
        <f t="shared" si="19"/>
        <v>1</v>
      </c>
      <c r="AY604">
        <v>7</v>
      </c>
      <c r="AZ604">
        <v>1</v>
      </c>
    </row>
    <row r="605" spans="1:52" x14ac:dyDescent="0.25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4" t="s">
        <v>1075</v>
      </c>
      <c r="AW605" t="str">
        <f t="shared" si="18"/>
        <v>761902760BRUNX RXBXXRX DX XUZX1609,46SIMSIMSIM190121396944761,875FNEL044752,87544761,87537270,916666666744752,87543599,875000000AMIL37AMIL 500 QP NACIONAL1916021916,02INATIVORepasse</v>
      </c>
      <c r="AX605">
        <f t="shared" si="19"/>
        <v>1</v>
      </c>
      <c r="AY605">
        <v>7</v>
      </c>
      <c r="AZ605">
        <v>1</v>
      </c>
    </row>
    <row r="606" spans="1:52" x14ac:dyDescent="0.25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4" t="s">
        <v>1075</v>
      </c>
      <c r="AW606" t="str">
        <f t="shared" si="18"/>
        <v>1191011000762106510MXRWXX XUGUTX DX XUZX RXBXXRX2987,38SIMSIMSIM2200121685044777,875ABREC044769,87544777,87525033,87544769,87543616,875000000AMIL37AMIL 500 QP NACIONAL COPART3556383556,38INATIVORepasse</v>
      </c>
      <c r="AX606">
        <f t="shared" si="19"/>
        <v>0</v>
      </c>
      <c r="AY606">
        <v>8</v>
      </c>
      <c r="AZ606">
        <v>1</v>
      </c>
    </row>
    <row r="607" spans="1:52" x14ac:dyDescent="0.25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4" t="s">
        <v>1075</v>
      </c>
      <c r="AW607" t="str">
        <f t="shared" si="18"/>
        <v>1189455000762106540JXXX VXTXR XPXTXLX NUNX1180,28SIMSIMSIM190121692944777,875FNEL044770,87544777,87538487,87544770,87543616,875000000AMIL37AMIL 400 QP NACIONAL1405091405,09INATIVORepasse</v>
      </c>
      <c r="AX607">
        <f t="shared" si="19"/>
        <v>0</v>
      </c>
      <c r="AY607">
        <v>8</v>
      </c>
      <c r="AZ607">
        <v>1</v>
      </c>
    </row>
    <row r="608" spans="1:52" x14ac:dyDescent="0.25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4" t="s">
        <v>1075</v>
      </c>
      <c r="AW608" t="str">
        <f t="shared" si="18"/>
        <v>1189449000762130410XLVXNX BXNFXM DX XLVX260,84NÃONÃONÃO190121451244777,875FNEL044711,87544777,87541007,87544711,87544711,87543616,875000000AMILNEXT MUNICIPAL SÃO PAULO31052310,52INATIVORepasse</v>
      </c>
      <c r="AX608">
        <f t="shared" si="19"/>
        <v>0</v>
      </c>
      <c r="AY608">
        <v>8</v>
      </c>
      <c r="AZ608">
        <v>1</v>
      </c>
    </row>
    <row r="609" spans="1:52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4" t="s">
        <v>1075</v>
      </c>
      <c r="AW609" t="str">
        <f t="shared" si="18"/>
        <v>762228170XNX KXTXRXNX MXDXXRX WXRDXX1937,21SIMSIMSIM350121566444777,875CLUBE ASSBRA BENEFICIOS044773,87544777,87530052,87544773,87543616,875000000AMIL37AMIL 400 QP NACIONAL2333962333,96INATIVORepasse</v>
      </c>
      <c r="AX609">
        <f t="shared" si="19"/>
        <v>0</v>
      </c>
      <c r="AY609">
        <v>8</v>
      </c>
      <c r="AZ609">
        <v>1</v>
      </c>
    </row>
    <row r="610" spans="1:52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4" t="s">
        <v>1075</v>
      </c>
      <c r="AW610" t="str">
        <f t="shared" si="18"/>
        <v>762240420WXRXLXNX NXVXX XNTX1341,09SIMSIMSIM2780121831044777,875SINDSIME -SINDICATO DOS EMPREENDEDORES INDIVIDUAIS044777,87534374,916666666743844,87543828,87543616,875000000AMIL37AMIL 400 QC NACIONAL1615821615,82ATIVORepasse</v>
      </c>
      <c r="AX610">
        <f t="shared" si="19"/>
        <v>0</v>
      </c>
      <c r="AY610">
        <v>8</v>
      </c>
      <c r="AZ610">
        <v>1</v>
      </c>
    </row>
    <row r="611" spans="1:52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4" t="s">
        <v>1075</v>
      </c>
      <c r="AW611" t="str">
        <f t="shared" si="18"/>
        <v>762906400JXX RXBXRTX GRXZXXNX MXWHXDX2786SIMSIMSIM570121884144761,875ANMEP044755,87544761,87532376,87544755,87543630,875000000AMIL36AMIL 700 QP NACIONAL3316663316,66INATIVORepasse</v>
      </c>
      <c r="AX611">
        <f t="shared" si="19"/>
        <v>0</v>
      </c>
      <c r="AY611">
        <v>7</v>
      </c>
      <c r="AZ611">
        <v>1</v>
      </c>
    </row>
    <row r="612" spans="1:52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4" t="s">
        <v>1075</v>
      </c>
      <c r="AW612" t="str">
        <f t="shared" si="18"/>
        <v>762906400JXX RXBXRTX GRXZXXNX MXWHXDX2786SIMSIMSIM570121884144761,875ANMEP044755,87544761,87532376,87544755,87543630,875000000AMIL36AMIL 700 QP NACIONAL3316663316,66INATIVORepasse</v>
      </c>
      <c r="AX612">
        <f t="shared" si="19"/>
        <v>1</v>
      </c>
      <c r="AY612">
        <v>7</v>
      </c>
      <c r="AZ612">
        <v>1</v>
      </c>
    </row>
    <row r="613" spans="1:52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4" t="s">
        <v>1075</v>
      </c>
      <c r="AW613" t="str">
        <f t="shared" si="18"/>
        <v>762906400JXX RXBXRTX GRXZXXNX MXWHXDX2786SIMSIMSIM570121884144761,875ANMEP044755,87544761,87532376,87544755,87543630,875000000AMIL36AMIL 700 QP NACIONAL3316663316,66INATIVORepasse</v>
      </c>
      <c r="AX613">
        <f t="shared" si="19"/>
        <v>1</v>
      </c>
      <c r="AY613">
        <v>7</v>
      </c>
      <c r="AZ613">
        <v>1</v>
      </c>
    </row>
    <row r="614" spans="1:52" x14ac:dyDescent="0.25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4" t="s">
        <v>1075</v>
      </c>
      <c r="AW614" t="str">
        <f t="shared" si="18"/>
        <v>762909090MXTXU DX LXGX GXNWXLVX2011,8SIMSIMSIM190121842744761,875FNEL044761,87535674,87543629,87543630,875000000AMIL36AMIL 500 QP NACIONAL2395022395,02ATIVORepasse</v>
      </c>
      <c r="AX614">
        <f t="shared" si="19"/>
        <v>0</v>
      </c>
      <c r="AY614">
        <v>7</v>
      </c>
      <c r="AZ614">
        <v>1</v>
      </c>
    </row>
    <row r="615" spans="1:52" x14ac:dyDescent="0.25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4" t="s">
        <v>1075</v>
      </c>
      <c r="AW615" t="str">
        <f t="shared" si="18"/>
        <v>762909090MXTXU DX LXGX GXNWXLVX2011,8SIMSIMSIM190121842744761,875FNEL044761,87535674,87543629,87543630,875000000AMIL36AMIL 500 QP NACIONAL2395022395,02ATIVORepasse</v>
      </c>
      <c r="AX615">
        <f t="shared" si="19"/>
        <v>1</v>
      </c>
      <c r="AY615">
        <v>7</v>
      </c>
      <c r="AZ615">
        <v>1</v>
      </c>
    </row>
    <row r="616" spans="1:52" x14ac:dyDescent="0.25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4" t="s">
        <v>1075</v>
      </c>
      <c r="AW616" t="str">
        <f t="shared" si="18"/>
        <v>762909090MXTXU DX LXGX GXNWXLVX2011,8SIMSIMSIM190121842744761,875FNEL044761,87535674,87543629,87543630,875000000AMIL36AMIL 500 QP NACIONAL2395022395,02ATIVORepasse</v>
      </c>
      <c r="AX616">
        <f t="shared" si="19"/>
        <v>1</v>
      </c>
      <c r="AY616">
        <v>7</v>
      </c>
      <c r="AZ616">
        <v>1</v>
      </c>
    </row>
    <row r="617" spans="1:52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4" t="s">
        <v>1075</v>
      </c>
      <c r="AW617" t="str">
        <f t="shared" si="18"/>
        <v>762958620YXMXN WRXTXNX XNTX DX XBRXU406,85SIMSIMSIM190121940644761,875FNEL044761,87538153,87543629,87543630,875000000AMIL36NEXT PLUS RM RJ48439484,39ATIVORepasse</v>
      </c>
      <c r="AX617">
        <f t="shared" si="19"/>
        <v>0</v>
      </c>
      <c r="AY617">
        <v>7</v>
      </c>
      <c r="AZ617">
        <v>1</v>
      </c>
    </row>
    <row r="618" spans="1:52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4" t="s">
        <v>1075</v>
      </c>
      <c r="AW618" t="str">
        <f t="shared" si="18"/>
        <v>762958620YXMXN WRXTXNX XNTX DX XBRXU406,85SIMSIMSIM190121940644761,875FNEL044761,87538153,87543629,87543630,875000000AMIL36NEXT PLUS RM RJ48439484,39ATIVORepasse</v>
      </c>
      <c r="AX618">
        <f t="shared" si="19"/>
        <v>1</v>
      </c>
      <c r="AY618">
        <v>7</v>
      </c>
      <c r="AZ618">
        <v>1</v>
      </c>
    </row>
    <row r="619" spans="1:52" x14ac:dyDescent="0.25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4" t="s">
        <v>1075</v>
      </c>
      <c r="AW619" t="str">
        <f t="shared" si="18"/>
        <v>762958620YXMXN WRXTXNX XNTX DX XBRXU406,85SIMSIMSIM190121940644761,875FNEL044761,87538153,87543629,87543630,875000000AMIL36NEXT PLUS RM RJ48439484,39ATIVORepasse</v>
      </c>
      <c r="AX619">
        <f t="shared" si="19"/>
        <v>1</v>
      </c>
      <c r="AY619">
        <v>7</v>
      </c>
      <c r="AZ619">
        <v>1</v>
      </c>
    </row>
    <row r="620" spans="1:52" x14ac:dyDescent="0.25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4" t="s">
        <v>1075</v>
      </c>
      <c r="AW620" t="str">
        <f t="shared" si="18"/>
        <v>762959650XNX WXRXLXNX VXXXRX LXPX PXNTX406,85SIMSIMSIM190121939344761,875FNEL044749,87544761,87540549,916666666744749,87544178,87543630,875000000AMIL36NEXT PLUS RM RJ48439484,39INATIVORepasse</v>
      </c>
      <c r="AX620">
        <f t="shared" si="19"/>
        <v>0</v>
      </c>
      <c r="AY620">
        <v>7</v>
      </c>
      <c r="AZ620">
        <v>1</v>
      </c>
    </row>
    <row r="621" spans="1:52" x14ac:dyDescent="0.25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4" t="s">
        <v>1075</v>
      </c>
      <c r="AW621" t="str">
        <f t="shared" si="18"/>
        <v>762959650XNX WXRXLXNX VXXXRX LXPX PXNTX406,85SIMSIMSIM190121939344761,875FNEL044749,87544761,87540549,916666666744749,87544178,87543630,875000000AMIL36NEXT PLUS RM RJ48439484,39INATIVORepasse</v>
      </c>
      <c r="AX621">
        <f t="shared" si="19"/>
        <v>1</v>
      </c>
      <c r="AY621">
        <v>7</v>
      </c>
      <c r="AZ621">
        <v>1</v>
      </c>
    </row>
    <row r="622" spans="1:52" x14ac:dyDescent="0.25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4" t="s">
        <v>1075</v>
      </c>
      <c r="AW622" t="str">
        <f t="shared" si="18"/>
        <v>762959650XNX WXRXLXNX VXXXRX LXPX PXNTX406,85SIMSIMSIM190121939344761,875FNEL044749,87544761,87540549,916666666744749,87544178,87543630,875000000AMIL36NEXT PLUS RM RJ48439484,39INATIVORepasse</v>
      </c>
      <c r="AX622">
        <f t="shared" si="19"/>
        <v>1</v>
      </c>
      <c r="AY622">
        <v>7</v>
      </c>
      <c r="AZ622">
        <v>1</v>
      </c>
    </row>
    <row r="623" spans="1:52" x14ac:dyDescent="0.25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4" t="s">
        <v>1075</v>
      </c>
      <c r="AW623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3">
        <f t="shared" si="19"/>
        <v>0</v>
      </c>
      <c r="AY623">
        <v>7</v>
      </c>
      <c r="AZ623">
        <v>1</v>
      </c>
    </row>
    <row r="624" spans="1:52" x14ac:dyDescent="0.25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4" t="s">
        <v>1075</v>
      </c>
      <c r="AW624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4">
        <f t="shared" si="19"/>
        <v>1</v>
      </c>
      <c r="AY624">
        <v>7</v>
      </c>
      <c r="AZ624">
        <v>1</v>
      </c>
    </row>
    <row r="625" spans="1:52" x14ac:dyDescent="0.25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4" t="s">
        <v>1075</v>
      </c>
      <c r="AW625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5">
        <f t="shared" si="19"/>
        <v>1</v>
      </c>
      <c r="AY625">
        <v>7</v>
      </c>
      <c r="AZ625">
        <v>1</v>
      </c>
    </row>
    <row r="626" spans="1:52" x14ac:dyDescent="0.25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4" t="s">
        <v>1075</v>
      </c>
      <c r="AW626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6">
        <f t="shared" si="19"/>
        <v>0</v>
      </c>
      <c r="AY626">
        <v>7</v>
      </c>
      <c r="AZ626">
        <v>1</v>
      </c>
    </row>
    <row r="627" spans="1:52" x14ac:dyDescent="0.25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4" t="s">
        <v>1075</v>
      </c>
      <c r="AW627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7">
        <f t="shared" si="19"/>
        <v>1</v>
      </c>
      <c r="AY627">
        <v>7</v>
      </c>
      <c r="AZ627">
        <v>1</v>
      </c>
    </row>
    <row r="628" spans="1:52" x14ac:dyDescent="0.25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4" t="s">
        <v>1075</v>
      </c>
      <c r="AW628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8">
        <f t="shared" si="19"/>
        <v>1</v>
      </c>
      <c r="AY628">
        <v>7</v>
      </c>
      <c r="AZ628">
        <v>1</v>
      </c>
    </row>
    <row r="629" spans="1:52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4" t="s">
        <v>1075</v>
      </c>
      <c r="AW629" t="str">
        <f t="shared" si="18"/>
        <v>762965650XNZX GXBRXXL XLVX VXXNX1038,11SIMSIMSIM190121942544761,875FNEL044761,87542153,87543629,87543630,875000000AMIL36AMIL 400 QC NACIONAL1235861235,86ATIVORepasse</v>
      </c>
      <c r="AX629">
        <f t="shared" si="19"/>
        <v>0</v>
      </c>
      <c r="AY629">
        <v>7</v>
      </c>
      <c r="AZ629">
        <v>1</v>
      </c>
    </row>
    <row r="630" spans="1:52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4" t="s">
        <v>1075</v>
      </c>
      <c r="AW630" t="str">
        <f t="shared" si="18"/>
        <v>762965650XNZX GXBRXXL XLVX VXXNX1038,11SIMSIMSIM190121942544761,875FNEL044761,87542153,87543629,87543630,875000000AMIL36AMIL 400 QC NACIONAL1235861235,86ATIVORepasse</v>
      </c>
      <c r="AX630">
        <f t="shared" si="19"/>
        <v>1</v>
      </c>
      <c r="AY630">
        <v>7</v>
      </c>
      <c r="AZ630">
        <v>1</v>
      </c>
    </row>
    <row r="631" spans="1:52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4" t="s">
        <v>1075</v>
      </c>
      <c r="AW631" t="str">
        <f t="shared" si="18"/>
        <v>762965650XNZX GXBRXXL XLVX VXXNX1038,11SIMSIMSIM190121942544761,875FNEL044761,87542153,87543629,87543630,875000000AMIL36AMIL 400 QC NACIONAL1235861235,86ATIVORepasse</v>
      </c>
      <c r="AX631">
        <f t="shared" si="19"/>
        <v>1</v>
      </c>
      <c r="AY631">
        <v>7</v>
      </c>
      <c r="AZ631">
        <v>1</v>
      </c>
    </row>
    <row r="632" spans="1:52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4" t="s">
        <v>1075</v>
      </c>
      <c r="AW632" t="str">
        <f t="shared" si="18"/>
        <v>763821020MXRXX XDUXRDX MXNDX FXBXXNX DX XUZX406,85SIMSIMSIM190122273844777,875FNEL044752,87544777,87542455,87544752,87543646,875000000AMIL36NEXT PLUS RM RJ48439484,39INATIVORepasse</v>
      </c>
      <c r="AX632">
        <f t="shared" si="19"/>
        <v>0</v>
      </c>
      <c r="AY632">
        <v>8</v>
      </c>
      <c r="AZ632">
        <v>1</v>
      </c>
    </row>
    <row r="633" spans="1:52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4" t="s">
        <v>1075</v>
      </c>
      <c r="AW633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3">
        <f t="shared" si="19"/>
        <v>0</v>
      </c>
      <c r="AY633">
        <v>7</v>
      </c>
      <c r="AZ633">
        <v>1</v>
      </c>
    </row>
    <row r="634" spans="1:52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4" t="s">
        <v>1075</v>
      </c>
      <c r="AW634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4">
        <f t="shared" si="19"/>
        <v>1</v>
      </c>
      <c r="AY634">
        <v>7</v>
      </c>
      <c r="AZ634">
        <v>1</v>
      </c>
    </row>
    <row r="635" spans="1:52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4" t="s">
        <v>1075</v>
      </c>
      <c r="AW635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5">
        <f t="shared" si="19"/>
        <v>1</v>
      </c>
      <c r="AY635">
        <v>7</v>
      </c>
      <c r="AZ635">
        <v>1</v>
      </c>
    </row>
    <row r="636" spans="1:52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4" t="s">
        <v>1075</v>
      </c>
      <c r="AW636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6">
        <f t="shared" si="19"/>
        <v>0</v>
      </c>
      <c r="AY636">
        <v>7</v>
      </c>
      <c r="AZ636">
        <v>1</v>
      </c>
    </row>
    <row r="637" spans="1:52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4" t="s">
        <v>1075</v>
      </c>
      <c r="AW637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7">
        <f t="shared" si="19"/>
        <v>1</v>
      </c>
      <c r="AY637">
        <v>7</v>
      </c>
      <c r="AZ637">
        <v>1</v>
      </c>
    </row>
    <row r="638" spans="1:52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4" t="s">
        <v>1075</v>
      </c>
      <c r="AW638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8">
        <f t="shared" si="19"/>
        <v>1</v>
      </c>
      <c r="AY638">
        <v>7</v>
      </c>
      <c r="AZ638">
        <v>1</v>
      </c>
    </row>
    <row r="639" spans="1:52" x14ac:dyDescent="0.25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4" t="s">
        <v>1075</v>
      </c>
      <c r="AW639" t="str">
        <f t="shared" si="18"/>
        <v>764531990WRXTXXNX VXXNNX RXBXXRX1332,96SIMNÃONÃO570122340444761,875ANMEP044663,87544761,87530808,87544689,87543660,875000000AMIL35AMIL 400 QP NACIONAL1586851586,85INATIVORepasse</v>
      </c>
      <c r="AX639">
        <f t="shared" si="19"/>
        <v>0</v>
      </c>
      <c r="AY639">
        <v>7</v>
      </c>
      <c r="AZ639">
        <v>1</v>
      </c>
    </row>
    <row r="640" spans="1:52" x14ac:dyDescent="0.25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4" t="s">
        <v>1075</v>
      </c>
      <c r="AW640" t="str">
        <f t="shared" si="18"/>
        <v>764531990WRXTXXNX VXXNNX RXBXXRX1332,96SIMNÃONÃO570122340444761,875ANMEP044663,87544761,87530808,87544689,87543660,875000000AMIL35AMIL 400 QP NACIONAL1586851586,85INATIVORepasse</v>
      </c>
      <c r="AX640">
        <f t="shared" si="19"/>
        <v>1</v>
      </c>
      <c r="AY640">
        <v>7</v>
      </c>
      <c r="AZ640">
        <v>1</v>
      </c>
    </row>
    <row r="641" spans="1:52" x14ac:dyDescent="0.25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4" t="s">
        <v>1075</v>
      </c>
      <c r="AW641" t="str">
        <f t="shared" si="18"/>
        <v>764531990WRXTXXNX VXXNNX RXBXXRX1332,96SIMNÃONÃO570122340444761,875ANMEP044663,87544761,87530808,87544689,87543660,875000000AMIL35AMIL 400 QP NACIONAL1586851586,85INATIVORepasse</v>
      </c>
      <c r="AX641">
        <f t="shared" si="19"/>
        <v>1</v>
      </c>
      <c r="AY641">
        <v>7</v>
      </c>
      <c r="AZ641">
        <v>1</v>
      </c>
    </row>
    <row r="642" spans="1:52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4" t="s">
        <v>1075</v>
      </c>
      <c r="AW642" t="str">
        <f t="shared" si="18"/>
        <v>764574040MXRWX XNTXNXX XLMXXDX DX JXU XLXVXXRX1784,23SIMSIMSIM190122356244761,875FNEL044761,87533079,87544319,87544299,87543660,875000000AMIL35AMIL 400 QC NACIONAL2124112124,11ATIVORepasse</v>
      </c>
      <c r="AX642">
        <f t="shared" si="19"/>
        <v>0</v>
      </c>
      <c r="AY642">
        <v>7</v>
      </c>
      <c r="AZ642">
        <v>1</v>
      </c>
    </row>
    <row r="643" spans="1:52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4" t="s">
        <v>1075</v>
      </c>
      <c r="AW643" t="str">
        <f t="shared" ref="AW643:AW706" si="2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XLXVXXRX1784,23SIMSIMSIM190122356244761,875FNEL044761,87533079,87544319,87544299,87543660,875000000AMIL35AMIL 400 QC NACIONAL2124112124,11ATIVORepasse</v>
      </c>
      <c r="AX643">
        <f t="shared" si="19"/>
        <v>1</v>
      </c>
      <c r="AY643">
        <v>7</v>
      </c>
      <c r="AZ643">
        <v>1</v>
      </c>
    </row>
    <row r="644" spans="1:52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4" t="s">
        <v>1075</v>
      </c>
      <c r="AW644" t="str">
        <f t="shared" si="20"/>
        <v>764574040MXRWX XNTXNXX XLMXXDX DX JXU XLXVXXRX1784,23SIMSIMSIM190122356244761,875FNEL044761,87533079,87544319,87544299,87543660,875000000AMIL35AMIL 400 QC NACIONAL2124112124,11ATIVORepasse</v>
      </c>
      <c r="AX644">
        <f t="shared" ref="AX644:AX707" si="21">IF(AW644=AW643,1,0)</f>
        <v>1</v>
      </c>
      <c r="AY644">
        <v>7</v>
      </c>
      <c r="AZ644">
        <v>1</v>
      </c>
    </row>
    <row r="645" spans="1:52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4" t="s">
        <v>1075</v>
      </c>
      <c r="AW645" t="str">
        <f t="shared" si="20"/>
        <v>764696860VXNXX DX XNTX XLXVXXRX415,83SIMSIMSIM2650122335544761,875ASCOSERVI044741,87544761,87535842,87544741,87543660,875000000AMIL35NEXT MUNICIPAL SÃO PAULO49503495,03INATIVORepasse</v>
      </c>
      <c r="AX645">
        <f t="shared" si="21"/>
        <v>0</v>
      </c>
      <c r="AY645">
        <v>7</v>
      </c>
      <c r="AZ645">
        <v>1</v>
      </c>
    </row>
    <row r="646" spans="1:52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4" t="s">
        <v>1075</v>
      </c>
      <c r="AW646" t="str">
        <f t="shared" si="20"/>
        <v>764696860VXNXX DX XNTX XLXVXXRX415,83SIMSIMSIM2650122335544761,875ASCOSERVI044741,87544761,87535842,87544741,87543660,875000000AMIL35NEXT MUNICIPAL SÃO PAULO49503495,03INATIVORepasse</v>
      </c>
      <c r="AX646">
        <f t="shared" si="21"/>
        <v>1</v>
      </c>
      <c r="AY646">
        <v>7</v>
      </c>
      <c r="AZ646">
        <v>1</v>
      </c>
    </row>
    <row r="647" spans="1:52" x14ac:dyDescent="0.25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4" t="s">
        <v>1075</v>
      </c>
      <c r="AW647" t="str">
        <f t="shared" si="20"/>
        <v>764696860VXNXX DX XNTX XLXVXXRX415,83SIMSIMSIM2650122335544761,875ASCOSERVI044741,87544761,87535842,87544741,87543660,875000000AMIL35NEXT MUNICIPAL SÃO PAULO49503495,03INATIVORepasse</v>
      </c>
      <c r="AX647">
        <f t="shared" si="21"/>
        <v>1</v>
      </c>
      <c r="AY647">
        <v>7</v>
      </c>
      <c r="AZ647">
        <v>1</v>
      </c>
    </row>
    <row r="648" spans="1:52" x14ac:dyDescent="0.25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4" t="s">
        <v>1075</v>
      </c>
      <c r="AW648" t="str">
        <f t="shared" si="20"/>
        <v>764697570MXRXX FXRNXNDX XRXUJX XLXVXXRX DX MXLX1287,56SIMSIMSIM190122290544761,875FNEL044761,87539614,87543657,87543660,875000000AMIL35AMIL 500 QP NACIONAL1532821532,82ATIVORepasse</v>
      </c>
      <c r="AX648">
        <f t="shared" si="21"/>
        <v>0</v>
      </c>
      <c r="AY648">
        <v>7</v>
      </c>
      <c r="AZ648">
        <v>1</v>
      </c>
    </row>
    <row r="649" spans="1:52" x14ac:dyDescent="0.25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4" t="s">
        <v>1075</v>
      </c>
      <c r="AW649" t="str">
        <f t="shared" si="20"/>
        <v>764697570MXRXX FXRNXNDX XRXUJX XLXVXXRX DX MXLX1287,56SIMSIMSIM190122290544761,875FNEL044761,87539614,87543657,87543660,875000000AMIL35AMIL 500 QP NACIONAL1532821532,82ATIVORepasse</v>
      </c>
      <c r="AX649">
        <f t="shared" si="21"/>
        <v>1</v>
      </c>
      <c r="AY649">
        <v>7</v>
      </c>
      <c r="AZ649">
        <v>1</v>
      </c>
    </row>
    <row r="650" spans="1:52" x14ac:dyDescent="0.25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4" t="s">
        <v>1075</v>
      </c>
      <c r="AW650" t="str">
        <f t="shared" si="20"/>
        <v>764697570MXRXX FXRNXNDX XRXUJX XLXVXXRX DX MXLX1287,56SIMSIMSIM190122290544761,875FNEL044761,87539614,87543657,87543660,875000000AMIL35AMIL 500 QP NACIONAL1532821532,82ATIVORepasse</v>
      </c>
      <c r="AX650">
        <f t="shared" si="21"/>
        <v>1</v>
      </c>
      <c r="AY650">
        <v>7</v>
      </c>
      <c r="AZ650">
        <v>1</v>
      </c>
    </row>
    <row r="651" spans="1:52" x14ac:dyDescent="0.25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4" t="s">
        <v>1075</v>
      </c>
      <c r="AW651" t="str">
        <f t="shared" si="20"/>
        <v>764697850LXRX XLVX DX NXWXMXNTX1829,66SIMSIMSIM2320122340644761,875SEEB - BA044761,87533045,87543657,87543660,875000000AMIL35AMIL 500 QP NACIONAL2204432204,43ATIVORepasse</v>
      </c>
      <c r="AX651">
        <f t="shared" si="21"/>
        <v>0</v>
      </c>
      <c r="AY651">
        <v>7</v>
      </c>
      <c r="AZ651">
        <v>1</v>
      </c>
    </row>
    <row r="652" spans="1:52" x14ac:dyDescent="0.25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4" t="s">
        <v>1075</v>
      </c>
      <c r="AW652" t="str">
        <f t="shared" si="20"/>
        <v>764697850LXRX XLVX DX NXWXMXNTX1829,66SIMSIMSIM2320122340644761,875SEEB - BA044761,87533045,87543657,87543660,875000000AMIL35AMIL 500 QP NACIONAL2204432204,43ATIVORepasse</v>
      </c>
      <c r="AX652">
        <f t="shared" si="21"/>
        <v>1</v>
      </c>
      <c r="AY652">
        <v>7</v>
      </c>
      <c r="AZ652">
        <v>1</v>
      </c>
    </row>
    <row r="653" spans="1:52" x14ac:dyDescent="0.25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4" t="s">
        <v>1075</v>
      </c>
      <c r="AW653" t="str">
        <f t="shared" si="20"/>
        <v>764697850LXRX XLVX DX NXWXMXNTX1829,66SIMSIMSIM2320122340644761,875SEEB - BA044761,87533045,87543657,87543660,875000000AMIL35AMIL 500 QP NACIONAL2204432204,43ATIVORepasse</v>
      </c>
      <c r="AX653">
        <f t="shared" si="21"/>
        <v>1</v>
      </c>
      <c r="AY653">
        <v>7</v>
      </c>
      <c r="AZ653">
        <v>1</v>
      </c>
    </row>
    <row r="654" spans="1:52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4" t="s">
        <v>1075</v>
      </c>
      <c r="AW654" t="str">
        <f t="shared" si="20"/>
        <v>764698080XLXX VXXXRX DX XUZX RXBXXRX2575,99SIMSIMSIM570122356344761,875ANMEP044761,87528572,87543660,87543660,875000000AMIL35AMIL 400 QC NACIONAL3066643066,64ATIVORepasse</v>
      </c>
      <c r="AX654">
        <f t="shared" si="21"/>
        <v>0</v>
      </c>
      <c r="AY654">
        <v>7</v>
      </c>
      <c r="AZ654">
        <v>1</v>
      </c>
    </row>
    <row r="655" spans="1:52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4" t="s">
        <v>1075</v>
      </c>
      <c r="AW655" t="str">
        <f t="shared" si="20"/>
        <v>764698080XLXX VXXXRX DX XUZX RXBXXRX2575,99SIMSIMSIM570122356344761,875ANMEP044761,87528572,87543660,87543660,875000000AMIL35AMIL 400 QC NACIONAL3066643066,64ATIVORepasse</v>
      </c>
      <c r="AX655">
        <f t="shared" si="21"/>
        <v>1</v>
      </c>
      <c r="AY655">
        <v>7</v>
      </c>
      <c r="AZ655">
        <v>1</v>
      </c>
    </row>
    <row r="656" spans="1:52" x14ac:dyDescent="0.25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4" t="s">
        <v>1075</v>
      </c>
      <c r="AW656" t="str">
        <f t="shared" si="20"/>
        <v>764698080XLXX VXXXRX DX XUZX RXBXXRX2575,99SIMSIMSIM570122356344761,875ANMEP044761,87528572,87543660,87543660,875000000AMIL35AMIL 400 QC NACIONAL3066643066,64ATIVORepasse</v>
      </c>
      <c r="AX656">
        <f t="shared" si="21"/>
        <v>1</v>
      </c>
      <c r="AY656">
        <v>7</v>
      </c>
      <c r="AZ656">
        <v>1</v>
      </c>
    </row>
    <row r="657" spans="1:52" x14ac:dyDescent="0.25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4" t="s">
        <v>1075</v>
      </c>
      <c r="AW657" t="str">
        <f t="shared" si="20"/>
        <v>764698090PXDRX XLVX LXRX NXBRXGX1038,11SIMSIMSIM190122285144761,875FNEL044761,87541975,916666666743660,87543660,875000000AMIL35AMIL 400 QC NACIONAL1235861235,86ATIVORepasse</v>
      </c>
      <c r="AX657">
        <f t="shared" si="21"/>
        <v>0</v>
      </c>
      <c r="AY657">
        <v>7</v>
      </c>
      <c r="AZ657">
        <v>1</v>
      </c>
    </row>
    <row r="658" spans="1:52" x14ac:dyDescent="0.25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4" t="s">
        <v>1075</v>
      </c>
      <c r="AW658" t="str">
        <f t="shared" si="20"/>
        <v>764698090PXDRX XLVX LXRX NXBRXGX1038,11SIMSIMSIM190122285144761,875FNEL044761,87541975,916666666743660,87543660,875000000AMIL35AMIL 400 QC NACIONAL1235861235,86ATIVORepasse</v>
      </c>
      <c r="AX658">
        <f t="shared" si="21"/>
        <v>1</v>
      </c>
      <c r="AY658">
        <v>7</v>
      </c>
      <c r="AZ658">
        <v>1</v>
      </c>
    </row>
    <row r="659" spans="1:52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4" t="s">
        <v>1075</v>
      </c>
      <c r="AW659" t="str">
        <f t="shared" si="20"/>
        <v>764698090PXDRX XLVX LXRX NXBRXGX1038,11SIMSIMSIM190122285144761,875FNEL044761,87541975,916666666743660,87543660,875000000AMIL35AMIL 400 QC NACIONAL1235861235,86ATIVORepasse</v>
      </c>
      <c r="AX659">
        <f t="shared" si="21"/>
        <v>1</v>
      </c>
      <c r="AY659">
        <v>7</v>
      </c>
      <c r="AZ659">
        <v>1</v>
      </c>
    </row>
    <row r="660" spans="1:52" x14ac:dyDescent="0.25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4" t="s">
        <v>1075</v>
      </c>
      <c r="AW660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0">
        <f t="shared" si="21"/>
        <v>0</v>
      </c>
      <c r="AY660">
        <v>7</v>
      </c>
      <c r="AZ660">
        <v>1</v>
      </c>
    </row>
    <row r="661" spans="1:52" x14ac:dyDescent="0.25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4" t="s">
        <v>1075</v>
      </c>
      <c r="AW661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1">
        <f t="shared" si="21"/>
        <v>1</v>
      </c>
      <c r="AY661">
        <v>7</v>
      </c>
      <c r="AZ661">
        <v>1</v>
      </c>
    </row>
    <row r="662" spans="1:52" x14ac:dyDescent="0.25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4" t="s">
        <v>1075</v>
      </c>
      <c r="AW662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2">
        <f t="shared" si="21"/>
        <v>1</v>
      </c>
      <c r="AY662">
        <v>7</v>
      </c>
      <c r="AZ662">
        <v>1</v>
      </c>
    </row>
    <row r="663" spans="1:52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4" t="s">
        <v>1075</v>
      </c>
      <c r="AW663" t="str">
        <f t="shared" si="20"/>
        <v>764777220NXWXLX XMXX XUZX1038,11SIMSIMSIM190122373944761,875FNEL044755,87544761,87542733,916666666744755,87543660,875000000AMIL35AMIL 400 QC NACIONAL1235861235,86INATIVORepasse</v>
      </c>
      <c r="AX663">
        <f t="shared" si="21"/>
        <v>0</v>
      </c>
      <c r="AY663">
        <v>7</v>
      </c>
      <c r="AZ663">
        <v>1</v>
      </c>
    </row>
    <row r="664" spans="1:52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4" t="s">
        <v>1075</v>
      </c>
      <c r="AW664" t="str">
        <f t="shared" si="20"/>
        <v>764777220NXWXLX XMXX XUZX1038,11SIMSIMSIM190122373944761,875FNEL044755,87544761,87542733,916666666744755,87543660,875000000AMIL35AMIL 400 QC NACIONAL1235861235,86INATIVORepasse</v>
      </c>
      <c r="AX664">
        <f t="shared" si="21"/>
        <v>1</v>
      </c>
      <c r="AY664">
        <v>7</v>
      </c>
      <c r="AZ664">
        <v>1</v>
      </c>
    </row>
    <row r="665" spans="1:52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4" t="s">
        <v>1075</v>
      </c>
      <c r="AW665" t="str">
        <f t="shared" si="20"/>
        <v>764777220NXWXLX XMXX XUZX1038,11SIMSIMSIM190122373944761,875FNEL044755,87544761,87542733,916666666744755,87543660,875000000AMIL35AMIL 400 QC NACIONAL1235861235,86INATIVORepasse</v>
      </c>
      <c r="AX665">
        <f t="shared" si="21"/>
        <v>1</v>
      </c>
      <c r="AY665">
        <v>7</v>
      </c>
      <c r="AZ665">
        <v>1</v>
      </c>
    </row>
    <row r="666" spans="1:52" x14ac:dyDescent="0.25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4" t="s">
        <v>1075</v>
      </c>
      <c r="AW666" t="str">
        <f t="shared" si="20"/>
        <v>1189442000765780080DXYXNX WRXTXNX GRXGXRXX PXX635,76SIMSIMSIM570122382244777,875ANMEP044777,87535705,87543677,87543677,875000000AMIL35NEXT PLUS RM RJ75684756,84ATIVORepasse</v>
      </c>
      <c r="AX666">
        <f t="shared" si="21"/>
        <v>0</v>
      </c>
      <c r="AY666">
        <v>8</v>
      </c>
      <c r="AZ666">
        <v>1</v>
      </c>
    </row>
    <row r="667" spans="1:52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4" t="s">
        <v>1075</v>
      </c>
      <c r="AW667" t="str">
        <f t="shared" si="20"/>
        <v>765780120LXXNNY XLVX GXNWXLVX NXTXL635,76SIMSIMSIM2650122294944777,875ASCOSERVI044777,87535192,87543677,87543677,875765780133882318831,88318838,823882AMIL35NEXT PLUS RM RJ75684756,84ATIVORepasse</v>
      </c>
      <c r="AX667">
        <f t="shared" si="21"/>
        <v>0</v>
      </c>
      <c r="AY667">
        <v>8</v>
      </c>
      <c r="AZ667">
        <v>1</v>
      </c>
    </row>
    <row r="668" spans="1:52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4" t="s">
        <v>1075</v>
      </c>
      <c r="AW668" t="str">
        <f t="shared" si="20"/>
        <v>765780210XNX WRXTXNX XLXVXXRX DX XUX2663,71SIMSIMSIM2780122394744777,875SINDSIME -SINDICATO DOS EMPREENDEDORES INDIVIDUAIS044777,87526444,87543677,87543677,875000000AMIL35AMIL 400 QP NACIONAL3209283209,28ATIVORepasse</v>
      </c>
      <c r="AX668">
        <f t="shared" si="21"/>
        <v>0</v>
      </c>
      <c r="AY668">
        <v>8</v>
      </c>
      <c r="AZ668">
        <v>1</v>
      </c>
    </row>
    <row r="669" spans="1:52" x14ac:dyDescent="0.25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4" t="s">
        <v>1075</v>
      </c>
      <c r="AW669" t="str">
        <f t="shared" si="20"/>
        <v>1189449000765780320XVXN WXRNXWK XUZX1622,05SIMSIMSIM190122390744777,875FNEL044777,87535121,87543677,87543677,875000000AMIL35AMIL 400 QC NACIONAL1931021931,02ATIVORepasse</v>
      </c>
      <c r="AX669">
        <f t="shared" si="21"/>
        <v>0</v>
      </c>
      <c r="AY669">
        <v>8</v>
      </c>
      <c r="AZ669">
        <v>1</v>
      </c>
    </row>
    <row r="670" spans="1:52" x14ac:dyDescent="0.25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4" t="s">
        <v>1075</v>
      </c>
      <c r="AW670" t="str">
        <f t="shared" si="20"/>
        <v>1189449000765780340WXRLX XDUXRDX GXLXTTX GXMX260,84NÃONÃONÃO190124615744777,875FNEL044711,87544777,87537890,87544711,87544711,87543677,875000000AMILNEXT MUNICIPAL SÃO PAULO31052310,52INATIVORepasse</v>
      </c>
      <c r="AX670">
        <f t="shared" si="21"/>
        <v>0</v>
      </c>
      <c r="AY670">
        <v>8</v>
      </c>
      <c r="AZ670">
        <v>1</v>
      </c>
    </row>
    <row r="671" spans="1:52" x14ac:dyDescent="0.25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4" t="s">
        <v>1075</v>
      </c>
      <c r="AW671" t="str">
        <f t="shared" si="20"/>
        <v>1189449000765814040JURXNDXR WXXTXNX DX XNTX1025,04SIMSIMSIM190124629144777,875FNEL044777,87527674,87543677,87543677,875000000AMIL35NEXT MUNICIPAL SÃO PAULO1220261220,26ATIVORepasse</v>
      </c>
      <c r="AX671">
        <f t="shared" si="21"/>
        <v>0</v>
      </c>
      <c r="AY671">
        <v>8</v>
      </c>
      <c r="AZ671">
        <v>1</v>
      </c>
    </row>
    <row r="672" spans="1:52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4" t="s">
        <v>1075</v>
      </c>
      <c r="AW672" t="str">
        <f t="shared" si="20"/>
        <v>765814100JXNXTX MXNDX WXRNXXRX1025,04SIMSIMSIM2650124625444777,875ASCOSERVI044745,87544777,87527438,87544745,87543677,875000000AMIL35NEXT MUNICIPAL SÃO PAULO1220261220,26INATIVORepasse</v>
      </c>
      <c r="AX672">
        <f t="shared" si="21"/>
        <v>0</v>
      </c>
      <c r="AY672">
        <v>8</v>
      </c>
      <c r="AZ672">
        <v>1</v>
      </c>
    </row>
    <row r="673" spans="1:52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4" t="s">
        <v>1075</v>
      </c>
      <c r="AW673" t="str">
        <f t="shared" si="20"/>
        <v>765814110WXRXLXNX MXNDX WXRNXXRX566,01SIMSIMSIM2650124625444777,875ASCOSERVI144745,87544777,87536344,87544745,87543677,875000000AMIL35NEXT MUNICIPAL SÃO PAULO67384673,84INATIVORepasse</v>
      </c>
      <c r="AX673">
        <f t="shared" si="21"/>
        <v>0</v>
      </c>
      <c r="AY673">
        <v>8</v>
      </c>
      <c r="AZ673">
        <v>1</v>
      </c>
    </row>
    <row r="674" spans="1:52" x14ac:dyDescent="0.25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4" t="s">
        <v>1075</v>
      </c>
      <c r="AW674" t="str">
        <f t="shared" si="20"/>
        <v>1189449000765814170LUWX HXNRXQUX DX XLVX WXTX416,82SIMSIMSIM190124645344777,875FNEL044777,87542864,87544770,87544770,87543677,875000000AMIL35NEXT MUNICIPAL SÃO PAULO49621496,21SUSPENSÃORepasse</v>
      </c>
      <c r="AX674">
        <f t="shared" si="21"/>
        <v>0</v>
      </c>
      <c r="AY674">
        <v>8</v>
      </c>
      <c r="AZ674">
        <v>1</v>
      </c>
    </row>
    <row r="675" spans="1:52" x14ac:dyDescent="0.25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4" t="s">
        <v>1075</v>
      </c>
      <c r="AW675" t="str">
        <f t="shared" si="20"/>
        <v>1189449000765814190MXGUXL PXRXXRX DX XLVX416,82SIMSIMSIM190124645444777,875FNEL044777,87542125,87543677,87543677,875000000AMIL35NEXT ABC 2049621496,21ATIVORepasse</v>
      </c>
      <c r="AX675">
        <f t="shared" si="21"/>
        <v>0</v>
      </c>
      <c r="AY675">
        <v>8</v>
      </c>
      <c r="AZ675">
        <v>1</v>
      </c>
    </row>
    <row r="676" spans="1:52" x14ac:dyDescent="0.25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4" t="s">
        <v>1075</v>
      </c>
      <c r="AW676" t="str">
        <f t="shared" si="20"/>
        <v>1189455000765819600LUWX FXRRXXRX DX XBRXU2323,64SIMSIMSIM190122419044777,875FNEL044777,87531677,87543677,87543677,875000000AMIL35AMIL 500 QP NACIONAL2766232766,23ATIVORepasse</v>
      </c>
      <c r="AX676">
        <f t="shared" si="21"/>
        <v>0</v>
      </c>
      <c r="AY676">
        <v>8</v>
      </c>
      <c r="AZ676">
        <v>1</v>
      </c>
    </row>
    <row r="677" spans="1:52" x14ac:dyDescent="0.25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4" t="s">
        <v>1075</v>
      </c>
      <c r="AW677" t="str">
        <f t="shared" si="20"/>
        <v>1189455000765819610MXRTX XNTX MXRXNDX XBRXU2212,99SIMSIMSIM190122419044777,875FNEL144777,87533461,87543677,87543677,875000000AMIL35AMIL 500 QP NACIONAL2634532634,53ATIVORepasse</v>
      </c>
      <c r="AX677">
        <f t="shared" si="21"/>
        <v>0</v>
      </c>
      <c r="AY677">
        <v>8</v>
      </c>
      <c r="AZ677">
        <v>1</v>
      </c>
    </row>
    <row r="678" spans="1:52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4" t="s">
        <v>1075</v>
      </c>
      <c r="AW678" t="str">
        <f t="shared" si="20"/>
        <v>766622470XNX WXRXLXNX FXNXWX XNTXNX1703,84SIMSIMSIM2240124663344761,875CRA - BA044755,87544761,87530118,87544755,87543691,875000000AMIL34AMIL 400 QC NACIONAL2052812052,81INATIVORepasse</v>
      </c>
      <c r="AX678">
        <f t="shared" si="21"/>
        <v>0</v>
      </c>
      <c r="AY678">
        <v>7</v>
      </c>
      <c r="AZ678">
        <v>1</v>
      </c>
    </row>
    <row r="679" spans="1:52" x14ac:dyDescent="0.25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4" t="s">
        <v>1075</v>
      </c>
      <c r="AW679" t="str">
        <f t="shared" si="20"/>
        <v>766622470XNX WXRXLXNX FXNXWX XNTXNX1703,84SIMSIMSIM2240124663344761,875CRA - BA044755,87544761,87530118,87544755,87543691,875000000AMIL34AMIL 400 QC NACIONAL2052812052,81INATIVORepasse</v>
      </c>
      <c r="AX679">
        <f t="shared" si="21"/>
        <v>1</v>
      </c>
      <c r="AY679">
        <v>7</v>
      </c>
      <c r="AZ679">
        <v>1</v>
      </c>
    </row>
    <row r="680" spans="1:52" x14ac:dyDescent="0.25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4" t="s">
        <v>1075</v>
      </c>
      <c r="AW680" t="str">
        <f t="shared" si="20"/>
        <v>766622470XNX WXRXLXNX FXNXWX XNTXNX1703,84SIMSIMSIM2240124663344761,875CRA - BA044755,87544761,87530118,87544755,87543691,875000000AMIL34AMIL 400 QC NACIONAL2052812052,81INATIVORepasse</v>
      </c>
      <c r="AX680">
        <f t="shared" si="21"/>
        <v>1</v>
      </c>
      <c r="AY680">
        <v>7</v>
      </c>
      <c r="AZ680">
        <v>1</v>
      </c>
    </row>
    <row r="681" spans="1:52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4" t="s">
        <v>1075</v>
      </c>
      <c r="AW681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1">
        <f t="shared" si="21"/>
        <v>0</v>
      </c>
      <c r="AY681">
        <v>7</v>
      </c>
      <c r="AZ681">
        <v>1</v>
      </c>
    </row>
    <row r="682" spans="1:52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4" t="s">
        <v>1075</v>
      </c>
      <c r="AW682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2">
        <f t="shared" si="21"/>
        <v>1</v>
      </c>
      <c r="AY682">
        <v>7</v>
      </c>
      <c r="AZ682">
        <v>1</v>
      </c>
    </row>
    <row r="683" spans="1:52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4" t="s">
        <v>1075</v>
      </c>
      <c r="AW683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3">
        <f t="shared" si="21"/>
        <v>1</v>
      </c>
      <c r="AY683">
        <v>7</v>
      </c>
      <c r="AZ683">
        <v>1</v>
      </c>
    </row>
    <row r="684" spans="1:52" x14ac:dyDescent="0.25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4" t="s">
        <v>1075</v>
      </c>
      <c r="AW684" t="str">
        <f t="shared" si="20"/>
        <v>766622580LUWXXNX XNTX XLVX1703,84SIMSIMSIM2340124695444761,875SINDIFARMA - BA044761,87530453,87543691,87543691,875000000AMIL34AMIL 400 QC NACIONAL2052812052,81ATIVORepasse</v>
      </c>
      <c r="AX684">
        <f t="shared" si="21"/>
        <v>0</v>
      </c>
      <c r="AY684">
        <v>7</v>
      </c>
      <c r="AZ684">
        <v>1</v>
      </c>
    </row>
    <row r="685" spans="1:52" x14ac:dyDescent="0.25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4" t="s">
        <v>1075</v>
      </c>
      <c r="AW685" t="str">
        <f t="shared" si="20"/>
        <v>766622580LUWXXNX XNTX XLVX1703,84SIMSIMSIM2340124695444761,875SINDIFARMA - BA044761,87530453,87543691,87543691,875000000AMIL34AMIL 400 QC NACIONAL2052812052,81ATIVORepasse</v>
      </c>
      <c r="AX685">
        <f t="shared" si="21"/>
        <v>1</v>
      </c>
      <c r="AY685">
        <v>7</v>
      </c>
      <c r="AZ685">
        <v>1</v>
      </c>
    </row>
    <row r="686" spans="1:52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4" t="s">
        <v>1075</v>
      </c>
      <c r="AW686" t="str">
        <f t="shared" si="20"/>
        <v>766622580LUWXXNX XNTX XLVX1703,84SIMSIMSIM2340124695444761,875SINDIFARMA - BA044761,87530453,87543691,87543691,875000000AMIL34AMIL 400 QC NACIONAL2052812052,81ATIVORepasse</v>
      </c>
      <c r="AX686">
        <f t="shared" si="21"/>
        <v>1</v>
      </c>
      <c r="AY686">
        <v>7</v>
      </c>
      <c r="AZ686">
        <v>1</v>
      </c>
    </row>
    <row r="687" spans="1:52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4" t="s">
        <v>1075</v>
      </c>
      <c r="AW687" t="str">
        <f t="shared" si="20"/>
        <v>766622600BXRBXRX LUXZX FXRRXXRX DX MXRXNDX1287,56SIMSIMSIM190124698244761,875FNEL044761,87538684,916666666743691,87543691,875000000AMIL34AMIL 500 QP NACIONAL1532821532,82ATIVORepasse</v>
      </c>
      <c r="AX687">
        <f t="shared" si="21"/>
        <v>0</v>
      </c>
      <c r="AY687">
        <v>7</v>
      </c>
      <c r="AZ687">
        <v>1</v>
      </c>
    </row>
    <row r="688" spans="1:52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4" t="s">
        <v>1075</v>
      </c>
      <c r="AW688" t="str">
        <f t="shared" si="20"/>
        <v>766622600BXRBXRX LUXZX FXRRXXRX DX MXRXNDX1287,56SIMSIMSIM190124698244761,875FNEL044761,87538684,916666666743691,87543691,875000000AMIL34AMIL 500 QP NACIONAL1532821532,82ATIVORepasse</v>
      </c>
      <c r="AX688">
        <f t="shared" si="21"/>
        <v>1</v>
      </c>
      <c r="AY688">
        <v>7</v>
      </c>
      <c r="AZ688">
        <v>1</v>
      </c>
    </row>
    <row r="689" spans="1:52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4" t="s">
        <v>1075</v>
      </c>
      <c r="AW689" t="str">
        <f t="shared" si="20"/>
        <v>766622600BXRBXRX LUXZX FXRRXXRX DX MXRXNDX1287,56SIMSIMSIM190124698244761,875FNEL044761,87538684,916666666743691,87543691,875000000AMIL34AMIL 500 QP NACIONAL1532821532,82ATIVORepasse</v>
      </c>
      <c r="AX689">
        <f t="shared" si="21"/>
        <v>1</v>
      </c>
      <c r="AY689">
        <v>7</v>
      </c>
      <c r="AZ689">
        <v>1</v>
      </c>
    </row>
    <row r="690" spans="1:52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4" t="s">
        <v>1075</v>
      </c>
      <c r="AW690" t="str">
        <f t="shared" si="20"/>
        <v>766622610GLXXDXN LXXNDRX FRXGX DX HXRX2323,64SIMSIMSIM190124698344761,875FNEL044761,87530635,916666666744725,87544725,87543691,875000000AMIL34AMIL 500 QP NACIONAL2766232766,23ATIVORepasse</v>
      </c>
      <c r="AX690">
        <f t="shared" si="21"/>
        <v>0</v>
      </c>
      <c r="AY690">
        <v>7</v>
      </c>
      <c r="AZ690">
        <v>1</v>
      </c>
    </row>
    <row r="691" spans="1:52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4" t="s">
        <v>1075</v>
      </c>
      <c r="AW691" t="str">
        <f t="shared" si="20"/>
        <v>766622610GLXXDXN LXXNDRX FRXGX DX HXRX2323,64SIMSIMSIM190124698344761,875FNEL044761,87530635,916666666744725,87544725,87543691,875000000AMIL34AMIL 500 QP NACIONAL2766232766,23ATIVORepasse</v>
      </c>
      <c r="AX691">
        <f t="shared" si="21"/>
        <v>1</v>
      </c>
      <c r="AY691">
        <v>7</v>
      </c>
      <c r="AZ691">
        <v>1</v>
      </c>
    </row>
    <row r="692" spans="1:52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4" t="s">
        <v>1075</v>
      </c>
      <c r="AW692" t="str">
        <f t="shared" si="20"/>
        <v>766622610GLXXDXN LXXNDRX FRXGX DX HXRX2323,64SIMSIMSIM190124698344761,875FNEL044761,87530635,916666666744725,87544725,87543691,875000000AMIL34AMIL 500 QP NACIONAL2766232766,23ATIVORepasse</v>
      </c>
      <c r="AX692">
        <f t="shared" si="21"/>
        <v>1</v>
      </c>
      <c r="AY692">
        <v>7</v>
      </c>
      <c r="AZ692">
        <v>1</v>
      </c>
    </row>
    <row r="693" spans="1:52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4" t="s">
        <v>1075</v>
      </c>
      <c r="AW693" t="str">
        <f t="shared" si="20"/>
        <v>766622640XXBXLLX VXLXWX RXX X XLVX1038,11SIMSIMSIM190124702444761,875FNEL044761,87538516,87544182,87544025,87543691,875000000AMIL34AMIL 400 QC NACIONAL1235861235,86ATIVORepasse</v>
      </c>
      <c r="AX693">
        <f t="shared" si="21"/>
        <v>0</v>
      </c>
      <c r="AY693">
        <v>7</v>
      </c>
      <c r="AZ693">
        <v>1</v>
      </c>
    </row>
    <row r="694" spans="1:52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4" t="s">
        <v>1075</v>
      </c>
      <c r="AW694" t="str">
        <f t="shared" si="20"/>
        <v>766622640XXBXLLX VXLXWX RXX X XLVX1038,11SIMSIMSIM190124702444761,875FNEL044761,87538516,87544182,87544025,87543691,875000000AMIL34AMIL 400 QC NACIONAL1235861235,86ATIVORepasse</v>
      </c>
      <c r="AX694">
        <f t="shared" si="21"/>
        <v>1</v>
      </c>
      <c r="AY694">
        <v>7</v>
      </c>
      <c r="AZ694">
        <v>1</v>
      </c>
    </row>
    <row r="695" spans="1:52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4" t="s">
        <v>1075</v>
      </c>
      <c r="AW695" t="str">
        <f t="shared" si="20"/>
        <v>766622640XXBXLLX VXLXWX RXX X XLVX1038,11SIMSIMSIM190124702444761,875FNEL044761,87538516,87544182,87544025,87543691,875000000AMIL34AMIL 400 QC NACIONAL1235861235,86ATIVORepasse</v>
      </c>
      <c r="AX695">
        <f t="shared" si="21"/>
        <v>1</v>
      </c>
      <c r="AY695">
        <v>7</v>
      </c>
      <c r="AZ695">
        <v>1</v>
      </c>
    </row>
    <row r="696" spans="1:52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4" t="s">
        <v>1075</v>
      </c>
      <c r="AW696" t="str">
        <f t="shared" si="20"/>
        <v>766622690DXNXXLX XXRX GUXMXRXX2343,07SIMSIMSIM570124715444761,875ANMEP044755,87544761,87529992,916666666744755,87543691,875000000AMIL34AMIL 400 QP NACIONAL2789372789,37INATIVORepasse</v>
      </c>
      <c r="AX696">
        <f t="shared" si="21"/>
        <v>0</v>
      </c>
      <c r="AY696">
        <v>7</v>
      </c>
      <c r="AZ696">
        <v>1</v>
      </c>
    </row>
    <row r="697" spans="1:52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4" t="s">
        <v>1075</v>
      </c>
      <c r="AW697" t="str">
        <f t="shared" si="20"/>
        <v>766622690DXNXXLX XXRX GUXMXRXX2343,07SIMSIMSIM570124715444761,875ANMEP044755,87544761,87529992,916666666744755,87543691,875000000AMIL34AMIL 400 QP NACIONAL2789372789,37INATIVORepasse</v>
      </c>
      <c r="AX697">
        <f t="shared" si="21"/>
        <v>1</v>
      </c>
      <c r="AY697">
        <v>7</v>
      </c>
      <c r="AZ697">
        <v>1</v>
      </c>
    </row>
    <row r="698" spans="1:52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4" t="s">
        <v>1075</v>
      </c>
      <c r="AW698" t="str">
        <f t="shared" si="20"/>
        <v>766622690DXNXXLX XXRX GUXMXRXX2343,07SIMSIMSIM570124715444761,875ANMEP044755,87544761,87529992,916666666744755,87543691,875000000AMIL34AMIL 400 QP NACIONAL2789372789,37INATIVORepasse</v>
      </c>
      <c r="AX698">
        <f t="shared" si="21"/>
        <v>1</v>
      </c>
      <c r="AY698">
        <v>7</v>
      </c>
      <c r="AZ698">
        <v>1</v>
      </c>
    </row>
    <row r="699" spans="1:52" x14ac:dyDescent="0.25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4" t="s">
        <v>1075</v>
      </c>
      <c r="AW699" t="str">
        <f t="shared" si="20"/>
        <v>0766634680LXXMXRX DX XUX LXPX664,5SIMSIMSIM570124755044761,875ANMEP044761,87532288,87543691,87543691,875000000AMIL34NEXT MUNICIPAL SÃO PAULO79106791,06ATIVORepasse</v>
      </c>
      <c r="AX699">
        <f t="shared" si="21"/>
        <v>0</v>
      </c>
      <c r="AY699">
        <v>7</v>
      </c>
      <c r="AZ699">
        <v>1</v>
      </c>
    </row>
    <row r="700" spans="1:52" x14ac:dyDescent="0.25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4" t="s">
        <v>1075</v>
      </c>
      <c r="AW700" t="str">
        <f t="shared" si="20"/>
        <v>0766634680LXXMXRX DX XUX LXPX664,5SIMSIMSIM570124755044761,875ANMEP044761,87532288,87543691,87543691,875000000AMIL34NEXT MUNICIPAL SÃO PAULO79106791,06ATIVORepasse</v>
      </c>
      <c r="AX700">
        <f t="shared" si="21"/>
        <v>1</v>
      </c>
      <c r="AY700">
        <v>7</v>
      </c>
      <c r="AZ700">
        <v>1</v>
      </c>
    </row>
    <row r="701" spans="1:52" x14ac:dyDescent="0.25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4" t="s">
        <v>1075</v>
      </c>
      <c r="AW701" t="str">
        <f t="shared" si="20"/>
        <v>0766634680LXXMXRX DX XUX LXPX664,5SIMSIMSIM570124755044761,875ANMEP044761,87532288,87543691,87543691,875000000AMIL34NEXT MUNICIPAL SÃO PAULO79106791,06ATIVORepasse</v>
      </c>
      <c r="AX701">
        <f t="shared" si="21"/>
        <v>1</v>
      </c>
      <c r="AY701">
        <v>7</v>
      </c>
      <c r="AZ701">
        <v>1</v>
      </c>
    </row>
    <row r="702" spans="1:52" x14ac:dyDescent="0.25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1051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52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4" t="s">
        <v>1076</v>
      </c>
      <c r="AW702" t="str">
        <f t="shared" si="20"/>
        <v>6302b525171b4e38d1b83f1f6302b4ad7d8f3341632e5b086302b525171b4e38d1b83f074306680744771,87511984440006302b4ad7d8f3341632e5b081198444000D43691,875766636120YXMIN XUZX MXWXDX00NEXT MUN SÃO PAULO QC PJCAMens. Titular Faixa Etária Implant.T416,8244771,875Mensalidade</v>
      </c>
      <c r="AX702">
        <f t="shared" si="21"/>
        <v>0</v>
      </c>
      <c r="AY702">
        <v>7</v>
      </c>
      <c r="AZ702">
        <v>1</v>
      </c>
    </row>
    <row r="703" spans="1:52" x14ac:dyDescent="0.25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1051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52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4" t="s">
        <v>1076</v>
      </c>
      <c r="AW703" t="str">
        <f t="shared" si="20"/>
        <v>6302b525171b4e38d1b83f206302b4ad7d8f3341632e5b086302b525171b4e38d1b83f074306680744771,87511984440006302b4ad7d8f3341632e5b081198444000D43691,875766636370IXBXLLX XRXUJX DX ILVX00NEXT - 10Mens. Titular Faixa Etária Implant.T416,8244771,875Mensalidade</v>
      </c>
      <c r="AX703">
        <f t="shared" si="21"/>
        <v>0</v>
      </c>
      <c r="AY703">
        <v>7</v>
      </c>
      <c r="AZ703">
        <v>1</v>
      </c>
    </row>
    <row r="704" spans="1:52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4" t="s">
        <v>1075</v>
      </c>
      <c r="AW704" t="str">
        <f t="shared" si="20"/>
        <v>766638920WXNTXX XUX BXTX2343,07SIMSIMSIM190124699744761,875FNEL044761,87529329,87543691,87543691,875000000AMIL34AMIL 400 QP NACIONAL2789372789,37ATIVORepasse</v>
      </c>
      <c r="AX704">
        <f t="shared" si="21"/>
        <v>0</v>
      </c>
      <c r="AY704">
        <v>7</v>
      </c>
      <c r="AZ704">
        <v>1</v>
      </c>
    </row>
    <row r="705" spans="1:52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4" t="s">
        <v>1075</v>
      </c>
      <c r="AW705" t="str">
        <f t="shared" si="20"/>
        <v>766638920WXNTXX XUX BXTX2343,07SIMSIMSIM190124699744761,875FNEL044761,87529329,87543691,87543691,875000000AMIL34AMIL 400 QP NACIONAL2789372789,37ATIVORepasse</v>
      </c>
      <c r="AX705">
        <f t="shared" si="21"/>
        <v>1</v>
      </c>
      <c r="AY705">
        <v>7</v>
      </c>
      <c r="AZ705">
        <v>1</v>
      </c>
    </row>
    <row r="706" spans="1:52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4" t="s">
        <v>1075</v>
      </c>
      <c r="AW706" t="str">
        <f t="shared" si="20"/>
        <v>766638920WXNTXX XUX BXTX2343,07SIMSIMSIM190124699744761,875FNEL044761,87529329,87543691,87543691,875000000AMIL34AMIL 400 QP NACIONAL2789372789,37ATIVORepasse</v>
      </c>
      <c r="AX706">
        <f t="shared" si="21"/>
        <v>1</v>
      </c>
      <c r="AY706">
        <v>7</v>
      </c>
      <c r="AZ706">
        <v>1</v>
      </c>
    </row>
    <row r="707" spans="1:52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4" t="s">
        <v>1075</v>
      </c>
      <c r="AW707" t="str">
        <f t="shared" ref="AW707:AW770" si="22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XUZX1038,11SIMSIMSIM190124687244761,875FNEL044761,87542009,916666666743691,87543691,875000000AMIL34AMIL 400 QC NACIONAL1235861235,86ATIVORepasse</v>
      </c>
      <c r="AX707">
        <f t="shared" si="21"/>
        <v>0</v>
      </c>
      <c r="AY707">
        <v>7</v>
      </c>
      <c r="AZ707">
        <v>1</v>
      </c>
    </row>
    <row r="708" spans="1:52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4" t="s">
        <v>1075</v>
      </c>
      <c r="AW708" t="str">
        <f t="shared" si="22"/>
        <v>766639150JXXX MXGUXL WXRDXX XUZX1038,11SIMSIMSIM190124687244761,875FNEL044761,87542009,916666666743691,87543691,875000000AMIL34AMIL 400 QC NACIONAL1235861235,86ATIVORepasse</v>
      </c>
      <c r="AX708">
        <f t="shared" ref="AX708:AX771" si="23">IF(AW708=AW707,1,0)</f>
        <v>1</v>
      </c>
      <c r="AY708">
        <v>7</v>
      </c>
      <c r="AZ708">
        <v>1</v>
      </c>
    </row>
    <row r="709" spans="1:52" x14ac:dyDescent="0.25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4" t="s">
        <v>1075</v>
      </c>
      <c r="AW709" t="str">
        <f t="shared" si="22"/>
        <v>766639150JXXX MXGUXL WXRDXX XUZX1038,11SIMSIMSIM190124687244761,875FNEL044761,87542009,916666666743691,87543691,875000000AMIL34AMIL 400 QC NACIONAL1235861235,86ATIVORepasse</v>
      </c>
      <c r="AX709">
        <f t="shared" si="23"/>
        <v>1</v>
      </c>
      <c r="AY709">
        <v>7</v>
      </c>
      <c r="AZ709">
        <v>1</v>
      </c>
    </row>
    <row r="710" spans="1:52" x14ac:dyDescent="0.25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4" t="s">
        <v>1075</v>
      </c>
      <c r="AW710" t="str">
        <f t="shared" si="22"/>
        <v>766639440BXRNXRDX WXXLHX NXWXMXNTX FRXNWX738,6SIMSIMNÃO190124687944761,875FNEL044712,87544761,87542427,87544725,87544725,87543691,875000000AMIL34AMIL 400 QP NACIONAL87928879,28INATIVORepasse</v>
      </c>
      <c r="AX710">
        <f t="shared" si="23"/>
        <v>0</v>
      </c>
      <c r="AY710">
        <v>7</v>
      </c>
      <c r="AZ710">
        <v>1</v>
      </c>
    </row>
    <row r="711" spans="1:52" x14ac:dyDescent="0.25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4" t="s">
        <v>1075</v>
      </c>
      <c r="AW711" t="str">
        <f t="shared" si="22"/>
        <v>766639440BXRNXRDX WXXLHX NXWXMXNTX FRXNWX738,6SIMSIMNÃO190124687944761,875FNEL044712,87544761,87542427,87544725,87544725,87543691,875000000AMIL34AMIL 400 QP NACIONAL87928879,28INATIVORepasse</v>
      </c>
      <c r="AX711">
        <f t="shared" si="23"/>
        <v>1</v>
      </c>
      <c r="AY711">
        <v>7</v>
      </c>
      <c r="AZ711">
        <v>1</v>
      </c>
    </row>
    <row r="712" spans="1:52" x14ac:dyDescent="0.25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4" t="s">
        <v>1075</v>
      </c>
      <c r="AW712" t="str">
        <f t="shared" si="22"/>
        <v>766639440BXRNXRDX WXXLHX NXWXMXNTX FRXNWX738,6SIMSIMNÃO190124687944761,875FNEL044712,87544761,87542427,87544725,87544725,87543691,875000000AMIL34AMIL 400 QP NACIONAL87928879,28INATIVORepasse</v>
      </c>
      <c r="AX712">
        <f t="shared" si="23"/>
        <v>1</v>
      </c>
      <c r="AY712">
        <v>7</v>
      </c>
      <c r="AZ712">
        <v>1</v>
      </c>
    </row>
    <row r="713" spans="1:52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4" t="s">
        <v>1075</v>
      </c>
      <c r="AW713" t="str">
        <f t="shared" si="22"/>
        <v>766642190PXDRX TXXGX FXRRXXRX TRXGX2028,6SIMSIMSIM570124728044761,875ANMEP044761,87533006,87543691,87543691,875000000AMIL34AMIL 400 QP NACIONAL2414992414,99ATIVORepasse</v>
      </c>
      <c r="AX713">
        <f t="shared" si="23"/>
        <v>0</v>
      </c>
      <c r="AY713">
        <v>7</v>
      </c>
      <c r="AZ713">
        <v>1</v>
      </c>
    </row>
    <row r="714" spans="1:52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4" t="s">
        <v>1075</v>
      </c>
      <c r="AW714" t="str">
        <f t="shared" si="22"/>
        <v>766642190PXDRX TXXGX FXRRXXRX TRXGX2028,6SIMSIMSIM570124728044761,875ANMEP044761,87533006,87543691,87543691,875000000AMIL34AMIL 400 QP NACIONAL2414992414,99ATIVORepasse</v>
      </c>
      <c r="AX714">
        <f t="shared" si="23"/>
        <v>1</v>
      </c>
      <c r="AY714">
        <v>7</v>
      </c>
      <c r="AZ714">
        <v>1</v>
      </c>
    </row>
    <row r="715" spans="1:52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4" t="s">
        <v>1075</v>
      </c>
      <c r="AW715" t="str">
        <f t="shared" si="22"/>
        <v>766642190PXDRX TXXGX FXRRXXRX TRXGX2028,6SIMSIMSIM570124728044761,875ANMEP044761,87533006,87543691,87543691,875000000AMIL34AMIL 400 QP NACIONAL2414992414,99ATIVORepasse</v>
      </c>
      <c r="AX715">
        <f t="shared" si="23"/>
        <v>1</v>
      </c>
      <c r="AY715">
        <v>7</v>
      </c>
      <c r="AZ715">
        <v>1</v>
      </c>
    </row>
    <row r="716" spans="1:52" x14ac:dyDescent="0.25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4" t="s">
        <v>1075</v>
      </c>
      <c r="AW716" t="str">
        <f t="shared" si="22"/>
        <v>766642300XRTHUR DXLFXTX MXRXNHX1287,56SIMSIMSIM190124754444761,875FNEL044761,87542640,87543691,87543691,875000000AMIL34AMIL 500 QP NACIONAL1532821532,82ATIVORepasse</v>
      </c>
      <c r="AX716">
        <f t="shared" si="23"/>
        <v>0</v>
      </c>
      <c r="AY716">
        <v>7</v>
      </c>
      <c r="AZ716">
        <v>1</v>
      </c>
    </row>
    <row r="717" spans="1:52" x14ac:dyDescent="0.25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4" t="s">
        <v>1075</v>
      </c>
      <c r="AW717" t="str">
        <f t="shared" si="22"/>
        <v>766642300XRTHUR DXLFXTX MXRXNHX1287,56SIMSIMSIM190124754444761,875FNEL044761,87542640,87543691,87543691,875000000AMIL34AMIL 500 QP NACIONAL1532821532,82ATIVORepasse</v>
      </c>
      <c r="AX717">
        <f t="shared" si="23"/>
        <v>1</v>
      </c>
      <c r="AY717">
        <v>7</v>
      </c>
      <c r="AZ717">
        <v>1</v>
      </c>
    </row>
    <row r="718" spans="1:52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4" t="s">
        <v>1075</v>
      </c>
      <c r="AW718" t="str">
        <f t="shared" si="22"/>
        <v>766642300XRTHUR DXLFXTX MXRXNHX1287,56SIMSIMSIM190124754444761,875FNEL044761,87542640,87543691,87543691,875000000AMIL34AMIL 500 QP NACIONAL1532821532,82ATIVORepasse</v>
      </c>
      <c r="AX718">
        <f t="shared" si="23"/>
        <v>1</v>
      </c>
      <c r="AY718">
        <v>7</v>
      </c>
      <c r="AZ718">
        <v>1</v>
      </c>
    </row>
    <row r="719" spans="1:52" x14ac:dyDescent="0.25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4" t="s">
        <v>1075</v>
      </c>
      <c r="AW719" t="str">
        <f t="shared" si="22"/>
        <v>1201881000810731350GXXVXNNX BXTX NUNX WXRDXZX805,73SIMNÃONÃO570118792644761,875ANMEP144682,87544761,87544229,87544682,87544248,875000000AMIL40AMIL 500 QP NACIONAL95921959,21INATIVORepasse</v>
      </c>
      <c r="AX719">
        <f t="shared" si="23"/>
        <v>0</v>
      </c>
      <c r="AY719">
        <v>7</v>
      </c>
      <c r="AZ719">
        <v>1</v>
      </c>
    </row>
    <row r="720" spans="1:52" x14ac:dyDescent="0.25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4" t="s">
        <v>1075</v>
      </c>
      <c r="AW720" t="str">
        <f t="shared" si="22"/>
        <v>1201881000810731350GXXVXNNX BXTX NUNX WXRDXZX805,73SIMNÃONÃO570118792644761,875ANMEP144682,87544761,87544229,87544682,87544248,875000000AMIL40AMIL 500 QP NACIONAL95921959,21INATIVORepasse</v>
      </c>
      <c r="AX720">
        <f t="shared" si="23"/>
        <v>1</v>
      </c>
      <c r="AY720">
        <v>7</v>
      </c>
      <c r="AZ720">
        <v>1</v>
      </c>
    </row>
    <row r="721" spans="1:52" x14ac:dyDescent="0.25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4" t="s">
        <v>1075</v>
      </c>
      <c r="AW721" t="str">
        <f t="shared" si="22"/>
        <v>1201881000810731350GXXVXNNX BXTX NUNX WXRDXZX805,73SIMNÃONÃO570118792644761,875ANMEP144682,87544761,87544229,87544682,87544248,875000000AMIL40AMIL 500 QP NACIONAL95921959,21INATIVORepasse</v>
      </c>
      <c r="AX721">
        <f t="shared" si="23"/>
        <v>1</v>
      </c>
      <c r="AY721">
        <v>7</v>
      </c>
      <c r="AZ721">
        <v>1</v>
      </c>
    </row>
    <row r="722" spans="1:52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4" t="s">
        <v>1075</v>
      </c>
      <c r="AW722" t="str">
        <f t="shared" si="22"/>
        <v>813301940LUXNX MXLXM GXZZX1666,31SIMSIMNÃO733485421207133660244777,875ASSETJ - ASSOCIACAO DOS SERVIDORES DO TRIBUNAL DE044777,87528587,87544745,87544741,87544286,875000000AMIL15AMIL S750 R2 QP S/COPART2164042164,04ATIVORepasse</v>
      </c>
      <c r="AX722">
        <f t="shared" si="23"/>
        <v>0</v>
      </c>
      <c r="AY722">
        <v>8</v>
      </c>
      <c r="AZ722">
        <v>1</v>
      </c>
    </row>
    <row r="723" spans="1:52" x14ac:dyDescent="0.25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4" t="s">
        <v>1075</v>
      </c>
      <c r="AW723" t="str">
        <f t="shared" si="22"/>
        <v>813301960XZXMXR MXTTX MXLXM GXZZX4009,54SIMSIMNÃO733485421207133660344777,875ASSETJ - ASSOCIACAO DOS SERVIDORES DO TRIBUNAL DE044777,87517604,87544745,87544741,87544286,875000000AMIL15AMIL S750 R2 QP S/COPART5207195207,19ATIVORepasse</v>
      </c>
      <c r="AX723">
        <f t="shared" si="23"/>
        <v>0</v>
      </c>
      <c r="AY723">
        <v>8</v>
      </c>
      <c r="AZ723">
        <v>1</v>
      </c>
    </row>
    <row r="724" spans="1:52" x14ac:dyDescent="0.25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4" t="s">
        <v>1075</v>
      </c>
      <c r="AW724" t="str">
        <f t="shared" si="22"/>
        <v>813462520JULXXNX WRXTXNX DX XUZX XLVXXRX1333,04SIMSIMNÃO733485421207133652744777,875ASSETJ - ASSOCIACAO DOS SERVIDORES DO TRIBUNAL DE044777,87529982,916666666744745,87544741,87544286,875000000AMIL15AMIL S750 R2 QP S/COPART1731211731,21ATIVORepasse</v>
      </c>
      <c r="AX724">
        <f t="shared" si="23"/>
        <v>0</v>
      </c>
      <c r="AY724">
        <v>8</v>
      </c>
      <c r="AZ724">
        <v>1</v>
      </c>
    </row>
    <row r="725" spans="1:52" x14ac:dyDescent="0.25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4" t="s">
        <v>1075</v>
      </c>
      <c r="AW725" t="str">
        <f t="shared" si="22"/>
        <v>813464600XLXWX FLXUXNX FXVXRXTTX474,65SIMSIMNÃO733485433201133297544777,875ASSETJ - ASSOCIACAO DOS SERVIDORES DO TRIBUNAL DE044777,87535589,87544745,87544741,87544286,875000000AMIL15AMIL FACIL S80 QC S/COPART61642616,42ATIVORepasse</v>
      </c>
      <c r="AX725">
        <f t="shared" si="23"/>
        <v>0</v>
      </c>
      <c r="AY725">
        <v>8</v>
      </c>
      <c r="AZ725">
        <v>1</v>
      </c>
    </row>
    <row r="726" spans="1:52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4" t="s">
        <v>1075</v>
      </c>
      <c r="AW726" t="str">
        <f t="shared" si="22"/>
        <v>813464620XRX WHRXPXM1978,72SIMSIMNÃO733485433201133348644777,875ASSETJ - ASSOCIACAO DOS SERVIDORES DO TRIBUNAL DE044777,87516395,916666666744745,87544741,87544286,875000000AMIL15AMIL FACIL S80 QC S/COPART2569762569,76ATIVORepasse</v>
      </c>
      <c r="AX726">
        <f t="shared" si="23"/>
        <v>0</v>
      </c>
      <c r="AY726">
        <v>8</v>
      </c>
      <c r="AZ726">
        <v>1</v>
      </c>
    </row>
    <row r="727" spans="1:52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4" t="s">
        <v>1075</v>
      </c>
      <c r="AW727" t="str">
        <f t="shared" si="22"/>
        <v>813464630THXLDX RXWWX VXXXRX2137,01SIMSIMNÃO733485431204133303244777,875ASSETJ - ASSOCIACAO DOS SERVIDORES DO TRIBUNAL DE044777,87512811,916666666744745,87544741,87544286,875000000AMIL15AMIL FACIL S80 QP S/COPART2775352775,35ATIVORepasse</v>
      </c>
      <c r="AX727">
        <f t="shared" si="23"/>
        <v>0</v>
      </c>
      <c r="AY727">
        <v>8</v>
      </c>
      <c r="AZ727">
        <v>1</v>
      </c>
    </row>
    <row r="728" spans="1:52" x14ac:dyDescent="0.25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4" t="s">
        <v>1075</v>
      </c>
      <c r="AW728" t="str">
        <f t="shared" si="22"/>
        <v>813464680DXNNVXR WXLLX WXRLXNX LXMX474,65SIMSIMNÃO733485433201133482444777,875ASSETJ - ASSOCIACAO DOS SERVIDORES DO TRIBUNAL DE044777,87535736,87544745,87544741,87544286,875000000AMIL15AMIL FACIL S80 QC S/COPART61642616,42ATIVORepasse</v>
      </c>
      <c r="AX728">
        <f t="shared" si="23"/>
        <v>0</v>
      </c>
      <c r="AY728">
        <v>8</v>
      </c>
      <c r="AZ728">
        <v>1</v>
      </c>
    </row>
    <row r="729" spans="1:52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4" t="s">
        <v>1075</v>
      </c>
      <c r="AW729" t="str">
        <f t="shared" si="22"/>
        <v>813464740TXXGX MXLXM GXZZX1666,31SIMSIMNÃO733485421207133428444777,875ASSETJ - ASSOCIACAO DOS SERVIDORES DO TRIBUNAL DE044777,87527754,916666666744745,87544741,87544286,875000000AMIL15AMIL S750 R2 QP S/COPART2164042164,04ATIVORepasse</v>
      </c>
      <c r="AX729">
        <f t="shared" si="23"/>
        <v>0</v>
      </c>
      <c r="AY729">
        <v>8</v>
      </c>
      <c r="AZ729">
        <v>1</v>
      </c>
    </row>
    <row r="730" spans="1:52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4" t="s">
        <v>1075</v>
      </c>
      <c r="AW730" t="str">
        <f t="shared" si="22"/>
        <v>813465170VXRX LUWXX FURTXDX GXUVXXX2137,01SIMSIMNÃO733485431204133428644777,875ASSETJ - ASSOCIACAO DOS SERVIDORES DO TRIBUNAL DE044777,87518378,87544745,87544741,87544286,875000000AMIL15AMIL FACIL S80 QP S/COPART2775352775,35ATIVORepasse</v>
      </c>
      <c r="AX730">
        <f t="shared" si="23"/>
        <v>0</v>
      </c>
      <c r="AY730">
        <v>8</v>
      </c>
      <c r="AZ730">
        <v>1</v>
      </c>
    </row>
    <row r="731" spans="1:52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4" t="s">
        <v>1075</v>
      </c>
      <c r="AW731" t="str">
        <f t="shared" si="22"/>
        <v>813465520XLVXX TXKXHX XNDX2137,01SIMSIMNÃO733485431204133482644777,875ASSETJ - ASSOCIACAO DOS SERVIDORES DO TRIBUNAL DE044777,87522919,87544745,87544741,87544286,875000000AMIL15AMIL FACIL S80 QP S/COPART2775352775,35ATIVORepasse</v>
      </c>
      <c r="AX731">
        <f t="shared" si="23"/>
        <v>0</v>
      </c>
      <c r="AY731">
        <v>8</v>
      </c>
      <c r="AZ731">
        <v>1</v>
      </c>
    </row>
    <row r="732" spans="1:52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4" t="s">
        <v>1075</v>
      </c>
      <c r="AW732" t="str">
        <f t="shared" si="22"/>
        <v>813465540GXLDX RXX XNTX2137,01SIMSIMNÃO733485431204133608644777,875ASSETJ - ASSOCIACAO DOS SERVIDORES DO TRIBUNAL DE044777,87520823,916666666744745,87544741,87544286,875000000AMIL15AMIL FACIL S80 QP S/COPART2775352775,35ATIVORepasse</v>
      </c>
      <c r="AX732">
        <f t="shared" si="23"/>
        <v>0</v>
      </c>
      <c r="AY732">
        <v>8</v>
      </c>
      <c r="AZ732">
        <v>1</v>
      </c>
    </row>
    <row r="733" spans="1:52" x14ac:dyDescent="0.25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4" t="s">
        <v>1075</v>
      </c>
      <c r="AW733" t="str">
        <f t="shared" si="22"/>
        <v>813465570XGNX BRXNWX XQUXLX XLXX512,62SIMSIMNÃO733485431204133652844777,875ASSETJ - ASSOCIACAO DOS SERVIDORES DO TRIBUNAL DE044777,87534683,916666666744745,87544741,87544286,875000000AMIL15AMIL FACIL S80 QP S/COPART66574665,74ATIVORepasse</v>
      </c>
      <c r="AX733">
        <f t="shared" si="23"/>
        <v>0</v>
      </c>
      <c r="AY733">
        <v>8</v>
      </c>
      <c r="AZ733">
        <v>1</v>
      </c>
    </row>
    <row r="734" spans="1:52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4" t="s">
        <v>1075</v>
      </c>
      <c r="AW734" t="str">
        <f t="shared" si="22"/>
        <v>813465730DXXGX MXLXM GXZZX1333,04SIMSIMNÃO733485421207133617144777,875ASSETJ - ASSOCIACAO DOS SERVIDORES DO TRIBUNAL DE044777,87529333,87544745,87544741,87544286,875000000AMIL15AMIL S750 R2 QP S/COPART1731211731,21ATIVORepasse</v>
      </c>
      <c r="AX734">
        <f t="shared" si="23"/>
        <v>0</v>
      </c>
      <c r="AY734">
        <v>8</v>
      </c>
      <c r="AZ734">
        <v>1</v>
      </c>
    </row>
    <row r="735" spans="1:52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4" t="s">
        <v>1075</v>
      </c>
      <c r="AW735" t="str">
        <f t="shared" si="22"/>
        <v>813465770WXRMXLLX MXLXNDRXNX WXRXTTX2137,01SIMSIMNÃO733485431204133653144777,875ASSETJ - ASSOCIACAO DOS SERVIDORES DO TRIBUNAL DE044777,87511699,916666666744745,87544741,87544286,875000000AMIL15AMIL FACIL S80 QP S/COPART2775352775,35ATIVORepasse</v>
      </c>
      <c r="AX735">
        <f t="shared" si="23"/>
        <v>0</v>
      </c>
      <c r="AY735">
        <v>8</v>
      </c>
      <c r="AZ735">
        <v>1</v>
      </c>
    </row>
    <row r="736" spans="1:52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4" t="s">
        <v>1075</v>
      </c>
      <c r="AW736" t="str">
        <f t="shared" si="22"/>
        <v>813466250JXX DXX MXWHXDX1978,72SIMSIMNÃO733485433201133653344777,875ASSETJ - ASSOCIACAO DOS SERVIDORES DO TRIBUNAL DE044777,87522302,916666666744745,87544741,87544286,875000000AMIL15AMIL FACIL S80 QC S/COPART2569762569,76ATIVORepasse</v>
      </c>
      <c r="AX736">
        <f t="shared" si="23"/>
        <v>0</v>
      </c>
      <c r="AY736">
        <v>8</v>
      </c>
      <c r="AZ736">
        <v>1</v>
      </c>
    </row>
    <row r="737" spans="1:52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4" t="s">
        <v>1075</v>
      </c>
      <c r="AW737" t="str">
        <f t="shared" si="22"/>
        <v>813466350XNXX RXBXXRX LXVXRXRX2137,01SIMSIMNÃO733485431204133654344777,875ASSETJ - ASSOCIACAO DOS SERVIDORES DO TRIBUNAL DE044777,87513723,87544745,87544741,87544286,875000000AMIL15AMIL FACIL S80 QP S/COPART2775352775,35ATIVORepasse</v>
      </c>
      <c r="AX737">
        <f t="shared" si="23"/>
        <v>0</v>
      </c>
      <c r="AY737">
        <v>8</v>
      </c>
      <c r="AZ737">
        <v>1</v>
      </c>
    </row>
    <row r="738" spans="1:52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4" t="s">
        <v>1075</v>
      </c>
      <c r="AW738" t="str">
        <f t="shared" si="22"/>
        <v>813466380WXWXRX FXRXX XLVX1978,72SIMSIMNÃO733485433201133657444777,875ASSETJ - ASSOCIACAO DOS SERVIDORES DO TRIBUNAL DE044777,87517847,916666666744745,87544741,87544286,875000000AMIL15AMIL FACIL S80 QC S/COPART2569762569,76ATIVORepasse</v>
      </c>
      <c r="AX738">
        <f t="shared" si="23"/>
        <v>0</v>
      </c>
      <c r="AY738">
        <v>8</v>
      </c>
      <c r="AZ738">
        <v>1</v>
      </c>
    </row>
    <row r="739" spans="1:52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4" t="s">
        <v>1075</v>
      </c>
      <c r="AW739" t="str">
        <f t="shared" si="22"/>
        <v>813466460THXX BUXNX PXNTX598,06SIMSIMNÃO733485433201133657544777,875ASSETJ - ASSOCIACAO DOS SERVIDORES DO TRIBUNAL DE044777,87530785,87544745,87544741,87544286,875000000AMIL15AMIL FACIL S80 QC S/COPART7767776,7ATIVORepasse</v>
      </c>
      <c r="AX739">
        <f t="shared" si="23"/>
        <v>0</v>
      </c>
      <c r="AY739">
        <v>8</v>
      </c>
      <c r="AZ739">
        <v>1</v>
      </c>
    </row>
    <row r="740" spans="1:52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4" t="s">
        <v>1075</v>
      </c>
      <c r="AW740" t="str">
        <f t="shared" si="22"/>
        <v>813466470RXQUXL BXRRXTX DX XRXUJX XLXVXXRX1221,15SIMSIMNÃO733485431204133660044777,875ASSETJ - ASSOCIACAO DOS SERVIDORES DO TRIBUNAL DE044777,87523795,87544745,87544741,87544286,875000000AMIL15AMIL FACIL S80 QP S/COPART1585921585,92ATIVORepasse</v>
      </c>
      <c r="AX740">
        <f t="shared" si="23"/>
        <v>0</v>
      </c>
      <c r="AY740">
        <v>8</v>
      </c>
      <c r="AZ740">
        <v>1</v>
      </c>
    </row>
    <row r="741" spans="1:52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4" t="s">
        <v>1075</v>
      </c>
      <c r="AW741" t="str">
        <f t="shared" si="22"/>
        <v>813466510WXGNXR MXXXMXXNX976,92SIMSIMNÃO733485431204133660444777,875ASSETJ - ASSOCIACAO DOS SERVIDORES DO TRIBUNAL DE044777,87525745,87544745,87544741,87544286,875000000AMIL15AMIL FACIL S80 QP S/COPART1268731268,73ATIVORepasse</v>
      </c>
      <c r="AX741">
        <f t="shared" si="23"/>
        <v>0</v>
      </c>
      <c r="AY741">
        <v>8</v>
      </c>
      <c r="AZ741">
        <v>1</v>
      </c>
    </row>
    <row r="742" spans="1:52" x14ac:dyDescent="0.25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4" t="s">
        <v>1075</v>
      </c>
      <c r="AW742" t="str">
        <f t="shared" si="22"/>
        <v>813466680PRXWXLX DXX PXRXXRX657,86SIMSIMNÃO733485433201133660144777,875ASSETJ - ASSOCIACAO DOS SERVIDORES DO TRIBUNAL DE044777,87529649,87544745,87544741,87544286,875000000AMIL15AMIL FACIL S80 QC S/COPART85436854,36ATIVORepasse</v>
      </c>
      <c r="AX742">
        <f t="shared" si="23"/>
        <v>0</v>
      </c>
      <c r="AY742">
        <v>8</v>
      </c>
      <c r="AZ742">
        <v>1</v>
      </c>
    </row>
    <row r="743" spans="1:52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4" t="s">
        <v>1075</v>
      </c>
      <c r="AW743" t="str">
        <f t="shared" si="22"/>
        <v>814355760BXNTX GXZZX WXRNXWK DX XUZX XLVX673,81SIMSIMNÃO733485421207133660244777,875ASSETJ - ASSOCIACAO DOS SERVIDORES DO TRIBUNAL DE144777,87543392,87544745,87544286,875000000AMIL15AMIL S750 R2 QP S/COPART87508875,08ATIVORepasse</v>
      </c>
      <c r="AX743">
        <f t="shared" si="23"/>
        <v>0</v>
      </c>
      <c r="AY743">
        <v>8</v>
      </c>
      <c r="AZ743">
        <v>1</v>
      </c>
    </row>
    <row r="744" spans="1:52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4" t="s">
        <v>1075</v>
      </c>
      <c r="AW744" t="str">
        <f t="shared" si="22"/>
        <v>814359680JULXXNX BXRRXTX FXRXX DX XLXVXXRX615,13SIMSIMNÃO733485431204133660044777,875ASSETJ - ASSOCIACAO DOS SERVIDORES DO TRIBUNAL DE144777,87533471,87544745,87544286,875000000AMIL15AMIL FACIL S80 QP S/COPART79888798,88ATIVORepasse</v>
      </c>
      <c r="AX744">
        <f t="shared" si="23"/>
        <v>0</v>
      </c>
      <c r="AY744">
        <v>8</v>
      </c>
      <c r="AZ744">
        <v>1</v>
      </c>
    </row>
    <row r="745" spans="1:52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4" t="s">
        <v>1075</v>
      </c>
      <c r="AW745" t="str">
        <f t="shared" si="22"/>
        <v>814359700LXRXNZX XNTXNXX MXTXUX MXXXMXXNX359,12SIMSIMNÃO733485431204133660444777,875ASSETJ - ASSOCIACAO DOS SERVIDORES DO TRIBUNAL DE144777,87543271,87544745,87544286,875000000AMIL15AMIL FACIL S80 QP S/COPART4664466,4ATIVORepasse</v>
      </c>
      <c r="AX745">
        <f t="shared" si="23"/>
        <v>0</v>
      </c>
      <c r="AY745">
        <v>8</v>
      </c>
      <c r="AZ745">
        <v>1</v>
      </c>
    </row>
    <row r="746" spans="1:52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4" t="s">
        <v>1075</v>
      </c>
      <c r="AW746" t="str">
        <f t="shared" si="22"/>
        <v>814359710MURXLX DXX MXWHXDX389,05SIMSIMNÃO733485433201133653344777,875ASSETJ - ASSOCIACAO DOS SERVIDORES DO TRIBUNAL DE144777,87536122,916666666744745,87544286,875000000AMIL15AMIL FACIL S80 QC S/COPART50526505,26ATIVORepasse</v>
      </c>
      <c r="AX746">
        <f t="shared" si="23"/>
        <v>0</v>
      </c>
      <c r="AY746">
        <v>8</v>
      </c>
      <c r="AZ746">
        <v>1</v>
      </c>
    </row>
    <row r="747" spans="1:52" x14ac:dyDescent="0.25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4" t="s">
        <v>1075</v>
      </c>
      <c r="AW747" t="str">
        <f t="shared" si="22"/>
        <v>815658210XRX MXRXX XLLX PXXXXTX2137,01SIMSIMNÃO733485431204133895844777,875ASSETJ - ASSOCIACAO DOS SERVIDORES DO TRIBUNAL DE044777,87519331,916666666744745,87544741,87544316,875000000AMIL14AMIL FACIL S80 QP S/COPART2775352775,35ATIVORepasse</v>
      </c>
      <c r="AX747">
        <f t="shared" si="23"/>
        <v>0</v>
      </c>
      <c r="AY747">
        <v>8</v>
      </c>
      <c r="AZ747">
        <v>1</v>
      </c>
    </row>
    <row r="748" spans="1:52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4" t="s">
        <v>1075</v>
      </c>
      <c r="AW748" t="str">
        <f t="shared" si="22"/>
        <v>815710190RXDRXGX PXNXLX MXWXDX548,67SIMNÃONÃO733485433201133941544777,875ASSETJ - ASSOCIACAO DOS SERVIDORES DO TRIBUNAL DE044693,87544777,87529706,87544693,87544549,87544316,875000000AMIL14AMIL FACIL S80 QC S/COPART71256712,56INATIVORepasse</v>
      </c>
      <c r="AX748">
        <f t="shared" si="23"/>
        <v>0</v>
      </c>
      <c r="AY748">
        <v>8</v>
      </c>
      <c r="AZ748">
        <v>1</v>
      </c>
    </row>
    <row r="749" spans="1:52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4" t="s">
        <v>1075</v>
      </c>
      <c r="AW749" t="str">
        <f t="shared" si="22"/>
        <v>815710770RXNXTX RXXTTX598,06SIMSIMNÃO733485433201133675044777,875ASSETJ - ASSOCIACAO DOS SERVIDORES DO TRIBUNAL DE044777,87530913,87544745,87544741,87544316,875000000AMIL14AMIL FACIL S80 QC S/COPART7767776,7ATIVORepasse</v>
      </c>
      <c r="AX749">
        <f t="shared" si="23"/>
        <v>0</v>
      </c>
      <c r="AY749">
        <v>8</v>
      </c>
      <c r="AZ749">
        <v>1</v>
      </c>
    </row>
    <row r="750" spans="1:52" x14ac:dyDescent="0.25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4" t="s">
        <v>1075</v>
      </c>
      <c r="AW750" t="str">
        <f t="shared" si="22"/>
        <v>815710790XLZX XLVX DX XUZX2137,01SIMSIMNÃO733485431204133724544777,875ASSETJ - ASSOCIACAO DOS SERVIDORES DO TRIBUNAL DE044777,87520444,916666666744745,87544741,87544316,875000000AMIL14AMIL FACIL S80 QP S/COPART2775352775,35ATIVORepasse</v>
      </c>
      <c r="AX750">
        <f t="shared" si="23"/>
        <v>0</v>
      </c>
      <c r="AY750">
        <v>8</v>
      </c>
      <c r="AZ750">
        <v>1</v>
      </c>
    </row>
    <row r="751" spans="1:52" x14ac:dyDescent="0.25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4" t="s">
        <v>1075</v>
      </c>
      <c r="AW751" t="str">
        <f t="shared" si="22"/>
        <v>815710850RXDRXGX DX LXMX GXMX474,65SIMSIMNÃO733485433201133895644777,875ASSETJ - ASSOCIACAO DOS SERVIDORES DO TRIBUNAL DE044777,87535772,916666666744745,87544741,87544316,875000000AMIL14AMIL FACIL S80 QC S/COPART61642616,42ATIVORepasse</v>
      </c>
      <c r="AX751">
        <f t="shared" si="23"/>
        <v>0</v>
      </c>
      <c r="AY751">
        <v>8</v>
      </c>
      <c r="AZ751">
        <v>1</v>
      </c>
    </row>
    <row r="752" spans="1:52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4" t="s">
        <v>1075</v>
      </c>
      <c r="AW752" t="str">
        <f t="shared" si="22"/>
        <v>815710860YLVXX XLMX RXNXTX WXLMX WXLMX LXMX RXMXNX HXGX2137,01SIMSIMNÃO733485431204133724644777,875ASSETJ - ASSOCIACAO DOS SERVIDORES DO TRIBUNAL DE044777,87510850,87544745,87544741,87544316,875000000AMIL14AMIL FACIL S80 QP S/COPART2775352775,35ATIVORepasse</v>
      </c>
      <c r="AX752">
        <f t="shared" si="23"/>
        <v>0</v>
      </c>
      <c r="AY752">
        <v>8</v>
      </c>
      <c r="AZ752">
        <v>1</v>
      </c>
    </row>
    <row r="753" spans="1:52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4" t="s">
        <v>1075</v>
      </c>
      <c r="AW753" t="str">
        <f t="shared" si="22"/>
        <v>815710960RXXLY FXRNXNDX BXLDXNX1978,72SIMSIMNÃO733485433201133762144777,875ASSETJ - ASSOCIACAO DOS SERVIDORES DO TRIBUNAL DE044777,87520767,916666666744745,87544741,87544316,875000000AMIL14AMIL FACIL S80 QC S/COPART2569762569,76ATIVORepasse</v>
      </c>
      <c r="AX753">
        <f t="shared" si="23"/>
        <v>0</v>
      </c>
      <c r="AY753">
        <v>8</v>
      </c>
      <c r="AZ753">
        <v>1</v>
      </c>
    </row>
    <row r="754" spans="1:52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4" t="s">
        <v>1075</v>
      </c>
      <c r="AW754" t="str">
        <f t="shared" si="22"/>
        <v>815710970LUWXLX BXLX BXRBXX2137,01SIMSIMNÃO733485431204133951544777,875ASSETJ - ASSOCIACAO DOS SERVIDORES DO TRIBUNAL DE044777,87517969,87544745,87544741,87544316,875000000AMIL14AMIL FACIL S80 QP S/COPART2775352775,35ATIVORepasse</v>
      </c>
      <c r="AX754">
        <f t="shared" si="23"/>
        <v>0</v>
      </c>
      <c r="AY754">
        <v>8</v>
      </c>
      <c r="AZ754">
        <v>1</v>
      </c>
    </row>
    <row r="755" spans="1:52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4" t="s">
        <v>1075</v>
      </c>
      <c r="AW755" t="str">
        <f t="shared" si="22"/>
        <v>815710980MXRXX XLXWX FXNXWX DX XLBUQUXRQUX WXVXLWXNTX2137,01SIMSIMNÃO733485431204134051044777,875ASSETJ - ASSOCIACAO DOS SERVIDORES DO TRIBUNAL DE044777,87517549,916666666744745,87544741,87544316,875000000AMIL14AMIL FACIL S80 QP S/COPART2775352775,35ATIVORepasse</v>
      </c>
      <c r="AX755">
        <f t="shared" si="23"/>
        <v>0</v>
      </c>
      <c r="AY755">
        <v>8</v>
      </c>
      <c r="AZ755">
        <v>1</v>
      </c>
    </row>
    <row r="756" spans="1:52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4" t="s">
        <v>1075</v>
      </c>
      <c r="AW756" t="str">
        <f t="shared" si="22"/>
        <v>815817910JXXX FXRNXNDX DX XUZX2137,01SIMSIMNÃO733485431204133671044777,875ASSETJ - ASSOCIACAO DOS SERVIDORES DO TRIBUNAL DE044777,87518370,87544745,87544741,87544316,875000000AMIL14AMIL FACIL S80 QP S/COPART2775352775,35ATIVORepasse</v>
      </c>
      <c r="AX756">
        <f t="shared" si="23"/>
        <v>0</v>
      </c>
      <c r="AY756">
        <v>8</v>
      </c>
      <c r="AZ756">
        <v>1</v>
      </c>
    </row>
    <row r="757" spans="1:52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4" t="s">
        <v>1075</v>
      </c>
      <c r="AW757" t="str">
        <f t="shared" si="22"/>
        <v>815817920XNX BXLX BXRBXX2137,01SIMSIMNÃO733485431204134012244777,875ASSETJ - ASSOCIACAO DOS SERVIDORES DO TRIBUNAL DE044777,87515689,916666666744745,87544741,87544316,875000000AMIL14AMIL FACIL S80 QP S/COPART2775352775,35ATIVORepasse</v>
      </c>
      <c r="AX757">
        <f t="shared" si="23"/>
        <v>0</v>
      </c>
      <c r="AY757">
        <v>8</v>
      </c>
      <c r="AZ757">
        <v>1</v>
      </c>
    </row>
    <row r="758" spans="1:52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4" t="s">
        <v>1075</v>
      </c>
      <c r="AW758" t="str">
        <f t="shared" si="22"/>
        <v>815817940WXLXX MXRXX XXLXNX2137,01SIMSIMNÃO733485431204133976844777,875ASSETJ - ASSOCIACAO DOS SERVIDORES DO TRIBUNAL DE044777,87518662,916666666744745,87544741,87544316,875000000AMIL14AMIL FACIL S80 QP S/COPART2775352775,35ATIVORepasse</v>
      </c>
      <c r="AX758">
        <f t="shared" si="23"/>
        <v>0</v>
      </c>
      <c r="AY758">
        <v>8</v>
      </c>
      <c r="AZ758">
        <v>1</v>
      </c>
    </row>
    <row r="759" spans="1:52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4" t="s">
        <v>1075</v>
      </c>
      <c r="AW759" t="str">
        <f t="shared" si="22"/>
        <v>815822150XRXWY BXRBXX PXRX2137,01SIMSIMNÃO733485431204134016944777,875ASSETJ - ASSOCIACAO DOS SERVIDORES DO TRIBUNAL DE044777,8758275,87544745,87544741,87544316,875000000AMIL14AMIL FACIL S80 QP S/COPART2775352775,35ATIVORepasse</v>
      </c>
      <c r="AX759">
        <f t="shared" si="23"/>
        <v>0</v>
      </c>
      <c r="AY759">
        <v>8</v>
      </c>
      <c r="AZ759">
        <v>1</v>
      </c>
    </row>
    <row r="760" spans="1:52" x14ac:dyDescent="0.25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4" t="s">
        <v>1075</v>
      </c>
      <c r="AW760" t="str">
        <f t="shared" si="22"/>
        <v>816404930RXGXNX MXXRXLLX DX XNTX2460,61SIMSIMNÃO733485429202134050944777,875ASSETJ - ASSOCIACAO DOS SERVIDORES DO TRIBUNAL DE044777,87512152,87544745,87544741,87544316,875000000AMIL14AMIL S380 QC S/COPART3195613195,61ATIVORepasse</v>
      </c>
      <c r="AX760">
        <f t="shared" si="23"/>
        <v>0</v>
      </c>
      <c r="AY760">
        <v>8</v>
      </c>
      <c r="AZ760">
        <v>1</v>
      </c>
    </row>
    <row r="761" spans="1:52" x14ac:dyDescent="0.25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4" t="s">
        <v>1075</v>
      </c>
      <c r="AW761" t="str">
        <f t="shared" si="22"/>
        <v>817207930BXRNXRDX LXPX PXNXLX MXWXDX277,34SIMNÃONÃO733485433201133941544777,875ASSETJ - ASSOCIACAO DOS SERVIDORES DO TRIBUNAL DE144693,87544777,87541063,87544693,87544316,875000000AMIL14AMIL FACIL S80 QC S/COPART36018360,18INATIVORepasse</v>
      </c>
      <c r="AX761">
        <f t="shared" si="23"/>
        <v>0</v>
      </c>
      <c r="AY761">
        <v>8</v>
      </c>
      <c r="AZ761">
        <v>1</v>
      </c>
    </row>
    <row r="762" spans="1:52" x14ac:dyDescent="0.25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4" t="s">
        <v>1075</v>
      </c>
      <c r="AW762" t="str">
        <f t="shared" si="22"/>
        <v>1201881000820693020LUNX MXWXDX DX RXBXLX416,82SIMSIMSIM570116260544777,875ANMEP144777,87544378,87544389,87544389,875000000AMIL46NEXT MUNICIPAL SÃO PAULO49621496,21ATIVORepasse</v>
      </c>
      <c r="AX762">
        <f t="shared" si="23"/>
        <v>0</v>
      </c>
      <c r="AY762">
        <v>8</v>
      </c>
      <c r="AZ762">
        <v>1</v>
      </c>
    </row>
    <row r="763" spans="1:52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4" t="s">
        <v>1075</v>
      </c>
      <c r="AW763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3">
        <f t="shared" si="23"/>
        <v>0</v>
      </c>
      <c r="AY763">
        <v>7</v>
      </c>
      <c r="AZ763">
        <v>1</v>
      </c>
    </row>
    <row r="764" spans="1:52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4" t="s">
        <v>1075</v>
      </c>
      <c r="AW764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4">
        <f t="shared" si="23"/>
        <v>1</v>
      </c>
      <c r="AY764">
        <v>7</v>
      </c>
      <c r="AZ764">
        <v>1</v>
      </c>
    </row>
    <row r="765" spans="1:52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4" t="s">
        <v>1075</v>
      </c>
      <c r="AW765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5">
        <f t="shared" si="23"/>
        <v>1</v>
      </c>
      <c r="AY765">
        <v>7</v>
      </c>
      <c r="AZ765">
        <v>1</v>
      </c>
    </row>
    <row r="766" spans="1:52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4" t="s">
        <v>1075</v>
      </c>
      <c r="AW766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6">
        <f t="shared" si="23"/>
        <v>0</v>
      </c>
      <c r="AY766">
        <v>7</v>
      </c>
      <c r="AZ766">
        <v>1</v>
      </c>
    </row>
    <row r="767" spans="1:52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4" t="s">
        <v>1075</v>
      </c>
      <c r="AW767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7">
        <f t="shared" si="23"/>
        <v>1</v>
      </c>
      <c r="AY767">
        <v>7</v>
      </c>
      <c r="AZ767">
        <v>1</v>
      </c>
    </row>
    <row r="768" spans="1:52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4" t="s">
        <v>1075</v>
      </c>
      <c r="AW768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8">
        <f t="shared" si="23"/>
        <v>1</v>
      </c>
      <c r="AY768">
        <v>7</v>
      </c>
      <c r="AZ768">
        <v>1</v>
      </c>
    </row>
    <row r="769" spans="1:52" x14ac:dyDescent="0.25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4" t="s">
        <v>1075</v>
      </c>
      <c r="AW769" t="str">
        <f t="shared" si="22"/>
        <v>824760300BRUNNX DX PXZ PXRX529,87SIMSIMSIM810485421207135891444761,875ASPROLI - ENTIDADE FECHADA044761,87537487,87544455,87544453,875000000AMIL9AMIL S750 R2 QP S/COPART61466614,66ATIVORepasse</v>
      </c>
      <c r="AX769">
        <f t="shared" si="23"/>
        <v>0</v>
      </c>
      <c r="AY769">
        <v>7</v>
      </c>
      <c r="AZ769">
        <v>1</v>
      </c>
    </row>
    <row r="770" spans="1:52" x14ac:dyDescent="0.25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4" t="s">
        <v>1075</v>
      </c>
      <c r="AW770" t="str">
        <f t="shared" si="22"/>
        <v>824760300BRUNNX DX PXZ PXRX529,87SIMSIMSIM810485421207135891444761,875ASPROLI - ENTIDADE FECHADA044761,87537487,87544455,87544453,875000000AMIL9AMIL S750 R2 QP S/COPART61466614,66ATIVORepasse</v>
      </c>
      <c r="AX770">
        <f t="shared" si="23"/>
        <v>1</v>
      </c>
      <c r="AY770">
        <v>7</v>
      </c>
      <c r="AZ770">
        <v>1</v>
      </c>
    </row>
    <row r="771" spans="1:52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4" t="s">
        <v>1075</v>
      </c>
      <c r="AW771" t="str">
        <f t="shared" ref="AW771:AW834" si="24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PXRX529,87SIMSIMSIM810485421207135891444761,875ASPROLI - ENTIDADE FECHADA044761,87537487,87544455,87544453,875000000AMIL9AMIL S750 R2 QP S/COPART61466614,66ATIVORepasse</v>
      </c>
      <c r="AX771">
        <f t="shared" si="23"/>
        <v>1</v>
      </c>
      <c r="AY771">
        <v>7</v>
      </c>
      <c r="AZ771">
        <v>1</v>
      </c>
    </row>
    <row r="772" spans="1:52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4" t="s">
        <v>1075</v>
      </c>
      <c r="AW772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2">
        <f t="shared" ref="AX772:AX835" si="25">IF(AW772=AW771,1,0)</f>
        <v>0</v>
      </c>
      <c r="AY772">
        <v>7</v>
      </c>
      <c r="AZ772">
        <v>1</v>
      </c>
    </row>
    <row r="773" spans="1:52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4" t="s">
        <v>1075</v>
      </c>
      <c r="AW773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3">
        <f t="shared" si="25"/>
        <v>1</v>
      </c>
      <c r="AY773">
        <v>7</v>
      </c>
      <c r="AZ773">
        <v>1</v>
      </c>
    </row>
    <row r="774" spans="1:52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4" t="s">
        <v>1075</v>
      </c>
      <c r="AW774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4">
        <f t="shared" si="25"/>
        <v>1</v>
      </c>
      <c r="AY774">
        <v>7</v>
      </c>
      <c r="AZ774">
        <v>1</v>
      </c>
    </row>
    <row r="775" spans="1:52" x14ac:dyDescent="0.25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4" t="s">
        <v>1075</v>
      </c>
      <c r="AW775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5">
        <f t="shared" si="25"/>
        <v>0</v>
      </c>
      <c r="AY775">
        <v>7</v>
      </c>
      <c r="AZ775">
        <v>1</v>
      </c>
    </row>
    <row r="776" spans="1:52" x14ac:dyDescent="0.25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4" t="s">
        <v>1075</v>
      </c>
      <c r="AW776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6">
        <f t="shared" si="25"/>
        <v>1</v>
      </c>
      <c r="AY776">
        <v>7</v>
      </c>
      <c r="AZ776">
        <v>1</v>
      </c>
    </row>
    <row r="777" spans="1:52" x14ac:dyDescent="0.25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4" t="s">
        <v>1075</v>
      </c>
      <c r="AW777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7">
        <f t="shared" si="25"/>
        <v>1</v>
      </c>
      <c r="AY777">
        <v>7</v>
      </c>
      <c r="AZ777">
        <v>1</v>
      </c>
    </row>
    <row r="778" spans="1:52" x14ac:dyDescent="0.25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4" t="s">
        <v>1075</v>
      </c>
      <c r="AW778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8">
        <f t="shared" si="25"/>
        <v>0</v>
      </c>
      <c r="AY778">
        <v>7</v>
      </c>
      <c r="AZ778">
        <v>1</v>
      </c>
    </row>
    <row r="779" spans="1:52" x14ac:dyDescent="0.25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4" t="s">
        <v>1075</v>
      </c>
      <c r="AW779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9">
        <f t="shared" si="25"/>
        <v>1</v>
      </c>
      <c r="AY779">
        <v>7</v>
      </c>
      <c r="AZ779">
        <v>1</v>
      </c>
    </row>
    <row r="780" spans="1:52" x14ac:dyDescent="0.25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4" t="s">
        <v>1075</v>
      </c>
      <c r="AW780" t="str">
        <f t="shared" si="24"/>
        <v>824945380JXXX PXULX FXNXWX WXRDXX272,18SIMSIMSIM8100135832844761,875ASPROLI - ENTIDADE FECHADA044761,87531316,87544455,87544453,875000000AMIL9AMIL FACIL S60 RJ QC S/COPART31573315,73ATIVORepasse</v>
      </c>
      <c r="AX780">
        <f t="shared" si="25"/>
        <v>1</v>
      </c>
      <c r="AY780">
        <v>7</v>
      </c>
      <c r="AZ780">
        <v>1</v>
      </c>
    </row>
    <row r="781" spans="1:52" x14ac:dyDescent="0.25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4" t="s">
        <v>1075</v>
      </c>
      <c r="AW781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1">
        <f t="shared" si="25"/>
        <v>0</v>
      </c>
      <c r="AY781">
        <v>7</v>
      </c>
      <c r="AZ781">
        <v>1</v>
      </c>
    </row>
    <row r="782" spans="1:52" x14ac:dyDescent="0.25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4" t="s">
        <v>1075</v>
      </c>
      <c r="AW782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2">
        <f t="shared" si="25"/>
        <v>1</v>
      </c>
      <c r="AY782">
        <v>7</v>
      </c>
      <c r="AZ782">
        <v>1</v>
      </c>
    </row>
    <row r="783" spans="1:52" x14ac:dyDescent="0.25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4" t="s">
        <v>1075</v>
      </c>
      <c r="AW783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3">
        <f t="shared" si="25"/>
        <v>1</v>
      </c>
      <c r="AY783">
        <v>7</v>
      </c>
      <c r="AZ783">
        <v>1</v>
      </c>
    </row>
    <row r="784" spans="1:52" x14ac:dyDescent="0.25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4" t="s">
        <v>1075</v>
      </c>
      <c r="AW784" t="str">
        <f t="shared" si="24"/>
        <v>824945830TXX FXRRXXRX DX XNTX272,18SIMSIMSIM8100135805144761,875ASPROLI - ENTIDADE FECHADA044761,87533770,87544455,87544453,875000000AMIL9AMIL FACIL S60 RJ QC S/COPART31573315,73ATIVORepasse</v>
      </c>
      <c r="AX784">
        <f t="shared" si="25"/>
        <v>0</v>
      </c>
      <c r="AY784">
        <v>7</v>
      </c>
      <c r="AZ784">
        <v>1</v>
      </c>
    </row>
    <row r="785" spans="1:52" x14ac:dyDescent="0.25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4" t="s">
        <v>1075</v>
      </c>
      <c r="AW785" t="str">
        <f t="shared" si="24"/>
        <v>824945830TXX FXRRXXRX DX XNTX272,18SIMSIMSIM8100135805144761,875ASPROLI - ENTIDADE FECHADA044761,87533770,87544455,87544453,875000000AMIL9AMIL FACIL S60 RJ QC S/COPART31573315,73ATIVORepasse</v>
      </c>
      <c r="AX785">
        <f t="shared" si="25"/>
        <v>1</v>
      </c>
      <c r="AY785">
        <v>7</v>
      </c>
      <c r="AZ785">
        <v>1</v>
      </c>
    </row>
    <row r="786" spans="1:52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4" t="s">
        <v>1075</v>
      </c>
      <c r="AW786" t="str">
        <f t="shared" si="24"/>
        <v>824945830TXX FXRRXXRX DX XNTX272,18SIMSIMSIM8100135805144761,875ASPROLI - ENTIDADE FECHADA044761,87533770,87544455,87544453,875000000AMIL9AMIL FACIL S60 RJ QC S/COPART31573315,73ATIVORepasse</v>
      </c>
      <c r="AX786">
        <f t="shared" si="25"/>
        <v>1</v>
      </c>
      <c r="AY786">
        <v>7</v>
      </c>
      <c r="AZ786">
        <v>1</v>
      </c>
    </row>
    <row r="787" spans="1:52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4" t="s">
        <v>1075</v>
      </c>
      <c r="AW787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7">
        <f t="shared" si="25"/>
        <v>0</v>
      </c>
      <c r="AY787">
        <v>7</v>
      </c>
      <c r="AZ787">
        <v>1</v>
      </c>
    </row>
    <row r="788" spans="1:52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4" t="s">
        <v>1075</v>
      </c>
      <c r="AW788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8">
        <f t="shared" si="25"/>
        <v>1</v>
      </c>
      <c r="AY788">
        <v>7</v>
      </c>
      <c r="AZ788">
        <v>1</v>
      </c>
    </row>
    <row r="789" spans="1:52" x14ac:dyDescent="0.25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4" t="s">
        <v>1075</v>
      </c>
      <c r="AW789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9">
        <f t="shared" si="25"/>
        <v>1</v>
      </c>
      <c r="AY789">
        <v>7</v>
      </c>
      <c r="AZ789">
        <v>1</v>
      </c>
    </row>
    <row r="790" spans="1:52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4" t="s">
        <v>1075</v>
      </c>
      <c r="AW790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0">
        <f t="shared" si="25"/>
        <v>0</v>
      </c>
      <c r="AY790">
        <v>7</v>
      </c>
      <c r="AZ790">
        <v>1</v>
      </c>
    </row>
    <row r="791" spans="1:52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4" t="s">
        <v>1075</v>
      </c>
      <c r="AW791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1">
        <f t="shared" si="25"/>
        <v>1</v>
      </c>
      <c r="AY791">
        <v>7</v>
      </c>
      <c r="AZ791">
        <v>1</v>
      </c>
    </row>
    <row r="792" spans="1:52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4" t="s">
        <v>1075</v>
      </c>
      <c r="AW792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2">
        <f t="shared" si="25"/>
        <v>1</v>
      </c>
      <c r="AY792">
        <v>7</v>
      </c>
      <c r="AZ792">
        <v>1</v>
      </c>
    </row>
    <row r="793" spans="1:52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4" t="s">
        <v>1075</v>
      </c>
      <c r="AW793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3">
        <f t="shared" si="25"/>
        <v>0</v>
      </c>
      <c r="AY793">
        <v>7</v>
      </c>
      <c r="AZ793">
        <v>1</v>
      </c>
    </row>
    <row r="794" spans="1:52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4" t="s">
        <v>1075</v>
      </c>
      <c r="AW794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4">
        <f t="shared" si="25"/>
        <v>1</v>
      </c>
      <c r="AY794">
        <v>7</v>
      </c>
      <c r="AZ794">
        <v>1</v>
      </c>
    </row>
    <row r="795" spans="1:52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4" t="s">
        <v>1075</v>
      </c>
      <c r="AW795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5">
        <f t="shared" si="25"/>
        <v>1</v>
      </c>
      <c r="AY795">
        <v>7</v>
      </c>
      <c r="AZ795">
        <v>1</v>
      </c>
    </row>
    <row r="796" spans="1:52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4" t="s">
        <v>1075</v>
      </c>
      <c r="AW796" t="str">
        <f t="shared" si="24"/>
        <v>825900070MXWHXLLX JXRGX VXXNX VXVXRXNX304,04SIMSIMSIM8100136183244777,875ASPROLI - ENTIDADE FECHADA044777,87529571,916666666744530,87544529,87544469,875000000AMIL9AMIL FACIL S60 RJ QC S/COPART35269352,69ATIVORepasse</v>
      </c>
      <c r="AX796">
        <f t="shared" si="25"/>
        <v>0</v>
      </c>
      <c r="AY796">
        <v>8</v>
      </c>
      <c r="AZ796">
        <v>1</v>
      </c>
    </row>
    <row r="797" spans="1:52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4" t="s">
        <v>1075</v>
      </c>
      <c r="AW797" t="str">
        <f t="shared" si="24"/>
        <v>825900100XLXXNDRX FRXXTXG MXLX RXDRXGUX419,87SIMSIMSIM8100136275944777,875ASPROLI - ENTIDADE FECHADA044777,87528359,87544472,87544469,875000000AMIL9AMIL FACIL S60 RJ QC S/COPART48705487,05ATIVORepasse</v>
      </c>
      <c r="AX797">
        <f t="shared" si="25"/>
        <v>0</v>
      </c>
      <c r="AY797">
        <v>8</v>
      </c>
      <c r="AZ797">
        <v>1</v>
      </c>
    </row>
    <row r="798" spans="1:52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4" t="s">
        <v>1075</v>
      </c>
      <c r="AW798" t="str">
        <f t="shared" si="24"/>
        <v>826101890DXUGLX DX XUZX276,68SIMSIMSIM810485442200135833444777,875ASPROLI - ENTIDADE FECHADA044777,87530048,87544472,87544469,875000000AMIL9AMIL FACIL S60 QC SP S/COPART32095320,95ATIVORepasse</v>
      </c>
      <c r="AX798">
        <f t="shared" si="25"/>
        <v>0</v>
      </c>
      <c r="AY798">
        <v>8</v>
      </c>
      <c r="AZ798">
        <v>1</v>
      </c>
    </row>
    <row r="799" spans="1:52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4" t="s">
        <v>1075</v>
      </c>
      <c r="AW799" t="str">
        <f t="shared" si="24"/>
        <v>826106920MXRXX DX FXTXMX GUXRRX2668,42SIMSIMSIM810485421207136118544777,875ASPROLI - ENTIDADE FECHADA044777,87521006,87544472,87544469,875000000AMIL9AMIL S750 R1 QP S/COPART3095373095,37ATIVORepasse</v>
      </c>
      <c r="AX799">
        <f t="shared" si="25"/>
        <v>0</v>
      </c>
      <c r="AY799">
        <v>8</v>
      </c>
      <c r="AZ799">
        <v>1</v>
      </c>
    </row>
    <row r="800" spans="1:52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4" t="s">
        <v>1075</v>
      </c>
      <c r="AW800" t="str">
        <f t="shared" si="24"/>
        <v>826106930UXLX FXRRXXRX DX XNTX TXRRX350,18NÃONÃONÃO8100135923444777,875ASPROLI - ENTIDADE FECHADA044711,87544777,87527729,916666666744711,87544711,87544469,875000000AMILAMIL FACIL S60 RJ QC S/COPART40621406,21INATIVORepasse</v>
      </c>
      <c r="AX800">
        <f t="shared" si="25"/>
        <v>0</v>
      </c>
      <c r="AY800">
        <v>8</v>
      </c>
      <c r="AZ800">
        <v>1</v>
      </c>
    </row>
    <row r="801" spans="1:52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4" t="s">
        <v>1075</v>
      </c>
      <c r="AW801" t="str">
        <f t="shared" si="24"/>
        <v>826106950LUWXXNX GXLVXX PXNHX501,33SIMSIMSIM8100136270444777,875ASPROLI - ENTIDADE FECHADA044777,87525602,916666666744745,87544741,87544469,875000000AMIL9AMIL FACIL S60 RJ QC S/COPART58154581,54ATIVORepasse</v>
      </c>
      <c r="AX801">
        <f t="shared" si="25"/>
        <v>0</v>
      </c>
      <c r="AY801">
        <v>8</v>
      </c>
      <c r="AZ801">
        <v>1</v>
      </c>
    </row>
    <row r="802" spans="1:52" x14ac:dyDescent="0.25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4" t="s">
        <v>1075</v>
      </c>
      <c r="AW802" t="str">
        <f t="shared" si="24"/>
        <v>826106970XNXX MXRXX MXRTXN ZULLX1706,17SIMSIMSIM810485423203135995244777,875ASPROLI - ENTIDADE FECHADA044777,87523516,87544472,87544469,875000000AMIL9AMIL S450 QP S/COPART1979071979,07ATIVORepasse</v>
      </c>
      <c r="AX802">
        <f t="shared" si="25"/>
        <v>0</v>
      </c>
      <c r="AY802">
        <v>8</v>
      </c>
      <c r="AZ802">
        <v>1</v>
      </c>
    </row>
    <row r="803" spans="1:52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4" t="s">
        <v>1075</v>
      </c>
      <c r="AW803" t="str">
        <f t="shared" si="24"/>
        <v>826523400XNDRXW LXGXN VXXNX DX WXTX170,75SIMSIMSIM8100136183244777,875ASPROLI - ENTIDADE FECHADA144777,87537929,916666666744530,87544469,875000000AMIL9AMIL FACIL S60 RJ QC S/COPART19806198,06ATIVORepasse</v>
      </c>
      <c r="AX803">
        <f t="shared" si="25"/>
        <v>0</v>
      </c>
      <c r="AY803">
        <v>8</v>
      </c>
      <c r="AZ803">
        <v>1</v>
      </c>
    </row>
    <row r="804" spans="1:52" x14ac:dyDescent="0.25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4" t="s">
        <v>1075</v>
      </c>
      <c r="AW804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4">
        <f t="shared" si="25"/>
        <v>0</v>
      </c>
      <c r="AY804">
        <v>7</v>
      </c>
      <c r="AZ804">
        <v>1</v>
      </c>
    </row>
    <row r="805" spans="1:52" x14ac:dyDescent="0.25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4" t="s">
        <v>1075</v>
      </c>
      <c r="AW805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5">
        <f t="shared" si="25"/>
        <v>1</v>
      </c>
      <c r="AY805">
        <v>7</v>
      </c>
      <c r="AZ805">
        <v>1</v>
      </c>
    </row>
    <row r="806" spans="1:52" x14ac:dyDescent="0.25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4" t="s">
        <v>1075</v>
      </c>
      <c r="AW806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6">
        <f t="shared" si="25"/>
        <v>1</v>
      </c>
      <c r="AY806">
        <v>7</v>
      </c>
      <c r="AZ806">
        <v>1</v>
      </c>
    </row>
    <row r="807" spans="1:52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4" t="s">
        <v>1075</v>
      </c>
      <c r="AW807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7">
        <f t="shared" si="25"/>
        <v>0</v>
      </c>
      <c r="AY807">
        <v>7</v>
      </c>
      <c r="AZ807">
        <v>1</v>
      </c>
    </row>
    <row r="808" spans="1:52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4" t="s">
        <v>1075</v>
      </c>
      <c r="AW808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8">
        <f t="shared" si="25"/>
        <v>1</v>
      </c>
      <c r="AY808">
        <v>7</v>
      </c>
      <c r="AZ808">
        <v>1</v>
      </c>
    </row>
    <row r="809" spans="1:52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4" t="s">
        <v>1075</v>
      </c>
      <c r="AW809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9">
        <f t="shared" si="25"/>
        <v>1</v>
      </c>
      <c r="AY809">
        <v>7</v>
      </c>
      <c r="AZ809">
        <v>1</v>
      </c>
    </row>
    <row r="810" spans="1:52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4" t="s">
        <v>1075</v>
      </c>
      <c r="AW810" t="str">
        <f t="shared" si="24"/>
        <v>827568340WLXUDXX XPXRXWXDX XNTX NXWXMXNTX382,1SIMSIMSIM810485442200136725744777,875ASPROLI - ENTIDADE FECHADA044777,87527185,87544500,87544500,875000000AMIL8AMIL FACIL S60 QC SP S/COPART44322443,22ATIVORepasse</v>
      </c>
      <c r="AX810">
        <f t="shared" si="25"/>
        <v>0</v>
      </c>
      <c r="AY810">
        <v>8</v>
      </c>
      <c r="AZ810">
        <v>1</v>
      </c>
    </row>
    <row r="811" spans="1:52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4" t="s">
        <v>1075</v>
      </c>
      <c r="AW811" t="str">
        <f t="shared" si="24"/>
        <v>827568350LXXNDRX XNTX NXWXMXNTX247,7SIMSIMSIM810485442200136725744777,875ASPROLI - ENTIDADE FECHADA144777,87535773,916666666744500,87544500,875000000AMIL8AMIL FACIL S60 QC SP S/COPART28733287,33ATIVORepasse</v>
      </c>
      <c r="AX811">
        <f t="shared" si="25"/>
        <v>0</v>
      </c>
      <c r="AY811">
        <v>8</v>
      </c>
      <c r="AZ811">
        <v>1</v>
      </c>
    </row>
    <row r="812" spans="1:52" x14ac:dyDescent="0.25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4" t="s">
        <v>1075</v>
      </c>
      <c r="AW812" t="str">
        <f t="shared" si="24"/>
        <v>827568360RXXMUNDX NXNXTX DX NXWXMXNTX656,06SIMSIMSIM810485442200136725744777,875ASPROLI - ENTIDADE FECHADA244777,87523673,87544500,87544500,875000000AMIL8AMIL FACIL S60 QC SP S/COPART76101761,01ATIVORepasse</v>
      </c>
      <c r="AX812">
        <f t="shared" si="25"/>
        <v>0</v>
      </c>
      <c r="AY812">
        <v>8</v>
      </c>
      <c r="AZ812">
        <v>1</v>
      </c>
    </row>
    <row r="813" spans="1:52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4" t="s">
        <v>1075</v>
      </c>
      <c r="AW813" t="str">
        <f t="shared" si="24"/>
        <v>827568380DXMXRY DXYX XVXLXNX247,7SIMSIMSIM810485442200136727544777,875ASPROLI - ENTIDADE FECHADA044777,87532657,87544500,87544500,875000000AMIL8AMIL FACIL S60 QC SP S/COPART28733287,33ATIVORepasse</v>
      </c>
      <c r="AX813">
        <f t="shared" si="25"/>
        <v>0</v>
      </c>
      <c r="AY813">
        <v>8</v>
      </c>
      <c r="AZ813">
        <v>1</v>
      </c>
    </row>
    <row r="814" spans="1:52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4" t="s">
        <v>1075</v>
      </c>
      <c r="AW814" t="str">
        <f t="shared" si="24"/>
        <v>827568430KXRXNX MXWHXDX BUZXLX GXRWXX272,18SIMSIMSIM8100136474044777,875ASPROLI - ENTIDADE FECHADA044777,87532463,916666666744742,87544741,87544500,875000000AMIL8AMIL FACIL S60 RJ QC S/COPART31573315,73ATIVORepasse</v>
      </c>
      <c r="AX814">
        <f t="shared" si="25"/>
        <v>0</v>
      </c>
      <c r="AY814">
        <v>8</v>
      </c>
      <c r="AZ814">
        <v>1</v>
      </c>
    </row>
    <row r="815" spans="1:52" x14ac:dyDescent="0.25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4" t="s">
        <v>1075</v>
      </c>
      <c r="AW815" t="str">
        <f t="shared" si="24"/>
        <v>827627390KXXLXNX XLVX DX XLVX752,65NÃONÃONÃO810485423203136619044777,875ASPROLI - ENTIDADE FECHADA044711,87544777,87531363,916666666744711,87544679,87544500,875000000AMILAMIL S450 QP S/COPART87305873,05INATIVORepasse</v>
      </c>
      <c r="AX815">
        <f t="shared" si="25"/>
        <v>0</v>
      </c>
      <c r="AY815">
        <v>8</v>
      </c>
      <c r="AZ815">
        <v>1</v>
      </c>
    </row>
    <row r="816" spans="1:52" x14ac:dyDescent="0.25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4" t="s">
        <v>1075</v>
      </c>
      <c r="AW816" t="str">
        <f t="shared" si="24"/>
        <v>829571690JXXLXN XMXRXM PXNHXXRX628,55SIMSIMSIM810485427206136956644777,875ASPROLI - ENTIDADE FECHADA044777,87530877,87544529,87544530,875000000AMIL7AMIL S380 QP S/COPART72911729,11ATIVORepasse</v>
      </c>
      <c r="AX816">
        <f t="shared" si="25"/>
        <v>0</v>
      </c>
      <c r="AY816">
        <v>8</v>
      </c>
      <c r="AZ816">
        <v>1</v>
      </c>
    </row>
    <row r="817" spans="1:52" x14ac:dyDescent="0.25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4" t="s">
        <v>1075</v>
      </c>
      <c r="AW817" t="str">
        <f t="shared" si="24"/>
        <v>829572290PXLXXNX GXRWXX DX XLXVXXRX272,18SIMSIMSIM8100137060644777,875ASPROLI - ENTIDADE FECHADA044777,87533039,87544529,87544530,875000000AMIL7AMIL FACIL S60 RJ QC S/COPART31573315,73ATIVORepasse</v>
      </c>
      <c r="AX817">
        <f t="shared" si="25"/>
        <v>0</v>
      </c>
      <c r="AY817">
        <v>8</v>
      </c>
      <c r="AZ817">
        <v>1</v>
      </c>
    </row>
    <row r="818" spans="1:52" x14ac:dyDescent="0.25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4" t="s">
        <v>1075</v>
      </c>
      <c r="AW818" t="str">
        <f t="shared" si="24"/>
        <v>829574620MXRXX MXDXLXNX DX FRXNWX PXX1022,24SIMSIMSIM8100137290244777,875ASPROLI - ENTIDADE FECHADA044777,87521208,916666666744529,87544530,875000000AMIL7AMIL FACIL S60 RJ QC S/COPART1185811185,81ATIVORepasse</v>
      </c>
      <c r="AX818">
        <f t="shared" si="25"/>
        <v>0</v>
      </c>
      <c r="AY818">
        <v>8</v>
      </c>
      <c r="AZ818">
        <v>1</v>
      </c>
    </row>
    <row r="819" spans="1:52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4" t="s">
        <v>1075</v>
      </c>
      <c r="AW819" t="str">
        <f t="shared" si="24"/>
        <v>829574930XLXXXNDRX MXNDX RXDRXGUX419,87SIMSIMSIM8100137084944777,875ASPROLI - ENTIDADE FECHADA044777,87527773,916666666744529,87544530,875000000AMIL7AMIL FACIL S60 RJ QC S/COPART48705487,05ATIVORepasse</v>
      </c>
      <c r="AX819">
        <f t="shared" si="25"/>
        <v>0</v>
      </c>
      <c r="AY819">
        <v>8</v>
      </c>
      <c r="AZ819">
        <v>1</v>
      </c>
    </row>
    <row r="820" spans="1:52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4" t="s">
        <v>1075</v>
      </c>
      <c r="AW820" t="str">
        <f t="shared" si="24"/>
        <v>829574940WLXUDXX RXMX DX XLMXXDX419,87SIMSIMSIM8100137084944777,875ASPROLI - ENTIDADE FECHADA144777,87528287,87544529,87544530,875000000AMIL7AMIL FACIL S60 RJ QC S/COPART48705487,05ATIVORepasse</v>
      </c>
      <c r="AX820">
        <f t="shared" si="25"/>
        <v>0</v>
      </c>
      <c r="AY820">
        <v>8</v>
      </c>
      <c r="AZ820">
        <v>1</v>
      </c>
    </row>
    <row r="821" spans="1:52" x14ac:dyDescent="0.25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4" t="s">
        <v>1075</v>
      </c>
      <c r="AW821" t="str">
        <f t="shared" si="24"/>
        <v>829575280XLXNX MXXX NXDXR708,3SIMSIMSIM810485429202137133744777,875ASPROLI - ENTIDADE FECHADA044777,87533056,87544529,87544530,875000000AMIL7AMIL S380 QC S/COPART82159821,59ATIVORepasse</v>
      </c>
      <c r="AX821">
        <f t="shared" si="25"/>
        <v>0</v>
      </c>
      <c r="AY821">
        <v>8</v>
      </c>
      <c r="AZ821">
        <v>1</v>
      </c>
    </row>
    <row r="822" spans="1:52" x14ac:dyDescent="0.25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4" t="s">
        <v>1075</v>
      </c>
      <c r="AW822" t="str">
        <f t="shared" si="24"/>
        <v>829575650KXRXMX XRXF MXHMUD645,22SIMSIMSIM810485425200137280044777,875ASPROLI - ENTIDADE FECHADA044777,87534547,87544529,87544530,875000000AMIL7AMIL S450 QC S/COPART74843748,43ATIVORepasse</v>
      </c>
      <c r="AX822">
        <f t="shared" si="25"/>
        <v>0</v>
      </c>
      <c r="AY822">
        <v>8</v>
      </c>
      <c r="AZ822">
        <v>1</v>
      </c>
    </row>
    <row r="823" spans="1:52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4" t="s">
        <v>1075</v>
      </c>
      <c r="AW823" t="str">
        <f t="shared" si="24"/>
        <v>829575800LXURDX XPXRXWXDX DX XNTX1814,91SIMSIMSIM810485421207137076544777,875ASPROLI - ENTIDADE FECHADA044777,87526497,87544529,87544530,875000000AMIL7AMIL S750 R1 QP S/COPART2105222105,22ATIVORepasse</v>
      </c>
      <c r="AX823">
        <f t="shared" si="25"/>
        <v>0</v>
      </c>
      <c r="AY823">
        <v>8</v>
      </c>
      <c r="AZ823">
        <v>1</v>
      </c>
    </row>
    <row r="824" spans="1:52" x14ac:dyDescent="0.25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4" t="s">
        <v>1075</v>
      </c>
      <c r="AW824" t="str">
        <f t="shared" si="24"/>
        <v>829581040FRXNWXWX NXDJX DX NXWXMXNTX NUNX276,68SIMSIMSIM810485442200137290444777,875ASPROLI - ENTIDADE FECHADA044777,87529468,87544770,87544770,87544530,875000000AMIL7AMIL FACIL S60 QC SP S/COPART32095320,95SUSPENSÃORepasse</v>
      </c>
      <c r="AX824">
        <f t="shared" si="25"/>
        <v>0</v>
      </c>
      <c r="AY824">
        <v>8</v>
      </c>
      <c r="AZ824">
        <v>1</v>
      </c>
    </row>
    <row r="825" spans="1:52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4" t="s">
        <v>1075</v>
      </c>
      <c r="AW825" t="str">
        <f t="shared" si="24"/>
        <v>829581050XYLX DX NXWXMXNTX NUNX155,38SIMSIMSIM810485442200137290444777,875ASPROLI - ENTIDADE FECHADA344777,87544400,87544770,87544530,875000000AMIL7AMIL FACIL S60 QC SP S/COPART18023180,23SUSPENSÃORepasse</v>
      </c>
      <c r="AX825">
        <f t="shared" si="25"/>
        <v>0</v>
      </c>
      <c r="AY825">
        <v>8</v>
      </c>
      <c r="AZ825">
        <v>1</v>
      </c>
    </row>
    <row r="826" spans="1:52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4" t="s">
        <v>1075</v>
      </c>
      <c r="AW826" t="str">
        <f t="shared" si="24"/>
        <v>829581060MXRWX RXBXRTX NUNX276,68SIMSIMSIM810485442200137290444777,875ASPROLI - ENTIDADE FECHADA144777,87529859,87544770,87544530,875000000AMIL7AMIL FACIL S60 QC SP S/COPART32095320,95SUSPENSÃORepasse</v>
      </c>
      <c r="AX826">
        <f t="shared" si="25"/>
        <v>0</v>
      </c>
      <c r="AY826">
        <v>8</v>
      </c>
      <c r="AZ826">
        <v>1</v>
      </c>
    </row>
    <row r="827" spans="1:52" x14ac:dyDescent="0.25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4" t="s">
        <v>1075</v>
      </c>
      <c r="AW827" t="str">
        <f t="shared" si="24"/>
        <v>829581070BRXNDX DX NXWXMXNTX NUNX155,38SIMSIMSIM810485442200137290444777,875ASPROLI - ENTIDADE FECHADA244777,87540853,916666666744770,87544530,875000000AMIL7AMIL FACIL S60 QC SP S/COPART18023180,23SUSPENSÃORepasse</v>
      </c>
      <c r="AX827">
        <f t="shared" si="25"/>
        <v>0</v>
      </c>
      <c r="AY827">
        <v>8</v>
      </c>
      <c r="AZ827">
        <v>1</v>
      </c>
    </row>
    <row r="828" spans="1:52" x14ac:dyDescent="0.25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4" t="s">
        <v>1075</v>
      </c>
      <c r="AW828" t="str">
        <f t="shared" si="24"/>
        <v>831411670DXBXRX RXGXNX BXRBXZX DX XLVX498,86SIMSIMSIM810485427206137421144777,875ASPROLI - ENTIDADE FECHADA044745,87544777,87535571,87544745,87544561,875000000AMIL6AMIL S380 QP S/COPART57867578,67INATIVORepasse</v>
      </c>
      <c r="AX828">
        <f t="shared" si="25"/>
        <v>0</v>
      </c>
      <c r="AY828">
        <v>8</v>
      </c>
      <c r="AZ828">
        <v>1</v>
      </c>
    </row>
    <row r="829" spans="1:52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4" t="s">
        <v>1075</v>
      </c>
      <c r="AW829" t="str">
        <f t="shared" si="24"/>
        <v>831411680XNDRX HXLXNX FRXNWX PXRXDX501,33SIMSIMSIM8100137366944777,875ASPROLI - ENTIDADE FECHADA044777,87526493,87544559,87544561,875000000AMIL6AMIL FACIL S60 RJ QC S/COPART58154581,54ATIVORepasse</v>
      </c>
      <c r="AX829">
        <f t="shared" si="25"/>
        <v>0</v>
      </c>
      <c r="AY829">
        <v>8</v>
      </c>
      <c r="AZ829">
        <v>1</v>
      </c>
    </row>
    <row r="830" spans="1:52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4" t="s">
        <v>1075</v>
      </c>
      <c r="AW830" t="str">
        <f t="shared" si="24"/>
        <v>831411800VXVXXNX BRXGX DX XLVX272,18SIMSIMSIM8100137706744777,875ASPROLI - ENTIDADE FECHADA044777,87532259,87544559,87544561,875000000AMIL6AMIL FACIL S60 RJ QC S/COPART31573315,73ATIVORepasse</v>
      </c>
      <c r="AX830">
        <f t="shared" si="25"/>
        <v>0</v>
      </c>
      <c r="AY830">
        <v>8</v>
      </c>
      <c r="AZ830">
        <v>1</v>
      </c>
    </row>
    <row r="831" spans="1:52" x14ac:dyDescent="0.25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4" t="s">
        <v>1075</v>
      </c>
      <c r="AW831" t="str">
        <f t="shared" si="24"/>
        <v>831411810WXRXLXNX FXXTX NXVX272,18SIMSIMSIM8100137785844777,875ASPROLI - ENTIDADE FECHADA044777,87535735,87544559,87544561,875000000AMIL6AMIL FACIL S60 RJ QC S/COPART31573315,73ATIVORepasse</v>
      </c>
      <c r="AX831">
        <f t="shared" si="25"/>
        <v>0</v>
      </c>
      <c r="AY831">
        <v>8</v>
      </c>
      <c r="AZ831">
        <v>1</v>
      </c>
    </row>
    <row r="832" spans="1:52" x14ac:dyDescent="0.25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4" t="s">
        <v>1075</v>
      </c>
      <c r="AW832" t="str">
        <f t="shared" si="24"/>
        <v>831411820HXXTXR FXXTX DX WXTX170,75SIMSIMSIM8100137785844777,875ASPROLI - ENTIDADE FECHADA144777,87544487,87544559,87544561,875000000AMIL6AMIL FACIL S60 RJ QC S/COPART19806198,06ATIVORepasse</v>
      </c>
      <c r="AX832">
        <f t="shared" si="25"/>
        <v>0</v>
      </c>
      <c r="AY832">
        <v>8</v>
      </c>
      <c r="AZ832">
        <v>1</v>
      </c>
    </row>
    <row r="833" spans="1:52" x14ac:dyDescent="0.25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4" t="s">
        <v>1075</v>
      </c>
      <c r="AW833" t="str">
        <f t="shared" si="24"/>
        <v>831411830JXXX PXDRX BXRRX DX XRXUJX568,1SIMSIMSIM810485423203137788344777,875ASPROLI - ENTIDADE FECHADA044777,87535268,87544559,87544561,875000000AMIL6AMIL S450 QP S/COPART65899658,99ATIVORepasse</v>
      </c>
      <c r="AX833">
        <f t="shared" si="25"/>
        <v>0</v>
      </c>
      <c r="AY833">
        <v>8</v>
      </c>
      <c r="AZ833">
        <v>1</v>
      </c>
    </row>
    <row r="834" spans="1:52" x14ac:dyDescent="0.25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4" t="s">
        <v>1075</v>
      </c>
      <c r="AW834" t="str">
        <f t="shared" si="24"/>
        <v>831411840JULXX XUGUTX XRRXNTXNX DX WXTX304,04SIMSIMSIM8100137787544777,875ASPROLI - ENTIDADE FECHADA044777,87529840,87544559,87544561,875000000AMIL6AMIL FACIL S60 RJ QC S/COPART35269352,69ATIVORepasse</v>
      </c>
      <c r="AX834">
        <f t="shared" si="25"/>
        <v>0</v>
      </c>
      <c r="AY834">
        <v>8</v>
      </c>
      <c r="AZ834">
        <v>1</v>
      </c>
    </row>
    <row r="835" spans="1:52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4" t="s">
        <v>1075</v>
      </c>
      <c r="AW835" t="str">
        <f t="shared" ref="AW835:AW898" si="26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BXLX1022,24SIMSIMSIM8100137790144777,875ASPROLI - ENTIDADE FECHADA044777,87522846,87544770,87544770,87544561,875000000AMIL6AMIL FACIL S60 RJ QC S/COPART1185811185,81SUSPENSÃORepasse</v>
      </c>
      <c r="AX835">
        <f t="shared" si="25"/>
        <v>0</v>
      </c>
      <c r="AY835">
        <v>8</v>
      </c>
      <c r="AZ835">
        <v>1</v>
      </c>
    </row>
    <row r="836" spans="1:52" x14ac:dyDescent="0.25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4" t="s">
        <v>1075</v>
      </c>
      <c r="AW836" t="str">
        <f t="shared" si="26"/>
        <v>831417870PXTRXWXX DX XNTX XLVX272,18SIMSIMSIM8100137798244777,875ASPROLI - ENTIDADE FECHADA044777,87531521,87544557,87544561,875000000AMIL6AMIL FACIL S60 RJ QC S/COPART31573315,73ATIVORepasse</v>
      </c>
      <c r="AX836">
        <f t="shared" ref="AX836:AX899" si="27">IF(AW836=AW835,1,0)</f>
        <v>0</v>
      </c>
      <c r="AY836">
        <v>8</v>
      </c>
      <c r="AZ836">
        <v>1</v>
      </c>
    </row>
    <row r="837" spans="1:52" x14ac:dyDescent="0.25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4" t="s">
        <v>1075</v>
      </c>
      <c r="AW837" t="str">
        <f t="shared" si="26"/>
        <v>831417880MXRWU VXNXWXU BXNDXM MXWXDX227,01SIMNÃONÃO8100137799544777,875ASPROLI - ENTIDADE FECHADA044741,87544777,87532561,87544741,87544711,87544561,875000000AMIL6AMIL FACIL S60 RJ QC S/COPART26333263,33INATIVORepasse</v>
      </c>
      <c r="AX837">
        <f t="shared" si="27"/>
        <v>0</v>
      </c>
      <c r="AY837">
        <v>8</v>
      </c>
      <c r="AZ837">
        <v>1</v>
      </c>
    </row>
    <row r="838" spans="1:52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4" t="s">
        <v>1075</v>
      </c>
      <c r="AW838" t="str">
        <f t="shared" si="26"/>
        <v>831474780WXRLX WRXTXNX MXNTXXRX TXTX MXURX1219,19SIMSIMSIM810485425200137667244777,875ASPROLI - ENTIDADE FECHADA044777,87524425,916666666744559,87544561,875000000AMIL6AMIL S450 QC S/COPART1414271414,27ATIVORepasse</v>
      </c>
      <c r="AX838">
        <f t="shared" si="27"/>
        <v>0</v>
      </c>
      <c r="AY838">
        <v>8</v>
      </c>
      <c r="AZ838">
        <v>1</v>
      </c>
    </row>
    <row r="839" spans="1:52" x14ac:dyDescent="0.25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4" t="s">
        <v>1075</v>
      </c>
      <c r="AW839" t="str">
        <f t="shared" si="26"/>
        <v>1201881000832606470WXWXLXX GXMX DX XNTXNX MXWHXDX649,63NÃONÃONÃO570116095744761,875ANMEP144657,87544761,87544551,87544657,87544578,875000000AMILAMIL 400 QC NACIONAL77338773,38INATIVORepasse</v>
      </c>
      <c r="AX839">
        <f t="shared" si="27"/>
        <v>0</v>
      </c>
      <c r="AY839">
        <v>7</v>
      </c>
      <c r="AZ839">
        <v>1</v>
      </c>
    </row>
    <row r="840" spans="1:52" x14ac:dyDescent="0.25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4" t="s">
        <v>1075</v>
      </c>
      <c r="AW840" t="str">
        <f t="shared" si="26"/>
        <v>1201881000832606470WXWXLXX GXMX DX XNTXNX MXWHXDX649,63NÃONÃONÃO570116095744761,875ANMEP144657,87544761,87544551,87544657,87544578,875000000AMILAMIL 400 QC NACIONAL77338773,38INATIVORepasse</v>
      </c>
      <c r="AX840">
        <f t="shared" si="27"/>
        <v>1</v>
      </c>
      <c r="AY840">
        <v>7</v>
      </c>
      <c r="AZ840">
        <v>1</v>
      </c>
    </row>
    <row r="841" spans="1:52" x14ac:dyDescent="0.25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4" t="s">
        <v>1075</v>
      </c>
      <c r="AW841" t="str">
        <f t="shared" si="26"/>
        <v>1201881000832606470WXWXLXX GXMX DX XNTXNX MXWHXDX649,63NÃONÃONÃO570116095744761,875ANMEP144657,87544761,87544551,87544657,87544578,875000000AMILAMIL 400 QC NACIONAL77338773,38INATIVORepasse</v>
      </c>
      <c r="AX841">
        <f t="shared" si="27"/>
        <v>1</v>
      </c>
      <c r="AY841">
        <v>7</v>
      </c>
      <c r="AZ841">
        <v>1</v>
      </c>
    </row>
    <row r="842" spans="1:52" x14ac:dyDescent="0.25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4" t="s">
        <v>1075</v>
      </c>
      <c r="AW842" t="str">
        <f t="shared" si="26"/>
        <v>1191014000832606770NXXH XLXVXXRX WXMBXX XNTX X738,6SIMSIMNÃO190117013244777,875FNEL144712,87544777,87544548,87544741,87544578,875000000AMIL44AMIL 400 QP NACIONAL87928879,28INATIVORepasse</v>
      </c>
      <c r="AX842">
        <f t="shared" si="27"/>
        <v>0</v>
      </c>
      <c r="AY842">
        <v>8</v>
      </c>
      <c r="AZ842">
        <v>1</v>
      </c>
    </row>
    <row r="843" spans="1:52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4" t="s">
        <v>1075</v>
      </c>
      <c r="AW843" t="str">
        <f t="shared" si="26"/>
        <v>833234420WXLXX MXRTX PXRXXRX MXRQUX1082,66SIMSIMSIM810485423203138028444777,875ASPROLI - ENTIDADE FECHADA044777,87525589,916666666744592,87544592,875000000AMIL5AMIL S450 QP S/COPART1255891255,89ATIVORepasse</v>
      </c>
      <c r="AX843">
        <f t="shared" si="27"/>
        <v>0</v>
      </c>
      <c r="AY843">
        <v>8</v>
      </c>
      <c r="AZ843">
        <v>1</v>
      </c>
    </row>
    <row r="844" spans="1:52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4" t="s">
        <v>1075</v>
      </c>
      <c r="AW844" t="str">
        <f t="shared" si="26"/>
        <v>833270690WXXXNX RXBXXRX DX XLVX544,53NÃONÃONÃO810485420209138028044777,875ASPROLI - ENTIDADE FECHADA044711,87544777,87532693,87544711,87544711,87544592,875000000AMILAMIL S750 R1 QP C/COPART63163631,63INATIVORepasse</v>
      </c>
      <c r="AX844">
        <f t="shared" si="27"/>
        <v>0</v>
      </c>
      <c r="AY844">
        <v>8</v>
      </c>
      <c r="AZ844">
        <v>1</v>
      </c>
    </row>
    <row r="845" spans="1:52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4" t="s">
        <v>1075</v>
      </c>
      <c r="AW845" t="str">
        <f t="shared" si="26"/>
        <v>833270700WRXTXXN PXBLX DX XLVX XUZX317,9NÃONÃONÃO810485420209138028044777,875ASPROLI - ENTIDADE FECHADA244711,87544777,87538679,916666666744711,87544592,875000000AMILAMIL S750 R1 QP C/COPART36875368,75INATIVORepasse</v>
      </c>
      <c r="AX845">
        <f t="shared" si="27"/>
        <v>0</v>
      </c>
      <c r="AY845">
        <v>8</v>
      </c>
      <c r="AZ845">
        <v>1</v>
      </c>
    </row>
    <row r="846" spans="1:52" x14ac:dyDescent="0.25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4" t="s">
        <v>1075</v>
      </c>
      <c r="AW846" t="str">
        <f t="shared" si="26"/>
        <v>833270710HYXGX XNGXLX DX XLVX QUXXRXZ317,9NÃONÃONÃO810485420209138028044777,875ASPROLI - ENTIDADE FECHADA444711,87544777,87543688,87544711,87544592,875000000AMILAMIL S750 R1 QP C/COPART36875368,75INATIVORepasse</v>
      </c>
      <c r="AX846">
        <f t="shared" si="27"/>
        <v>0</v>
      </c>
      <c r="AY846">
        <v>8</v>
      </c>
      <c r="AZ846">
        <v>1</v>
      </c>
    </row>
    <row r="847" spans="1:52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4" t="s">
        <v>1075</v>
      </c>
      <c r="AW847" t="str">
        <f t="shared" si="26"/>
        <v>833270720GXBRXXL XNGXLX DX XLVX QUXXRXZ317,9NÃONÃONÃO810485420209138028044777,875ASPROLI - ENTIDADE FECHADA544711,87544777,87544204,87544711,87544592,875000000AMILAMIL S750 R1 QP C/COPART36875368,75INATIVORepasse</v>
      </c>
      <c r="AX847">
        <f t="shared" si="27"/>
        <v>0</v>
      </c>
      <c r="AY847">
        <v>8</v>
      </c>
      <c r="AZ847">
        <v>1</v>
      </c>
    </row>
    <row r="848" spans="1:52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4" t="s">
        <v>1075</v>
      </c>
      <c r="AW848" t="str">
        <f t="shared" si="26"/>
        <v>833270730WXUXN DX XLVX XUZX317,9NÃONÃONÃO810485420209138028044777,875ASPROLI - ENTIDADE FECHADA144711,87544777,87539296,87544711,87544592,875000000AMILAMIL S750 R1 QP C/COPART36875368,75INATIVORepasse</v>
      </c>
      <c r="AX848">
        <f t="shared" si="27"/>
        <v>0</v>
      </c>
      <c r="AY848">
        <v>8</v>
      </c>
      <c r="AZ848">
        <v>1</v>
      </c>
    </row>
    <row r="849" spans="1:52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4" t="s">
        <v>1075</v>
      </c>
      <c r="AW849" t="str">
        <f t="shared" si="26"/>
        <v>833270740KXYLXXNX WRXTXNX DX XLVX DX WXRVXLHX317,9NÃONÃONÃO810485420209138028044777,875ASPROLI - ENTIDADE FECHADA344711,87544777,87540732,87544711,87544592,875000000AMILAMIL S750 R1 QP C/COPART36875368,75INATIVORepasse</v>
      </c>
      <c r="AX849">
        <f t="shared" si="27"/>
        <v>0</v>
      </c>
      <c r="AY849">
        <v>8</v>
      </c>
      <c r="AZ849">
        <v>1</v>
      </c>
    </row>
    <row r="850" spans="1:52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4" t="s">
        <v>1075</v>
      </c>
      <c r="AW850" t="str">
        <f t="shared" si="26"/>
        <v>833270770MXRXXNX MXNTXXRX RUX646,45SIMSIMSIM810485421207138295044777,875ASPROLI - ENTIDADE FECHADA044777,87534819,87544770,87544770,87544592,875000000AMIL5AMIL S750 R2 QP S/COPART74988749,88SUSPENSÃORepasse</v>
      </c>
      <c r="AX850">
        <f t="shared" si="27"/>
        <v>0</v>
      </c>
      <c r="AY850">
        <v>8</v>
      </c>
      <c r="AZ850">
        <v>1</v>
      </c>
    </row>
    <row r="851" spans="1:52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4" t="s">
        <v>1075</v>
      </c>
      <c r="AW851" t="str">
        <f t="shared" si="26"/>
        <v>833270780XNTXNXX VXNDXRLXY FXRRXZ DX XUX715,81SIMSIMSIM810485423203138197644777,875ASPROLI - ENTIDADE FECHADA044777,87532018,87544592,87544592,875000000AMIL5AMIL S450 QP S/COPART83034830,34ATIVORepasse</v>
      </c>
      <c r="AX851">
        <f t="shared" si="27"/>
        <v>0</v>
      </c>
      <c r="AY851">
        <v>8</v>
      </c>
      <c r="AZ851">
        <v>1</v>
      </c>
    </row>
    <row r="852" spans="1:52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4" t="s">
        <v>1075</v>
      </c>
      <c r="AW852" t="str">
        <f t="shared" si="26"/>
        <v>833270790XZXBXLX PXRXXRX LXX544,53NÃONÃONÃO810485420209138059844777,875ASPROLI - ENTIDADE FECHADA044711,87544777,87532979,87544711,87544711,87544592,875000000AMILAMIL S750 R1 QP C/COPART63163631,63INATIVORepasse</v>
      </c>
      <c r="AX852">
        <f t="shared" si="27"/>
        <v>0</v>
      </c>
      <c r="AY852">
        <v>8</v>
      </c>
      <c r="AZ852">
        <v>1</v>
      </c>
    </row>
    <row r="853" spans="1:52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4" t="s">
        <v>1075</v>
      </c>
      <c r="AW853" t="str">
        <f t="shared" si="26"/>
        <v>833270800XNTXNXLX MXLLX LXX317,9NÃONÃONÃO810485420209138059844777,875ASPROLI - ENTIDADE FECHADA344711,87544777,87544172,87544711,87544592,875000000AMILAMIL S750 R1 QP C/COPART36875368,75INATIVORepasse</v>
      </c>
      <c r="AX853">
        <f t="shared" si="27"/>
        <v>0</v>
      </c>
      <c r="AY853">
        <v>8</v>
      </c>
      <c r="AZ853">
        <v>1</v>
      </c>
    </row>
    <row r="854" spans="1:52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4" t="s">
        <v>1075</v>
      </c>
      <c r="AW854" t="str">
        <f t="shared" si="26"/>
        <v>833270810WXUX PXRXXRX PRXXXDX317,9NÃONÃONÃO810485420209138059844777,875ASPROLI - ENTIDADE FECHADA144711,87544777,87539186,87544711,87544592,875000000AMILAMIL S750 R1 QP C/COPART36875368,75INATIVORepasse</v>
      </c>
      <c r="AX854">
        <f t="shared" si="27"/>
        <v>0</v>
      </c>
      <c r="AY854">
        <v>8</v>
      </c>
      <c r="AZ854">
        <v>1</v>
      </c>
    </row>
    <row r="855" spans="1:52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4" t="s">
        <v>1075</v>
      </c>
      <c r="AW855" t="str">
        <f t="shared" si="26"/>
        <v>833270820WXUX PXRXXRX PRXXXDX317,9NÃONÃONÃO810485420209138059844777,875ASPROLI - ENTIDADE FECHADA244711,87544777,87540230,87544711,87544592,875000000AMILAMIL S750 R1 QP C/COPART36875368,75INATIVORepasse</v>
      </c>
      <c r="AX855">
        <f t="shared" si="27"/>
        <v>0</v>
      </c>
      <c r="AY855">
        <v>8</v>
      </c>
      <c r="AZ855">
        <v>1</v>
      </c>
    </row>
    <row r="856" spans="1:52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4" t="s">
        <v>1075</v>
      </c>
      <c r="AW856" t="str">
        <f t="shared" si="26"/>
        <v>833270830NXWX DXXXNX WXXMBRX363,19NÃONÃONÃO810485433201138375944777,875ASPROLI - ENTIDADE FECHADA044662,87544777,87530774,87544662,87544592,875000000AMILAMIL FACIL S80 QC S/COPART4213421,3INATIVORepasse</v>
      </c>
      <c r="AX856">
        <f t="shared" si="27"/>
        <v>0</v>
      </c>
      <c r="AY856">
        <v>8</v>
      </c>
      <c r="AZ856">
        <v>1</v>
      </c>
    </row>
    <row r="857" spans="1:52" x14ac:dyDescent="0.25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4" t="s">
        <v>1075</v>
      </c>
      <c r="AW857" t="str">
        <f t="shared" si="26"/>
        <v>833270840HUMBXRTX RXWHXRD UWHXX DX BRXTTX276,68SIMSIMSIM810485442200138187944777,875ASPROLI - ENTIDADE FECHADA044777,87528888,916666666744592,87544592,875000000AMIL5AMIL FACIL S60 QC SP S/COPART32095320,95ATIVORepasse</v>
      </c>
      <c r="AX857">
        <f t="shared" si="27"/>
        <v>0</v>
      </c>
      <c r="AY857">
        <v>8</v>
      </c>
      <c r="AZ857">
        <v>1</v>
      </c>
    </row>
    <row r="858" spans="1:52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4" t="s">
        <v>1075</v>
      </c>
      <c r="AW858" t="str">
        <f t="shared" si="26"/>
        <v>834903630NXYXRX JXXWX WXXTXNX227,01SIMNÃONÃO8100139220644777,875ASPROLI - ENTIDADE FECHADA044741,87544777,87534839,87544741,87544711,87544620,875000000AMIL4AMIL FACIL S60 RJ QC S/COPART26333263,33INATIVORepasse</v>
      </c>
      <c r="AX858">
        <f t="shared" si="27"/>
        <v>0</v>
      </c>
      <c r="AY858">
        <v>8</v>
      </c>
      <c r="AZ858">
        <v>1</v>
      </c>
    </row>
    <row r="859" spans="1:52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4" t="s">
        <v>1075</v>
      </c>
      <c r="AW859" t="str">
        <f t="shared" si="26"/>
        <v>834903640GXBRXXLLX PXRXXRX DX JXU272,18SIMSIMSIM8100139221444777,875ASPROLI - ENTIDADE FECHADA044755,87544777,87535784,916666666744755,87544620,875000000AMIL4AMIL FACIL S60 RJ QC S/COPART31573315,73INATIVORepasse</v>
      </c>
      <c r="AX859">
        <f t="shared" si="27"/>
        <v>0</v>
      </c>
      <c r="AY859">
        <v>8</v>
      </c>
      <c r="AZ859">
        <v>1</v>
      </c>
    </row>
    <row r="860" spans="1:52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4" t="s">
        <v>1075</v>
      </c>
      <c r="AW860" t="str">
        <f t="shared" si="26"/>
        <v>834903650LXURX XNGXLX PXRXXRX DX JXU170,75SIMSIMSIM8100139221444777,875ASPROLI - ENTIDADE FECHADA144755,87544777,87544565,87544755,87544620,875000000AMIL4AMIL FACIL S60 RJ QC S/COPART19806198,06INATIVORepasse</v>
      </c>
      <c r="AX860">
        <f t="shared" si="27"/>
        <v>0</v>
      </c>
      <c r="AY860">
        <v>8</v>
      </c>
      <c r="AZ860">
        <v>1</v>
      </c>
    </row>
    <row r="861" spans="1:52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4" t="s">
        <v>1075</v>
      </c>
      <c r="AW861" t="str">
        <f t="shared" si="26"/>
        <v>834903660WXNWXXWXX DX MXRXX DX XUX RXDRXGUX701,71SIMSIMSIM810485426208139221144777,875ASPROLI - ENTIDADE FECHADA044777,87532159,916666666744621,87544620,875000000AMIL4AMIL S380 QP C/COPART81397813,97ATIVORepasse</v>
      </c>
      <c r="AX861">
        <f t="shared" si="27"/>
        <v>0</v>
      </c>
      <c r="AY861">
        <v>8</v>
      </c>
      <c r="AZ861">
        <v>1</v>
      </c>
    </row>
    <row r="862" spans="1:52" x14ac:dyDescent="0.25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4" t="s">
        <v>1075</v>
      </c>
      <c r="AW862" t="str">
        <f t="shared" si="26"/>
        <v>1201881000835701440BRXNX BXTX NUNX WXRDXZX805,73SIMNÃONÃO570118792644761,875ANMEP244682,87544761,87544602,87544682,87544630,875000000AMIL40AMIL 500 QP NACIONAL95921959,21INATIVORepasse</v>
      </c>
      <c r="AX862">
        <f t="shared" si="27"/>
        <v>0</v>
      </c>
      <c r="AY862">
        <v>7</v>
      </c>
      <c r="AZ862">
        <v>1</v>
      </c>
    </row>
    <row r="863" spans="1:52" x14ac:dyDescent="0.25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4" t="s">
        <v>1075</v>
      </c>
      <c r="AW863" t="str">
        <f t="shared" si="26"/>
        <v>1201881000835701440BRXNX BXTX NUNX WXRDXZX805,73SIMNÃONÃO570118792644761,875ANMEP244682,87544761,87544602,87544682,87544630,875000000AMIL40AMIL 500 QP NACIONAL95921959,21INATIVORepasse</v>
      </c>
      <c r="AX863">
        <f t="shared" si="27"/>
        <v>1</v>
      </c>
      <c r="AY863">
        <v>7</v>
      </c>
      <c r="AZ863">
        <v>1</v>
      </c>
    </row>
    <row r="864" spans="1:52" x14ac:dyDescent="0.25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4" t="s">
        <v>1075</v>
      </c>
      <c r="AW864" t="str">
        <f t="shared" si="26"/>
        <v>1201881000835701440BRXNX BXTX NUNX WXRDXZX805,73SIMNÃONÃO570118792644761,875ANMEP244682,87544761,87544602,87544682,87544630,875000000AMIL40AMIL 500 QP NACIONAL95921959,21INATIVORepasse</v>
      </c>
      <c r="AX864">
        <f t="shared" si="27"/>
        <v>1</v>
      </c>
      <c r="AY864">
        <v>7</v>
      </c>
      <c r="AZ864">
        <v>1</v>
      </c>
    </row>
    <row r="865" spans="1:52" x14ac:dyDescent="0.25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4" t="s">
        <v>1075</v>
      </c>
      <c r="AW865" t="str">
        <f t="shared" si="26"/>
        <v>836490890XLXX XNDRX PXLUZX TXXXXXRX1082,66SIMSIMSIM810485423203139799344777,875ASPROLI - ENTIDADE FECHADA044777,87526718,87544651,87544651,875000000AMIL3AMIL S450 QP S/COPART1255891255,89ATIVORepasse</v>
      </c>
      <c r="AX865">
        <f t="shared" si="27"/>
        <v>0</v>
      </c>
      <c r="AY865">
        <v>8</v>
      </c>
      <c r="AZ865">
        <v>1</v>
      </c>
    </row>
    <row r="866" spans="1:52" x14ac:dyDescent="0.25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4" t="s">
        <v>1075</v>
      </c>
      <c r="AW866" t="str">
        <f t="shared" si="26"/>
        <v>836490900PXTRXWXX MXRXX WURTY DX XLXVXXRX272,18SIMSIMSIM8100139799444777,875ASPROLI - ENTIDADE FECHADA044777,87533859,87544651,87544651,875000000AMIL3AMIL FACIL S60 RJ QC S/COPART31573315,73ATIVORepasse</v>
      </c>
      <c r="AX866">
        <f t="shared" si="27"/>
        <v>0</v>
      </c>
      <c r="AY866">
        <v>8</v>
      </c>
      <c r="AZ866">
        <v>1</v>
      </c>
    </row>
    <row r="867" spans="1:52" x14ac:dyDescent="0.25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4" t="s">
        <v>1075</v>
      </c>
      <c r="AW867" t="str">
        <f t="shared" si="26"/>
        <v>837920660DXNXXLLX XLVX MXRTXN DX FRXXTX644,87SIMSIMSIM810485425200140065044777,875ASPROLI - ENTIDADE FECHADA044777,87531931,87544679,87544681,875000000AMIL2AMIL S450 QC S/COPART74804748,04ATIVORepasse</v>
      </c>
      <c r="AX867">
        <f t="shared" si="27"/>
        <v>0</v>
      </c>
      <c r="AY867">
        <v>8</v>
      </c>
      <c r="AZ867">
        <v>1</v>
      </c>
    </row>
    <row r="868" spans="1:52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4" t="s">
        <v>1075</v>
      </c>
      <c r="AW868" t="str">
        <f t="shared" si="26"/>
        <v>837920670WXRLX NUNX DX XLXVXXRX NXWXLXXT806,51SIMSIMSIM810485421207140365444777,875ASPROLI - ENTIDADE FECHADA044770,87544777,87531525,87544770,87544681,875000000AMIL2AMIL S750 R1 QP S/COPART93556935,56INATIVORepasse</v>
      </c>
      <c r="AX868">
        <f t="shared" si="27"/>
        <v>0</v>
      </c>
      <c r="AY868">
        <v>8</v>
      </c>
      <c r="AZ868">
        <v>1</v>
      </c>
    </row>
    <row r="869" spans="1:52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4" t="s">
        <v>1075</v>
      </c>
      <c r="AW869" t="str">
        <f t="shared" si="26"/>
        <v>839625670WXLDXMXR TXVXRX MXWHXDX NXTX806,51SIMSIMSIM810485421207140730544777,875ASPROLI - ENTIDADE FECHADA044777,87531930,87544710,87544712,875000000AMIL1AMIL S750 R1 QP S/COPART93556935,56ATIVORepasse</v>
      </c>
      <c r="AX869">
        <f t="shared" si="27"/>
        <v>0</v>
      </c>
      <c r="AY869">
        <v>8</v>
      </c>
      <c r="AZ869">
        <v>1</v>
      </c>
    </row>
    <row r="870" spans="1:52" x14ac:dyDescent="0.25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4" t="s">
        <v>1075</v>
      </c>
      <c r="AW870" t="str">
        <f t="shared" si="26"/>
        <v>839670450XLXXNDRX DX XLVX RXDRXGUX419,87SIMSIMSIM8100140595144777,875ASPROLI - ENTIDADE FECHADA044777,87527934,87544710,87544712,875000000AMIL1AMIL FACIL S60 RJ QC S/COPART48705487,05ATIVORepasse</v>
      </c>
      <c r="AX870">
        <f t="shared" si="27"/>
        <v>0</v>
      </c>
      <c r="AY870">
        <v>8</v>
      </c>
      <c r="AZ870">
        <v>1</v>
      </c>
    </row>
    <row r="871" spans="1:52" x14ac:dyDescent="0.25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4" t="s">
        <v>1075</v>
      </c>
      <c r="AW871" t="str">
        <f t="shared" si="26"/>
        <v>839670460DXVX DX XLVX RXDRXGUX170,75SIMSIMSIM8100140595144777,875ASPROLI - ENTIDADE FECHADA344777,87541959,916666666744710,87544712,875000000AMIL1AMIL FACIL S60 RJ QC S/COPART19806198,06ATIVORepasse</v>
      </c>
      <c r="AX871">
        <f t="shared" si="27"/>
        <v>0</v>
      </c>
      <c r="AY871">
        <v>8</v>
      </c>
      <c r="AZ871">
        <v>1</v>
      </c>
    </row>
    <row r="872" spans="1:52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4" t="s">
        <v>1075</v>
      </c>
      <c r="AW872" t="str">
        <f t="shared" si="26"/>
        <v>839670470WXRLX FXNXWX RXDRXGUX419,87SIMSIMSIM8100140595144777,875ASPROLI - ENTIDADE FECHADA144777,87527095,87544710,87544712,875000000AMIL1AMIL FACIL S60 RJ QC S/COPART48705487,05ATIVORepasse</v>
      </c>
      <c r="AX872">
        <f t="shared" si="27"/>
        <v>0</v>
      </c>
      <c r="AY872">
        <v>8</v>
      </c>
      <c r="AZ872">
        <v>1</v>
      </c>
    </row>
    <row r="873" spans="1:52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4" t="s">
        <v>1075</v>
      </c>
      <c r="AW873" t="str">
        <f t="shared" si="26"/>
        <v>839670480PXDRX DX XLVX RXDRXGUX170,75SIMSIMSIM8100140595144777,875ASPROLI - ENTIDADE FECHADA244777,87538678,916666666744710,87544712,875000000AMIL1AMIL FACIL S60 RJ QC S/COPART19806198,06ATIVORepasse</v>
      </c>
      <c r="AX873">
        <f t="shared" si="27"/>
        <v>0</v>
      </c>
      <c r="AY873">
        <v>8</v>
      </c>
      <c r="AZ873">
        <v>1</v>
      </c>
    </row>
    <row r="874" spans="1:52" x14ac:dyDescent="0.25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4" t="s">
        <v>1075</v>
      </c>
      <c r="AW874" t="str">
        <f t="shared" si="26"/>
        <v>938494000913204960GXBRXXLX TRXNDXDX WXRRXX LXPX1842,32SIMSIMSIM1112661364516194544777,875GP1 - ASESF - ASSOCIACAO DOS ESTUDANTES DE FORTALE044777,87533252,916666666741410,87541425,875000000AMIL109GP1 - BLUE 300 RM FO QP PJCA20702070ATIVORepasse</v>
      </c>
      <c r="AX874">
        <f t="shared" si="27"/>
        <v>0</v>
      </c>
      <c r="AY874">
        <v>8</v>
      </c>
      <c r="AZ874">
        <v>1</v>
      </c>
    </row>
    <row r="875" spans="1:52" x14ac:dyDescent="0.25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4" t="s">
        <v>1075</v>
      </c>
      <c r="AW875" t="str">
        <f t="shared" si="26"/>
        <v>938494000913205340LUWXLXX XNTX NXBRX2093,81SIMSIMSIM1112661362316196244777,875GP1 - ASESF - ASSOCIACAO DOS ESTUDANTES DE FORTALE044768,87544777,87528222,87544768,87541425,875000000AMIL109GP1 - BLUE 200 RM FO QC PJCA2352592352,59INATIVORepasse</v>
      </c>
      <c r="AX875">
        <f t="shared" si="27"/>
        <v>0</v>
      </c>
      <c r="AY875">
        <v>8</v>
      </c>
      <c r="AZ875">
        <v>1</v>
      </c>
    </row>
    <row r="876" spans="1:52" x14ac:dyDescent="0.25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1056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52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4" t="s">
        <v>1076</v>
      </c>
      <c r="AW876" t="str">
        <f t="shared" si="26"/>
        <v>6301123f1fe6e2596566dd9b630111a2b336dc5f51bee3b56301123e1fe6e2596566dd9a4338908344792,875722764000630111a2b336dc5f51bee3b5722764000C39435,91666666671310641850TXLX BXTITX DX XNTX00MEDICUS QC 122 PARTICIP. - RNMens. Titular Faixa Etária Implant.T1738,0344792,875Mensalidade</v>
      </c>
      <c r="AX876">
        <f t="shared" si="27"/>
        <v>0</v>
      </c>
      <c r="AY876">
        <v>8</v>
      </c>
      <c r="AZ876">
        <v>1</v>
      </c>
    </row>
    <row r="877" spans="1:52" x14ac:dyDescent="0.25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1056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52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4" t="s">
        <v>1076</v>
      </c>
      <c r="AW877" t="str">
        <f t="shared" si="26"/>
        <v>6301123f1fe6e2596566dd9c630111a2b336dc5f51bee3b56301123e1fe6e2596566dd9a4338908344792,875722764000630111a2b336dc5f51bee3b5722764000C39435,91666666671310641850TXLX BXTITX DX XNTX00MEDICUS QC 122 PARTICIP. - RNCo-participaçãoT044792,875Mensalidade</v>
      </c>
      <c r="AX877">
        <f t="shared" si="27"/>
        <v>0</v>
      </c>
      <c r="AY877">
        <v>8</v>
      </c>
      <c r="AZ877">
        <v>1</v>
      </c>
    </row>
    <row r="878" spans="1:52" x14ac:dyDescent="0.25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1056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52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4" t="s">
        <v>1076</v>
      </c>
      <c r="AW878" t="str">
        <f t="shared" si="26"/>
        <v>6301123f1fe6e2596566dd9d630111a2b336dc5f51bee3b56301123e1fe6e2596566dd9a4338908344792,875722764000630111a2b336dc5f51bee3b5722764000C39435,91666666671310645250XNIX MXRIX DX XUZX00MEDICUS QC - RNMens. Titular Faixa Etária Implant.T1838,544792,875Mensalidade</v>
      </c>
      <c r="AX878">
        <f t="shared" si="27"/>
        <v>0</v>
      </c>
      <c r="AY878">
        <v>8</v>
      </c>
      <c r="AZ878">
        <v>1</v>
      </c>
    </row>
    <row r="879" spans="1:52" x14ac:dyDescent="0.25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1056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52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4" t="s">
        <v>1076</v>
      </c>
      <c r="AW879" t="str">
        <f t="shared" si="26"/>
        <v>6301123f1fe6e2596566dd9e630111a2b336dc5f51bee3b56301123e1fe6e2596566dd9a4338908344792,875722764000630111a2b336dc5f51bee3b5722764000C41582,91666666671310646140XDILXUZX MXRWIX RXDRIGUX DX XRXUJX00MEDICUS QC 122 PARTICIP. - RNDevolução Exclusão RetroativaT-1009,1844792,875Mensalidade</v>
      </c>
      <c r="AX879">
        <f t="shared" si="27"/>
        <v>0</v>
      </c>
      <c r="AY879">
        <v>8</v>
      </c>
      <c r="AZ879">
        <v>1</v>
      </c>
    </row>
    <row r="880" spans="1:52" x14ac:dyDescent="0.25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1056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52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4" t="s">
        <v>1076</v>
      </c>
      <c r="AW880" t="str">
        <f t="shared" si="26"/>
        <v>6301123f1fe6e2596566dd9f630111a2b336dc5f51bee3b56301123e1fe6e2596566dd9a4338908344792,875722764000630111a2b336dc5f51bee3b5722764000C39435,91666666671310650170VXNIX VXLXRIX RXWHX00MEDICUS QC - RNMens. Titular Faixa Etária Implant.T1975,3244792,875Mensalidade</v>
      </c>
      <c r="AX880">
        <f t="shared" si="27"/>
        <v>0</v>
      </c>
      <c r="AY880">
        <v>8</v>
      </c>
      <c r="AZ880">
        <v>1</v>
      </c>
    </row>
    <row r="881" spans="1:52" x14ac:dyDescent="0.25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1056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52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4" t="s">
        <v>1076</v>
      </c>
      <c r="AW881" t="str">
        <f t="shared" si="26"/>
        <v>6301123f1fe6e2596566dda0630111a2b336dc5f51bee3b56301123e1fe6e2596566dd9a4338908344792,875722764000630111a2b336dc5f51bee3b5722764000C39435,91666666671310650500JXX NILXN DX XLIVXIRX FILHX00MEDICUS QC - RNDevolução Exclusão RetroativaT-442,1944792,875Mensalidade</v>
      </c>
      <c r="AX881">
        <f t="shared" si="27"/>
        <v>0</v>
      </c>
      <c r="AY881">
        <v>8</v>
      </c>
      <c r="AZ881">
        <v>1</v>
      </c>
    </row>
    <row r="882" spans="1:52" x14ac:dyDescent="0.25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1056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52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4" t="s">
        <v>1076</v>
      </c>
      <c r="AW882" t="str">
        <f t="shared" si="26"/>
        <v>6301123f1fe6e2596566dda2630111a2b336dc5f51bee3b56301123e1fe6e2596566dd9a4338908344792,875722764000630111a2b336dc5f51bee3b5722764000C39435,91666666671310651810LUWIX GXLDINX DX WXTX XLIVXIRX00MEDICUS QC - RNMens. Titular Faixa Etária Implant.T2567,7944792,875Mensalidade</v>
      </c>
      <c r="AX882">
        <f t="shared" si="27"/>
        <v>0</v>
      </c>
      <c r="AY882">
        <v>8</v>
      </c>
      <c r="AZ882">
        <v>1</v>
      </c>
    </row>
    <row r="883" spans="1:52" x14ac:dyDescent="0.25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1056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52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4" t="s">
        <v>1076</v>
      </c>
      <c r="AW883" t="str">
        <f t="shared" si="26"/>
        <v>6301123f1fe6e2596566dda3630111a2b336dc5f51bee3b56301123e1fe6e2596566dd9a4338908344792,875722764000630111a2b336dc5f51bee3b5722764000C39435,91666666671310651900LUIZ FXLIX DX XLIVXIRX00MEDICUS QC - RNMens. Depend. Faixa Etária Implant.D2567,7944792,875Mensalidade</v>
      </c>
      <c r="AX883">
        <f t="shared" si="27"/>
        <v>0</v>
      </c>
      <c r="AY883">
        <v>8</v>
      </c>
      <c r="AZ883">
        <v>1</v>
      </c>
    </row>
    <row r="884" spans="1:52" x14ac:dyDescent="0.25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1056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52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4" t="s">
        <v>1076</v>
      </c>
      <c r="AW884" t="str">
        <f t="shared" si="26"/>
        <v>6301123f1fe6e2596566dda4630111a2b336dc5f51bee3b56301123e1fe6e2596566dd9a4338908344792,875722764000630111a2b336dc5f51bee3b5722764000C39435,91666666671310658400MXRIX LUWINXTX XLVX WXRTX00MEDICUS QC - RNMens. Titular Faixa Etária Implant.T3122,8144792,875Mensalidade</v>
      </c>
      <c r="AX884">
        <f t="shared" si="27"/>
        <v>0</v>
      </c>
      <c r="AY884">
        <v>8</v>
      </c>
      <c r="AZ884">
        <v>1</v>
      </c>
    </row>
    <row r="885" spans="1:52" x14ac:dyDescent="0.25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1056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52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4" t="s">
        <v>1076</v>
      </c>
      <c r="AW885" t="str">
        <f t="shared" si="26"/>
        <v>6301123f1fe6e2596566dda5630111a2b336dc5f51bee3b56301123e1fe6e2596566dd9a4338908344792,875722764000630111a2b336dc5f51bee3b5722764000C39435,91666666671310658580ITHXMXR DXNTX WXRTXZ NXTX00MEDICUS QC - RNDevolução Exclusão RetroativaD-1784,1644792,875Mensalidade</v>
      </c>
      <c r="AX885">
        <f t="shared" si="27"/>
        <v>0</v>
      </c>
      <c r="AY885">
        <v>8</v>
      </c>
      <c r="AZ885">
        <v>1</v>
      </c>
    </row>
    <row r="886" spans="1:52" x14ac:dyDescent="0.25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1056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52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4" t="s">
        <v>1076</v>
      </c>
      <c r="AW886" t="str">
        <f t="shared" si="26"/>
        <v>6301123f1fe6e2596566dda6630111a2b336dc5f51bee3b56301123e1fe6e2596566dd9a4338908344792,875722764000630111a2b336dc5f51bee3b5722764000C39435,91666666671310659470BXNXLLY WXXR DX WUNHX XLVX00MEDICUS QC - RNMens. Titular Faixa Etária Implant.T806,3544792,875Mensalidade</v>
      </c>
      <c r="AX886">
        <f t="shared" si="27"/>
        <v>0</v>
      </c>
      <c r="AY886">
        <v>8</v>
      </c>
      <c r="AZ886">
        <v>1</v>
      </c>
    </row>
    <row r="887" spans="1:52" x14ac:dyDescent="0.25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1056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52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4" t="s">
        <v>1076</v>
      </c>
      <c r="AW887" t="str">
        <f t="shared" si="26"/>
        <v>6301123f1fe6e2596566dda7630111a2b336dc5f51bee3b56301123e1fe6e2596566dd9a4338908344792,875722764000630111a2b336dc5f51bee3b5722764000C39435,91666666671310660810MXRIX RXXMXRY MXLX FXITXX00MEDICUS QC - RNMens. Titular Faixa Etária Implant.T1975,3244792,875Mensalidade</v>
      </c>
      <c r="AX887">
        <f t="shared" si="27"/>
        <v>0</v>
      </c>
      <c r="AY887">
        <v>8</v>
      </c>
      <c r="AZ887">
        <v>1</v>
      </c>
    </row>
    <row r="888" spans="1:52" x14ac:dyDescent="0.25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1056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52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4" t="s">
        <v>1076</v>
      </c>
      <c r="AW888" t="str">
        <f t="shared" si="26"/>
        <v>6301123f1fe6e2596566dda8630111a2b336dc5f51bee3b56301123e1fe6e2596566dd9a4338908344792,875722764000630111a2b336dc5f51bee3b5722764000C42185,8751310666330MXRTX RXWHX WXRQUXIRX WXTX00MEDICUS QC - RNMens. Titular Faixa Etária Implant.T2567,9544792,875Mensalidade</v>
      </c>
      <c r="AX888">
        <f t="shared" si="27"/>
        <v>0</v>
      </c>
      <c r="AY888">
        <v>8</v>
      </c>
      <c r="AZ888">
        <v>1</v>
      </c>
    </row>
    <row r="889" spans="1:52" x14ac:dyDescent="0.25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1056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52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4" t="s">
        <v>1076</v>
      </c>
      <c r="AW889" t="str">
        <f t="shared" si="26"/>
        <v>6301123f1fe6e2596566dda9630111a2b336dc5f51bee3b56301123e1fe6e2596566dd9a4338908344792,875722764000630111a2b336dc5f51bee3b5722764000C42185,8751310666410JXX IVXNI WXRQUXIRX WXTX JUNIXR00MEDICUS QC - RNMens. Depend. Faixa Etária Implant.D806,3544792,875Mensalidade</v>
      </c>
      <c r="AX889">
        <f t="shared" si="27"/>
        <v>0</v>
      </c>
      <c r="AY889">
        <v>8</v>
      </c>
      <c r="AZ889">
        <v>1</v>
      </c>
    </row>
    <row r="890" spans="1:52" x14ac:dyDescent="0.25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1056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52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4" t="s">
        <v>1076</v>
      </c>
      <c r="AW890" t="str">
        <f t="shared" si="26"/>
        <v>6301123f1fe6e2596566ddaa630111a2b336dc5f51bee3b56301123e1fe6e2596566dd9a4338908344792,875722764000630111a2b336dc5f51bee3b5722764000C39435,91666666671310666500XLXXNXRDX RXIMUNDX ILVX DX XGUIXR00MEDICUS QC - RNMens. Titular Faixa Etária Implant.T806,3544792,875Mensalidade</v>
      </c>
      <c r="AX890">
        <f t="shared" si="27"/>
        <v>0</v>
      </c>
      <c r="AY890">
        <v>8</v>
      </c>
      <c r="AZ890">
        <v>1</v>
      </c>
    </row>
    <row r="891" spans="1:52" x14ac:dyDescent="0.25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1056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52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4" t="s">
        <v>1076</v>
      </c>
      <c r="AW891" t="str">
        <f t="shared" si="26"/>
        <v>6301123f1fe6e2596566ddab630111a2b336dc5f51bee3b56301123e1fe6e2596566dd9a4338908344792,875722764000630111a2b336dc5f51bee3b5722764000C39435,91666666671310667490LUIZX BXTITX WXMX00MEDICUS QC - RNMens. Titular Faixa Etária Implant.T2515,2444792,875Mensalidade</v>
      </c>
      <c r="AX891">
        <f t="shared" si="27"/>
        <v>0</v>
      </c>
      <c r="AY891">
        <v>8</v>
      </c>
      <c r="AZ891">
        <v>1</v>
      </c>
    </row>
    <row r="892" spans="1:52" x14ac:dyDescent="0.25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1056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52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4" t="s">
        <v>1076</v>
      </c>
      <c r="AW892" t="str">
        <f t="shared" si="26"/>
        <v>6301123f1fe6e2596566ddae630111a2b336dc5f51bee3b56301123e1fe6e2596566dd9a4338908344792,875722764000630111a2b336dc5f51bee3b5722764000C39469,91666666671311602490JXX GLXYDXN DX NXWIMXNTX00MEDICUS QC - RNMens. Titular Faixa Etária Implant.T806,3544792,875Mensalidade</v>
      </c>
      <c r="AX892">
        <f t="shared" si="27"/>
        <v>0</v>
      </c>
      <c r="AY892">
        <v>8</v>
      </c>
      <c r="AZ892">
        <v>1</v>
      </c>
    </row>
    <row r="893" spans="1:52" x14ac:dyDescent="0.25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1056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52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4" t="s">
        <v>1076</v>
      </c>
      <c r="AW893" t="str">
        <f t="shared" si="26"/>
        <v>6301123f1fe6e2596566ddac630111a2b336dc5f51bee3b56301123e1fe6e2596566dd9a4338908344792,875722764000630111a2b336dc5f51bee3b5722764000C39498,8751311603460XNX RUTH RXWHX MXWIXL00MEDICUS QC 122 PARTICIP. - RNCo-participaçãoD044792,875Mensalidade</v>
      </c>
      <c r="AX893">
        <f t="shared" si="27"/>
        <v>0</v>
      </c>
      <c r="AY893">
        <v>8</v>
      </c>
      <c r="AZ893">
        <v>1</v>
      </c>
    </row>
    <row r="894" spans="1:52" x14ac:dyDescent="0.25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1056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52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4" t="s">
        <v>1076</v>
      </c>
      <c r="AW894" t="str">
        <f t="shared" si="26"/>
        <v>6301123f1fe6e2596566ddad630111a2b336dc5f51bee3b56301123e1fe6e2596566dd9a4338908344792,875722764000630111a2b336dc5f51bee3b5722764000C39498,8751311603540XNX LUIZX RXWHX DX MXDXIRX00MEDICUS QC 122 PARTICIP. - RNCo-participaçãoD044792,875Mensalidade</v>
      </c>
      <c r="AX894">
        <f t="shared" si="27"/>
        <v>0</v>
      </c>
      <c r="AY894">
        <v>8</v>
      </c>
      <c r="AZ894">
        <v>1</v>
      </c>
    </row>
    <row r="895" spans="1:52" x14ac:dyDescent="0.25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1056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52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4" t="s">
        <v>1076</v>
      </c>
      <c r="AW895" t="str">
        <f t="shared" si="26"/>
        <v>6301123f1fe6e2596566ddaf630111a2b336dc5f51bee3b56301123e1fe6e2596566dd9a4338908344792,875722764000630111a2b336dc5f51bee3b5722764000C39469,91666666671311603710MXRWU MXWHXDX MXTXX00MEDICUS QC - RNMens. Titular Faixa Etária Implant.T1279,7344792,875Mensalidade</v>
      </c>
      <c r="AX895">
        <f t="shared" si="27"/>
        <v>0</v>
      </c>
      <c r="AY895">
        <v>8</v>
      </c>
      <c r="AZ895">
        <v>1</v>
      </c>
    </row>
    <row r="896" spans="1:52" x14ac:dyDescent="0.25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1056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52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4" t="s">
        <v>1076</v>
      </c>
      <c r="AW896" t="str">
        <f t="shared" si="26"/>
        <v>6301123f1fe6e2596566ddb0630111a2b336dc5f51bee3b56301123e1fe6e2596566dd9a4338908344792,875722764000630111a2b336dc5f51bee3b5722764000C39498,8751311604010MXRIX WRITINX LXXNDRX DX PXIVX00MEDICUS QC - RNMens. Titular Faixa Etária Implant.T1975,3244792,875Mensalidade</v>
      </c>
      <c r="AX896">
        <f t="shared" si="27"/>
        <v>0</v>
      </c>
      <c r="AY896">
        <v>8</v>
      </c>
      <c r="AZ896">
        <v>1</v>
      </c>
    </row>
    <row r="897" spans="1:52" x14ac:dyDescent="0.25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1056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52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4" t="s">
        <v>1076</v>
      </c>
      <c r="AW897" t="str">
        <f t="shared" si="26"/>
        <v>6301123f1fe6e2596566ddb1630111a2b336dc5f51bee3b56301123e1fe6e2596566dd9a4338908344792,875722764000630111a2b336dc5f51bee3b5722764000C39498,8751311604270FXRNXNDX LUIZ XLTINX DX PXIVX00MEDICUS QC - RNMens. Depend. Faixa Etária Implant.D1975,3244792,875Mensalidade</v>
      </c>
      <c r="AX897">
        <f t="shared" si="27"/>
        <v>0</v>
      </c>
      <c r="AY897">
        <v>8</v>
      </c>
      <c r="AZ897">
        <v>1</v>
      </c>
    </row>
    <row r="898" spans="1:52" x14ac:dyDescent="0.25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1056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52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4" t="s">
        <v>1076</v>
      </c>
      <c r="AW898" t="str">
        <f t="shared" si="26"/>
        <v>6301123f1fe6e2596566ddb2630111a2b336dc5f51bee3b56301123e1fe6e2596566dd9a4338908344792,875722764000630111a2b336dc5f51bee3b5722764000C39498,8751311604350NXYXRX LXXNDRX DX PXIVX00MEDICUS QC - RNMens. Depend. Faixa Etária Implant.D806,3544792,875Mensalidade</v>
      </c>
      <c r="AX898">
        <f t="shared" si="27"/>
        <v>0</v>
      </c>
      <c r="AY898">
        <v>8</v>
      </c>
      <c r="AZ898">
        <v>1</v>
      </c>
    </row>
    <row r="899" spans="1:52" x14ac:dyDescent="0.25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1056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52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4" t="s">
        <v>1076</v>
      </c>
      <c r="AW899" t="str">
        <f t="shared" ref="AW899:AW962" si="28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6301123f1fe6e2596566ddb3630111a2b336dc5f51bee3b56301123e1fe6e2596566dd9a4338908344792,875722764000630111a2b336dc5f51bee3b5722764000C39498,8751311604510LUWX LXXNDRX DX PXIVX00MEDICUS QC - RNMens. Depend. Faixa Etária Implant.D806,3544792,875Mensalidade</v>
      </c>
      <c r="AX899">
        <f t="shared" si="27"/>
        <v>0</v>
      </c>
      <c r="AY899">
        <v>8</v>
      </c>
      <c r="AZ899">
        <v>1</v>
      </c>
    </row>
    <row r="900" spans="1:52" x14ac:dyDescent="0.25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1056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52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4" t="s">
        <v>1076</v>
      </c>
      <c r="AW900" t="str">
        <f t="shared" si="28"/>
        <v>6301123f1fe6e2596566dda1630111a2b336dc5f51bee3b56301123e1fe6e2596566dd9a4338908344792,875722764000630111a2b336dc5f51bee3b5722764000C39531,8751311724760RXFXXL JXLX LXWXRDX DX XLIVXIRX00MEDICUS QC - RNDevolução Exclusão RetroativaD-442,1944792,875Mensalidade</v>
      </c>
      <c r="AX900">
        <f t="shared" ref="AX900:AX963" si="29">IF(AW900=AW899,1,0)</f>
        <v>0</v>
      </c>
      <c r="AY900">
        <v>8</v>
      </c>
      <c r="AZ900">
        <v>1</v>
      </c>
    </row>
    <row r="901" spans="1:52" x14ac:dyDescent="0.25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1056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52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4" t="s">
        <v>1076</v>
      </c>
      <c r="AW901" t="str">
        <f t="shared" si="28"/>
        <v>6301123f1fe6e2596566ddb4630111a2b336dc5f51bee3b56301123e1fe6e2596566dd9a4338908344792,875722764000630111a2b336dc5f51bee3b5722764000C39588,8751312266490GRXYWIMXR DX XLIVXIRX ILVX00MEDICUS QC - RNMens. Titular Faixa Etária Implant.T1975,3244792,875Mensalidade</v>
      </c>
      <c r="AX901">
        <f t="shared" si="29"/>
        <v>0</v>
      </c>
      <c r="AY901">
        <v>8</v>
      </c>
      <c r="AZ901">
        <v>1</v>
      </c>
    </row>
    <row r="902" spans="1:52" x14ac:dyDescent="0.25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1056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52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4" t="s">
        <v>1076</v>
      </c>
      <c r="AW902" t="str">
        <f t="shared" si="28"/>
        <v>6301123f1fe6e2596566ddb5630111a2b336dc5f51bee3b56301123e1fe6e2596566dd9a4338908344792,875722764000630111a2b336dc5f51bee3b5722764000C39588,8751312267460TXBXTHX MXWLXINX DX XNTX00MEDICUS QC - RNMens. Depend. Faixa Etária Implant.D806,3544792,875Mensalidade</v>
      </c>
      <c r="AX902">
        <f t="shared" si="29"/>
        <v>0</v>
      </c>
      <c r="AY902">
        <v>8</v>
      </c>
      <c r="AZ902">
        <v>1</v>
      </c>
    </row>
    <row r="903" spans="1:52" x14ac:dyDescent="0.25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1056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52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4" t="s">
        <v>1076</v>
      </c>
      <c r="AW903" t="str">
        <f t="shared" si="28"/>
        <v>6301123f1fe6e2596566ddb7630111a2b336dc5f51bee3b56301123e1fe6e2596566dd9a4338908344792,875722764000630111a2b336dc5f51bee3b5722764000C39588,8751312273600MXRIX VILXNI BXXRRX DX XRXUJX00MEDICUS QC - RNMens. Titular Faixa Etária Implant.T4837,3444792,875Mensalidade</v>
      </c>
      <c r="AX903">
        <f t="shared" si="29"/>
        <v>0</v>
      </c>
      <c r="AY903">
        <v>8</v>
      </c>
      <c r="AZ903">
        <v>1</v>
      </c>
    </row>
    <row r="904" spans="1:52" x14ac:dyDescent="0.25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1056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52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4" t="s">
        <v>1076</v>
      </c>
      <c r="AW904" t="str">
        <f t="shared" si="28"/>
        <v>6301123f1fe6e2596566ddb9630111a2b336dc5f51bee3b56301123e1fe6e2596566dd9a4338908344792,875722764000630111a2b336dc5f51bee3b5722764000C39566,8751312368220RXINXLVX WRITINX DX LIRX00MEDICUS QC - RNMens. Titular Faixa Etária Implant.T1975,3244792,875Mensalidade</v>
      </c>
      <c r="AX904">
        <f t="shared" si="29"/>
        <v>0</v>
      </c>
      <c r="AY904">
        <v>8</v>
      </c>
      <c r="AZ904">
        <v>1</v>
      </c>
    </row>
    <row r="905" spans="1:52" x14ac:dyDescent="0.25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1056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52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4" t="s">
        <v>1076</v>
      </c>
      <c r="AW905" t="str">
        <f t="shared" si="28"/>
        <v>6301123f1fe6e2596566ddba630111a2b336dc5f51bee3b56301123e1fe6e2596566dd9a4338908344792,875722764000630111a2b336dc5f51bee3b5722764000C39651,8751312856370XNX KXRINX BXRBXX DX XNTX00MEDICUS QC - RNMens. Titular Faixa Etária Implant.T806,3544792,875Mensalidade</v>
      </c>
      <c r="AX905">
        <f t="shared" si="29"/>
        <v>0</v>
      </c>
      <c r="AY905">
        <v>8</v>
      </c>
      <c r="AZ905">
        <v>1</v>
      </c>
    </row>
    <row r="906" spans="1:52" x14ac:dyDescent="0.25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1056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52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4" t="s">
        <v>1076</v>
      </c>
      <c r="AW906" t="str">
        <f t="shared" si="28"/>
        <v>6301123f1fe6e2596566ddbb630111a2b336dc5f51bee3b56301123e1fe6e2596566dd9a4338908344792,875722764000630111a2b336dc5f51bee3b5722764000C43083,91666666671313117860IVXNXIDX DX XUZX MXRTIN00MEDICUS QC 122 PARTICIP. - RNMens. Titular Per CapitaT733,9944792,875Mensalidade</v>
      </c>
      <c r="AX906">
        <f t="shared" si="29"/>
        <v>0</v>
      </c>
      <c r="AY906">
        <v>8</v>
      </c>
      <c r="AZ906">
        <v>1</v>
      </c>
    </row>
    <row r="907" spans="1:52" x14ac:dyDescent="0.25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1056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52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4" t="s">
        <v>1076</v>
      </c>
      <c r="AW907" t="str">
        <f t="shared" si="28"/>
        <v>6301123f1fe6e2596566ddbc630111a2b336dc5f51bee3b56301123e1fe6e2596566dd9a4338908344792,875722764000630111a2b336dc5f51bee3b5722764000C43083,91666666671313117860IVXNXIDX DX XUZX MXRTIN00MEDICUS QC 122 PARTICIP. - RNCo-participaçãoT044792,875Mensalidade</v>
      </c>
      <c r="AX907">
        <f t="shared" si="29"/>
        <v>0</v>
      </c>
      <c r="AY907">
        <v>8</v>
      </c>
      <c r="AZ907">
        <v>1</v>
      </c>
    </row>
    <row r="908" spans="1:52" x14ac:dyDescent="0.25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1056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52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4" t="s">
        <v>1076</v>
      </c>
      <c r="AW908" t="str">
        <f t="shared" si="28"/>
        <v>6301123f1fe6e2596566ddbd630111a2b336dc5f51bee3b56301123e1fe6e2596566dd9a4338908344792,875722764000630111a2b336dc5f51bee3b5722764000C42807,8751313412940RITX XIRX DX ILVX00MEDICUS QC - RNMens. Titular Faixa Etária Implant.T4837,3444792,875Mensalidade</v>
      </c>
      <c r="AX908">
        <f t="shared" si="29"/>
        <v>0</v>
      </c>
      <c r="AY908">
        <v>8</v>
      </c>
      <c r="AZ908">
        <v>1</v>
      </c>
    </row>
    <row r="909" spans="1:52" x14ac:dyDescent="0.25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1056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52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4" t="s">
        <v>1076</v>
      </c>
      <c r="AW909" t="str">
        <f t="shared" si="28"/>
        <v>6301123f1fe6e2596566ddbe630111a2b336dc5f51bee3b56301123e1fe6e2596566dd9a4338908344792,875722764000630111a2b336dc5f51bee3b5722764000C39712,8751313413410XBRYNX BXNXDITX DX XUZX00MEDICUS QC - RNMens. Titular Faixa Etária Implant.T806,3544792,875Mensalidade</v>
      </c>
      <c r="AX909">
        <f t="shared" si="29"/>
        <v>0</v>
      </c>
      <c r="AY909">
        <v>8</v>
      </c>
      <c r="AZ909">
        <v>1</v>
      </c>
    </row>
    <row r="910" spans="1:52" x14ac:dyDescent="0.25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1056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52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4" t="s">
        <v>1076</v>
      </c>
      <c r="AW910" t="str">
        <f t="shared" si="28"/>
        <v>6301123f1fe6e2596566ddb6630111a2b336dc5f51bee3b56301123e1fe6e2596566dd9a4338908344792,875722764000630111a2b336dc5f51bee3b5722764000C39588,8751314190210NXRTXN MXKXRTHU MXJXLX DX XNTX00MEDICUS QC - RNMens. Depend. Faixa Etária Implant.D806,3544792,875Mensalidade</v>
      </c>
      <c r="AX910">
        <f t="shared" si="29"/>
        <v>0</v>
      </c>
      <c r="AY910">
        <v>8</v>
      </c>
      <c r="AZ910">
        <v>1</v>
      </c>
    </row>
    <row r="911" spans="1:52" x14ac:dyDescent="0.25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1056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52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4" t="s">
        <v>1076</v>
      </c>
      <c r="AW911" t="str">
        <f t="shared" si="28"/>
        <v>6301123f1fe6e2596566ddbf630111a2b336dc5f51bee3b56301123e1fe6e2596566dd9a4338908344792,875722764000630111a2b336dc5f51bee3b5722764000C39810,91666666671314270240VITXRIX WHRI PXRXIRX IQUXIRX00MEDICUS QC 122 PARTICIP. - RNMens. Titular Faixa Etária Implant.T709,4844792,875Mensalidade</v>
      </c>
      <c r="AX911">
        <f t="shared" si="29"/>
        <v>0</v>
      </c>
      <c r="AY911">
        <v>8</v>
      </c>
      <c r="AZ911">
        <v>1</v>
      </c>
    </row>
    <row r="912" spans="1:52" x14ac:dyDescent="0.25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1056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52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4" t="s">
        <v>1076</v>
      </c>
      <c r="AW912" t="str">
        <f t="shared" si="28"/>
        <v>6301123f1fe6e2596566ddc0630111a2b336dc5f51bee3b56301123e1fe6e2596566dd9a4338908344792,875722764000630111a2b336dc5f51bee3b5722764000C39810,91666666671314270240VITXRIX WHRI PXRXIRX IQUXIRX00MEDICUS QC 122 PARTICIP. - RNCo-participaçãoT044792,875Mensalidade</v>
      </c>
      <c r="AX912">
        <f t="shared" si="29"/>
        <v>0</v>
      </c>
      <c r="AY912">
        <v>8</v>
      </c>
      <c r="AZ912">
        <v>1</v>
      </c>
    </row>
    <row r="913" spans="1:52" x14ac:dyDescent="0.25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1056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52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4" t="s">
        <v>1076</v>
      </c>
      <c r="AW913" t="str">
        <f t="shared" si="28"/>
        <v>6301123f1fe6e2596566ddc1630111a2b336dc5f51bee3b56301123e1fe6e2596566dd9a4338908344792,875722764000630111a2b336dc5f51bee3b5722764000C39832,91666666671314442550MXRIX DXLVXWI BXNTX00MEDICUS QC - RNMens. Titular Faixa Etária Implant.T1975,3244792,875Mensalidade</v>
      </c>
      <c r="AX913">
        <f t="shared" si="29"/>
        <v>0</v>
      </c>
      <c r="AY913">
        <v>8</v>
      </c>
      <c r="AZ913">
        <v>1</v>
      </c>
    </row>
    <row r="914" spans="1:52" x14ac:dyDescent="0.25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1056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52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4" t="s">
        <v>1076</v>
      </c>
      <c r="AW914" t="str">
        <f t="shared" si="28"/>
        <v>6301123f1fe6e2596566ddc2630111a2b336dc5f51bee3b56301123e1fe6e2596566dd9a4338908344792,875722764000630111a2b336dc5f51bee3b5722764000C39832,91666666671314442980NXDIX KXLLINY JXXQUIM DX XNTX XLVX00MEDICUS QC - RNMens. Titular Faixa Etária Implant.T806,3544792,875Mensalidade</v>
      </c>
      <c r="AX914">
        <f t="shared" si="29"/>
        <v>0</v>
      </c>
      <c r="AY914">
        <v>8</v>
      </c>
      <c r="AZ914">
        <v>1</v>
      </c>
    </row>
    <row r="915" spans="1:52" x14ac:dyDescent="0.25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1056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52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4" t="s">
        <v>1076</v>
      </c>
      <c r="AW915" t="str">
        <f t="shared" si="28"/>
        <v>6301123f1fe6e2596566ddc3630111a2b336dc5f51bee3b56301123e1fe6e2596566dd9a4338908344792,875722764000630111a2b336dc5f51bee3b5722764000C39945,8751315631900XMIR LINWXN DX LXGX ILVX00MEDICUS QC 122 PARTICIP. - RNDevolução Exclusão RetroativaT-366,1844792,875Mensalidade</v>
      </c>
      <c r="AX915">
        <f t="shared" si="29"/>
        <v>0</v>
      </c>
      <c r="AY915">
        <v>8</v>
      </c>
      <c r="AZ915">
        <v>1</v>
      </c>
    </row>
    <row r="916" spans="1:52" x14ac:dyDescent="0.25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1056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52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4" t="s">
        <v>1076</v>
      </c>
      <c r="AW916" t="str">
        <f t="shared" si="28"/>
        <v>6301123f1fe6e2596566ddc4630111a2b336dc5f51bee3b56301123e1fe6e2596566dd9a4338908344792,875722764000630111a2b336dc5f51bee3b5722764000C39954,8751315709270XDRIXNX FXLIPX DX ILVX00MEDICUS QC 122 PARTICIP. - RNMens. Titular Faixa Etária Implant.T709,4844792,875Mensalidade</v>
      </c>
      <c r="AX916">
        <f t="shared" si="29"/>
        <v>0</v>
      </c>
      <c r="AY916">
        <v>8</v>
      </c>
      <c r="AZ916">
        <v>1</v>
      </c>
    </row>
    <row r="917" spans="1:52" x14ac:dyDescent="0.25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1056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52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4" t="s">
        <v>1076</v>
      </c>
      <c r="AW917" t="str">
        <f t="shared" si="28"/>
        <v>6301123f1fe6e2596566ddc5630111a2b336dc5f51bee3b56301123e1fe6e2596566dd9a4338908344792,875722764000630111a2b336dc5f51bee3b5722764000C39954,8751315709270XDRIXNX FXLIPX DX ILVX00MEDICUS QC 122 PARTICIP. - RNCo-participaçãoT044792,875Mensalidade</v>
      </c>
      <c r="AX917">
        <f t="shared" si="29"/>
        <v>0</v>
      </c>
      <c r="AY917">
        <v>8</v>
      </c>
      <c r="AZ917">
        <v>1</v>
      </c>
    </row>
    <row r="918" spans="1:52" x14ac:dyDescent="0.25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1056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52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4" t="s">
        <v>1076</v>
      </c>
      <c r="AW918" t="str">
        <f t="shared" si="28"/>
        <v>6301123f1fe6e2596566ddc6630111a2b336dc5f51bee3b56301123e1fe6e2596566dd9a4338908344792,875722764000630111a2b336dc5f51bee3b5722764000C39954,8751315725980WLXUDIX XTXLITX DX NXWIMXNTX FRXIRX00MEDICUS QC - RNMens. Titular Faixa Etária Implant.T806,3544792,875Mensalidade</v>
      </c>
      <c r="AX918">
        <f t="shared" si="29"/>
        <v>0</v>
      </c>
      <c r="AY918">
        <v>8</v>
      </c>
      <c r="AZ918">
        <v>1</v>
      </c>
    </row>
    <row r="919" spans="1:52" x14ac:dyDescent="0.25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1056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52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4" t="s">
        <v>1076</v>
      </c>
      <c r="AW919" t="str">
        <f t="shared" si="28"/>
        <v>6301123f1fe6e2596566ddc7630111a2b336dc5f51bee3b56301123e1fe6e2596566dd9a4338908344792,875722764000630111a2b336dc5f51bee3b5722764000C39981,8751316070310ZXIXNX XLIVXIRX DX XRXUJX MXDXIRX00MEDICUS QC - RNMens. Titular Faixa Etária Implant.T1975,3244792,875Mensalidade</v>
      </c>
      <c r="AX919">
        <f t="shared" si="29"/>
        <v>0</v>
      </c>
      <c r="AY919">
        <v>8</v>
      </c>
      <c r="AZ919">
        <v>1</v>
      </c>
    </row>
    <row r="920" spans="1:52" x14ac:dyDescent="0.25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1056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52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4" t="s">
        <v>1076</v>
      </c>
      <c r="AW920" t="str">
        <f t="shared" si="28"/>
        <v>6301123f1fe6e2596566ddc8630111a2b336dc5f51bee3b56301123e1fe6e2596566dd9a4338908344792,875722764000630111a2b336dc5f51bee3b5722764000C39992,8751316169780FRXNWIWX XNXZILDX DX ILVX XUTX00MEDICUS QC - RNDevolução Exclusão RetroativaT-1146,9644792,875Mensalidade</v>
      </c>
      <c r="AX920">
        <f t="shared" si="29"/>
        <v>0</v>
      </c>
      <c r="AY920">
        <v>8</v>
      </c>
      <c r="AZ920">
        <v>1</v>
      </c>
    </row>
    <row r="921" spans="1:52" x14ac:dyDescent="0.25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1056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52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4" t="s">
        <v>1076</v>
      </c>
      <c r="AW921" t="str">
        <f t="shared" si="28"/>
        <v>6301123f1fe6e2596566ddc9630111a2b336dc5f51bee3b56301123e1fe6e2596566dd9a4338908344792,875722764000630111a2b336dc5f51bee3b5722764000C40010,8751316485940XLILIX PXULINX FXRNXNDX00MEDICUS QC - RNMens. Titular Faixa Etária Implant.T806,3544792,875Mensalidade</v>
      </c>
      <c r="AX921">
        <f t="shared" si="29"/>
        <v>0</v>
      </c>
      <c r="AY921">
        <v>8</v>
      </c>
      <c r="AZ921">
        <v>1</v>
      </c>
    </row>
    <row r="922" spans="1:52" x14ac:dyDescent="0.25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1056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52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4" t="s">
        <v>1076</v>
      </c>
      <c r="AW922" t="str">
        <f t="shared" si="28"/>
        <v>6301123f1fe6e2596566ddca630111a2b336dc5f51bee3b56301123e1fe6e2596566dd9a4338908344792,875722764000630111a2b336dc5f51bee3b5722764000C41570,91666666671316954360XNWHXLLI DXNTX RXDRIGUX00MEDICUS QC - RNMens. Titular Faixa Etária Implant.T806,3544792,875Mensalidade</v>
      </c>
      <c r="AX922">
        <f t="shared" si="29"/>
        <v>0</v>
      </c>
      <c r="AY922">
        <v>8</v>
      </c>
      <c r="AZ922">
        <v>1</v>
      </c>
    </row>
    <row r="923" spans="1:52" x14ac:dyDescent="0.25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1056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52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4" t="s">
        <v>1076</v>
      </c>
      <c r="AW923" t="str">
        <f t="shared" si="28"/>
        <v>6301123f1fe6e2596566ddcb630111a2b336dc5f51bee3b56301123e1fe6e2596566dd9a4338908344792,875722764000630111a2b336dc5f51bee3b5722764000C41570,91666666671316954790XLBXRTX FXRNXNDX DX XLIVXIRX JUNIXR00MEDICUS QC - RNMens. Depend. Faixa Etária Implant.D1975,3244792,875Mensalidade</v>
      </c>
      <c r="AX923">
        <f t="shared" si="29"/>
        <v>0</v>
      </c>
      <c r="AY923">
        <v>8</v>
      </c>
      <c r="AZ923">
        <v>1</v>
      </c>
    </row>
    <row r="924" spans="1:52" x14ac:dyDescent="0.25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1056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52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4" t="s">
        <v>1076</v>
      </c>
      <c r="AW924" t="str">
        <f t="shared" si="28"/>
        <v>6301123f1fe6e2596566ddcc630111a2b336dc5f51bee3b56301123e1fe6e2596566dd9a4338908344792,875722764000630111a2b336dc5f51bee3b5722764000C40043,8751317021140MXRTX MXRIX PXRXIRX FXGUNDX00MEDICUS QC - RNDevolução Exclusão RetroativaT-1146,9644792,875Mensalidade</v>
      </c>
      <c r="AX924">
        <f t="shared" si="29"/>
        <v>0</v>
      </c>
      <c r="AY924">
        <v>8</v>
      </c>
      <c r="AZ924">
        <v>1</v>
      </c>
    </row>
    <row r="925" spans="1:52" x14ac:dyDescent="0.25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1056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52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4" t="s">
        <v>1076</v>
      </c>
      <c r="AW925" t="str">
        <f t="shared" si="28"/>
        <v>6301123f1fe6e2596566ddcd630111a2b336dc5f51bee3b56301123e1fe6e2596566dd9a4338908344792,875722764000630111a2b336dc5f51bee3b5722764000C40043,8751317022540MIWHXLLX BXZXRRX DX XUX00MEDICUS QC - RNDevolução Exclusão RetroativaT-754,3344792,875Mensalidade</v>
      </c>
      <c r="AX925">
        <f t="shared" si="29"/>
        <v>0</v>
      </c>
      <c r="AY925">
        <v>8</v>
      </c>
      <c r="AZ925">
        <v>1</v>
      </c>
    </row>
    <row r="926" spans="1:52" x14ac:dyDescent="0.25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4" t="s">
        <v>1075</v>
      </c>
      <c r="AW926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6">
        <f t="shared" si="29"/>
        <v>0</v>
      </c>
      <c r="AY926">
        <v>7</v>
      </c>
      <c r="AZ926">
        <v>1</v>
      </c>
    </row>
    <row r="927" spans="1:52" x14ac:dyDescent="0.25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4" t="s">
        <v>1075</v>
      </c>
      <c r="AW927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7">
        <f t="shared" si="29"/>
        <v>1</v>
      </c>
      <c r="AY927">
        <v>7</v>
      </c>
      <c r="AZ927">
        <v>1</v>
      </c>
    </row>
    <row r="928" spans="1:52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4" t="s">
        <v>1075</v>
      </c>
      <c r="AW928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8">
        <f t="shared" si="29"/>
        <v>1</v>
      </c>
      <c r="AY928">
        <v>7</v>
      </c>
      <c r="AZ928">
        <v>1</v>
      </c>
    </row>
    <row r="929" spans="1:52" x14ac:dyDescent="0.25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1056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52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4" t="s">
        <v>1076</v>
      </c>
      <c r="AW929" t="str">
        <f t="shared" si="28"/>
        <v>6301123f1fe6e2596566ddce630111a2b336dc5f51bee3b56301123e1fe6e2596566dd9a4338908344792,875722764000630111a2b336dc5f51bee3b5722764000C40071,8751317380200MXRIX TXRXX DX PXIVX RIBXIRX00MEDICUS QC - RNDevolução Exclusão RetroativaT-416,1844792,875Mensalidade</v>
      </c>
      <c r="AX929">
        <f t="shared" si="29"/>
        <v>0</v>
      </c>
      <c r="AY929">
        <v>8</v>
      </c>
      <c r="AZ929">
        <v>1</v>
      </c>
    </row>
    <row r="930" spans="1:52" x14ac:dyDescent="0.25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1056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52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4" t="s">
        <v>1076</v>
      </c>
      <c r="AW930" t="str">
        <f t="shared" si="28"/>
        <v>6301123f1fe6e2596566ddcf630111a2b336dc5f51bee3b56301123e1fe6e2596566dd9a4338908344792,875722764000630111a2b336dc5f51bee3b5722764000C40076,8751317437670KXLLY KXRINNX RXMX DX NXWIMXNTX00MEDICUS QC - RNMens. Titular Faixa Etária Implant.T1975,3244792,875Mensalidade</v>
      </c>
      <c r="AX930">
        <f t="shared" si="29"/>
        <v>0</v>
      </c>
      <c r="AY930">
        <v>8</v>
      </c>
      <c r="AZ930">
        <v>1</v>
      </c>
    </row>
    <row r="931" spans="1:52" x14ac:dyDescent="0.25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1056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52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4" t="s">
        <v>1076</v>
      </c>
      <c r="AW931" t="str">
        <f t="shared" si="28"/>
        <v>6301123f1fe6e2596566ddd0630111a2b336dc5f51bee3b56301123e1fe6e2596566dd9a4338908344792,875722764000630111a2b336dc5f51bee3b5722764000C40076,8751317442410XNX RXBXRTX DX RXWHX MXRXNX00MEDICUS QC - RNMens. Titular Faixa Etária Implant.T806,3544792,875Mensalidade</v>
      </c>
      <c r="AX931">
        <f t="shared" si="29"/>
        <v>0</v>
      </c>
      <c r="AY931">
        <v>8</v>
      </c>
      <c r="AZ931">
        <v>1</v>
      </c>
    </row>
    <row r="932" spans="1:52" x14ac:dyDescent="0.25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1056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52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4" t="s">
        <v>1076</v>
      </c>
      <c r="AW932" t="str">
        <f t="shared" si="28"/>
        <v>6301123f1fe6e2596566ddd1630111a2b336dc5f51bee3b56301123e1fe6e2596566dd9a4338908344792,875722764000630111a2b336dc5f51bee3b5722764000C40085,8751317561170XLIZXMXR LXPX DX XLBUQUXRQUX GXMX00MEDICUS QC 122 PARTICIP. - RNMens. Titular Faixa Etária Implant.T1738,0344792,875Mensalidade</v>
      </c>
      <c r="AX932">
        <f t="shared" si="29"/>
        <v>0</v>
      </c>
      <c r="AY932">
        <v>8</v>
      </c>
      <c r="AZ932">
        <v>1</v>
      </c>
    </row>
    <row r="933" spans="1:52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4" t="s">
        <v>1075</v>
      </c>
      <c r="AW933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3">
        <f t="shared" si="29"/>
        <v>0</v>
      </c>
      <c r="AY933">
        <v>7</v>
      </c>
      <c r="AZ933">
        <v>1</v>
      </c>
    </row>
    <row r="934" spans="1:52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4" t="s">
        <v>1075</v>
      </c>
      <c r="AW934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4">
        <f t="shared" si="29"/>
        <v>1</v>
      </c>
      <c r="AY934">
        <v>7</v>
      </c>
      <c r="AZ934">
        <v>1</v>
      </c>
    </row>
    <row r="935" spans="1:52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4" t="s">
        <v>1075</v>
      </c>
      <c r="AW935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5">
        <f t="shared" si="29"/>
        <v>1</v>
      </c>
      <c r="AY935">
        <v>7</v>
      </c>
      <c r="AZ935">
        <v>1</v>
      </c>
    </row>
    <row r="936" spans="1:52" x14ac:dyDescent="0.25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1056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52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4" t="s">
        <v>1076</v>
      </c>
      <c r="AW936" t="str">
        <f t="shared" si="28"/>
        <v>6301123f1fe6e2596566ddb8630111a2b336dc5f51bee3b56301123e1fe6e2596566dd9a4338908344792,875722764000630111a2b336dc5f51bee3b5722764000C41280,91666666671333016300DXNIXLX BXZXRRX DX XRXUJX00MEDICUS QC - RNMens. Depend. Faixa Etária Implant.D806,3544792,875Mensalidade</v>
      </c>
      <c r="AX936">
        <f t="shared" si="29"/>
        <v>0</v>
      </c>
      <c r="AY936">
        <v>8</v>
      </c>
      <c r="AZ936">
        <v>1</v>
      </c>
    </row>
    <row r="937" spans="1:52" x14ac:dyDescent="0.25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4" t="s">
        <v>1075</v>
      </c>
      <c r="AW937" t="str">
        <f t="shared" si="28"/>
        <v>9272230002904311740GXLVXNXXDX MXURXWXX DXX DX PXNTX2830,78SIMSIMSIM1132660965616191444777,875GP1 - UEP - UNIAO DOS ESTUDANTES POTIGUAR - RN044777,87525847,87541386,87541394,875000000AMIL110GP1 - BLUE 300 RN S/OBS QC PJCA3180693180,69ATIVORepasse</v>
      </c>
      <c r="AX937">
        <f t="shared" si="29"/>
        <v>0</v>
      </c>
      <c r="AY937">
        <v>8</v>
      </c>
      <c r="AZ937">
        <v>1</v>
      </c>
    </row>
    <row r="938" spans="1:52" x14ac:dyDescent="0.25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4" t="s">
        <v>1075</v>
      </c>
      <c r="AW938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8">
        <f t="shared" si="29"/>
        <v>0</v>
      </c>
      <c r="AY938">
        <v>7</v>
      </c>
      <c r="AZ938">
        <v>1</v>
      </c>
    </row>
    <row r="939" spans="1:52" x14ac:dyDescent="0.25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4" t="s">
        <v>1075</v>
      </c>
      <c r="AW939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9">
        <f t="shared" si="29"/>
        <v>1</v>
      </c>
      <c r="AY939">
        <v>7</v>
      </c>
      <c r="AZ939">
        <v>1</v>
      </c>
    </row>
    <row r="940" spans="1:52" x14ac:dyDescent="0.25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4" t="s">
        <v>1075</v>
      </c>
      <c r="AW940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40">
        <f t="shared" si="29"/>
        <v>1</v>
      </c>
      <c r="AY940">
        <v>7</v>
      </c>
      <c r="AZ940">
        <v>1</v>
      </c>
    </row>
    <row r="941" spans="1:52" x14ac:dyDescent="0.25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4" t="s">
        <v>1075</v>
      </c>
      <c r="AW941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1">
        <f t="shared" si="29"/>
        <v>0</v>
      </c>
      <c r="AY941">
        <v>7</v>
      </c>
      <c r="AZ941">
        <v>1</v>
      </c>
    </row>
    <row r="942" spans="1:52" x14ac:dyDescent="0.25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4" t="s">
        <v>1075</v>
      </c>
      <c r="AW942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2">
        <f t="shared" si="29"/>
        <v>1</v>
      </c>
      <c r="AY942">
        <v>7</v>
      </c>
      <c r="AZ942">
        <v>1</v>
      </c>
    </row>
    <row r="943" spans="1:52" x14ac:dyDescent="0.25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4" t="s">
        <v>1075</v>
      </c>
      <c r="AW943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3">
        <f t="shared" si="29"/>
        <v>1</v>
      </c>
      <c r="AY943">
        <v>7</v>
      </c>
      <c r="AZ943">
        <v>1</v>
      </c>
    </row>
    <row r="944" spans="1:52" x14ac:dyDescent="0.25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4" t="s">
        <v>1075</v>
      </c>
      <c r="AW944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4">
        <f t="shared" si="29"/>
        <v>0</v>
      </c>
      <c r="AY944">
        <v>7</v>
      </c>
      <c r="AZ944">
        <v>1</v>
      </c>
    </row>
    <row r="945" spans="1:52" x14ac:dyDescent="0.25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4" t="s">
        <v>1075</v>
      </c>
      <c r="AW945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5">
        <f t="shared" si="29"/>
        <v>1</v>
      </c>
      <c r="AY945">
        <v>7</v>
      </c>
      <c r="AZ945">
        <v>1</v>
      </c>
    </row>
    <row r="946" spans="1:52" x14ac:dyDescent="0.25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4" t="s">
        <v>1075</v>
      </c>
      <c r="AW946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6">
        <f t="shared" si="29"/>
        <v>1</v>
      </c>
      <c r="AY946">
        <v>7</v>
      </c>
      <c r="AZ946">
        <v>1</v>
      </c>
    </row>
    <row r="947" spans="1:52" x14ac:dyDescent="0.25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4" t="s">
        <v>1075</v>
      </c>
      <c r="AW947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7">
        <f t="shared" si="29"/>
        <v>0</v>
      </c>
      <c r="AY947">
        <v>7</v>
      </c>
      <c r="AZ947">
        <v>1</v>
      </c>
    </row>
    <row r="948" spans="1:52" x14ac:dyDescent="0.25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4" t="s">
        <v>1075</v>
      </c>
      <c r="AW948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8">
        <f t="shared" si="29"/>
        <v>1</v>
      </c>
      <c r="AY948">
        <v>7</v>
      </c>
      <c r="AZ948">
        <v>1</v>
      </c>
    </row>
    <row r="949" spans="1:52" x14ac:dyDescent="0.25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4" t="s">
        <v>1075</v>
      </c>
      <c r="AW949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9">
        <f t="shared" si="29"/>
        <v>1</v>
      </c>
      <c r="AY949">
        <v>7</v>
      </c>
      <c r="AZ949">
        <v>1</v>
      </c>
    </row>
    <row r="950" spans="1:52" x14ac:dyDescent="0.25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4" t="s">
        <v>1075</v>
      </c>
      <c r="AW950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0">
        <f t="shared" si="29"/>
        <v>0</v>
      </c>
      <c r="AY950">
        <v>7</v>
      </c>
      <c r="AZ950">
        <v>1</v>
      </c>
    </row>
    <row r="951" spans="1:52" x14ac:dyDescent="0.25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4" t="s">
        <v>1075</v>
      </c>
      <c r="AW951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1">
        <f t="shared" si="29"/>
        <v>1</v>
      </c>
      <c r="AY951">
        <v>7</v>
      </c>
      <c r="AZ951">
        <v>1</v>
      </c>
    </row>
    <row r="952" spans="1:52" x14ac:dyDescent="0.25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4" t="s">
        <v>1075</v>
      </c>
      <c r="AW952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2">
        <f t="shared" si="29"/>
        <v>1</v>
      </c>
      <c r="AY952">
        <v>7</v>
      </c>
      <c r="AZ952">
        <v>1</v>
      </c>
    </row>
    <row r="953" spans="1:52" x14ac:dyDescent="0.25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4" t="s">
        <v>1075</v>
      </c>
      <c r="AW953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3">
        <f t="shared" si="29"/>
        <v>0</v>
      </c>
      <c r="AY953">
        <v>7</v>
      </c>
      <c r="AZ953">
        <v>1</v>
      </c>
    </row>
    <row r="954" spans="1:52" x14ac:dyDescent="0.25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4" t="s">
        <v>1075</v>
      </c>
      <c r="AW954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4">
        <f t="shared" si="29"/>
        <v>1</v>
      </c>
      <c r="AY954">
        <v>7</v>
      </c>
      <c r="AZ954">
        <v>1</v>
      </c>
    </row>
    <row r="955" spans="1:52" x14ac:dyDescent="0.25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4" t="s">
        <v>1075</v>
      </c>
      <c r="AW955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5">
        <f t="shared" si="29"/>
        <v>1</v>
      </c>
      <c r="AY955">
        <v>7</v>
      </c>
      <c r="AZ955">
        <v>1</v>
      </c>
    </row>
    <row r="956" spans="1:52" x14ac:dyDescent="0.25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4" t="s">
        <v>1075</v>
      </c>
      <c r="AW956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6">
        <f t="shared" si="29"/>
        <v>0</v>
      </c>
      <c r="AY956">
        <v>7</v>
      </c>
      <c r="AZ956">
        <v>1</v>
      </c>
    </row>
    <row r="957" spans="1:52" x14ac:dyDescent="0.25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4" t="s">
        <v>1075</v>
      </c>
      <c r="AW957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7">
        <f t="shared" si="29"/>
        <v>1</v>
      </c>
      <c r="AY957">
        <v>7</v>
      </c>
      <c r="AZ957">
        <v>1</v>
      </c>
    </row>
    <row r="958" spans="1:52" x14ac:dyDescent="0.25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4" t="s">
        <v>1075</v>
      </c>
      <c r="AW958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8">
        <f t="shared" si="29"/>
        <v>1</v>
      </c>
      <c r="AY958">
        <v>7</v>
      </c>
      <c r="AZ958">
        <v>1</v>
      </c>
    </row>
    <row r="959" spans="1:52" x14ac:dyDescent="0.25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4" t="s">
        <v>1075</v>
      </c>
      <c r="AW959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59">
        <f t="shared" si="29"/>
        <v>0</v>
      </c>
      <c r="AY959">
        <v>7</v>
      </c>
      <c r="AZ959">
        <v>1</v>
      </c>
    </row>
    <row r="960" spans="1:52" x14ac:dyDescent="0.25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4" t="s">
        <v>1075</v>
      </c>
      <c r="AW960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0">
        <f t="shared" si="29"/>
        <v>1</v>
      </c>
      <c r="AY960">
        <v>7</v>
      </c>
      <c r="AZ960">
        <v>1</v>
      </c>
    </row>
    <row r="961" spans="1:52" x14ac:dyDescent="0.25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4" t="s">
        <v>1075</v>
      </c>
      <c r="AW961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1">
        <f t="shared" si="29"/>
        <v>1</v>
      </c>
      <c r="AY961">
        <v>7</v>
      </c>
      <c r="AZ961">
        <v>1</v>
      </c>
    </row>
    <row r="962" spans="1:52" x14ac:dyDescent="0.25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4" t="s">
        <v>1075</v>
      </c>
      <c r="AW962" t="str">
        <f t="shared" si="28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2">
        <f t="shared" si="29"/>
        <v>0</v>
      </c>
      <c r="AY962">
        <v>7</v>
      </c>
      <c r="AZ962">
        <v>1</v>
      </c>
    </row>
    <row r="963" spans="1:52" x14ac:dyDescent="0.25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4" t="s">
        <v>1075</v>
      </c>
      <c r="AW963" t="str">
        <f t="shared" ref="AW963:AW1026" si="30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3">
        <f t="shared" si="29"/>
        <v>1</v>
      </c>
      <c r="AY963">
        <v>7</v>
      </c>
      <c r="AZ963">
        <v>1</v>
      </c>
    </row>
    <row r="964" spans="1:52" x14ac:dyDescent="0.25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4" t="s">
        <v>1075</v>
      </c>
      <c r="AW964" t="str">
        <f t="shared" si="30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4">
        <f t="shared" ref="AX964:AX1027" si="31">IF(AW964=AW963,1,0)</f>
        <v>1</v>
      </c>
      <c r="AY964">
        <v>7</v>
      </c>
      <c r="AZ964">
        <v>1</v>
      </c>
    </row>
    <row r="965" spans="1:52" x14ac:dyDescent="0.25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4" t="s">
        <v>1075</v>
      </c>
      <c r="AW965" t="str">
        <f t="shared" si="30"/>
        <v>9276160002907867620XMXLXX WRXTXNX JXWXNTX XLVX DX XLXVXXRX2201,69SIMSIMSIM1162664900716267144777,875GP2 - FACERN - FEDERACAO DAS ASSOCIACOES COMERCIAI044777,87531144,87541623,916666666741639,9166666667000000AMIL102GP2 - BLUE PLUS 300 QC2443852443,85ATIVORepasse</v>
      </c>
      <c r="AX965">
        <f t="shared" si="31"/>
        <v>0</v>
      </c>
      <c r="AY965">
        <v>8</v>
      </c>
      <c r="AZ965">
        <v>1</v>
      </c>
    </row>
    <row r="966" spans="1:52" x14ac:dyDescent="0.25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4" t="s">
        <v>1075</v>
      </c>
      <c r="AW966" t="str">
        <f t="shared" si="30"/>
        <v>9276140002907913160MXRXX XNTXNX GXMX DX XLVX8968,97SIMSIMSIM1192665044816268244777,875GP2 - FETRACOM - TRABALHADORES DO COMERCIO DE BENS044760,87544777,87521403,87544760,87543643,87541639,9166666667000000AMIL102GP2 - BLUE PLUS 400 QC4954524954,52INATIVORepasse</v>
      </c>
      <c r="AX966">
        <f t="shared" si="31"/>
        <v>0</v>
      </c>
      <c r="AY966">
        <v>8</v>
      </c>
      <c r="AZ966">
        <v>1</v>
      </c>
    </row>
    <row r="967" spans="1:52" x14ac:dyDescent="0.25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4" t="s">
        <v>1075</v>
      </c>
      <c r="AW967" t="str">
        <f t="shared" si="30"/>
        <v>9276140002908089870GXBRXXL LUWX XRXUJX GXNXNX2295,32SIMSIMNÃO1192665051616278344777,875GP2 - FETRACOM - TRABALHADORES DO COMERCIO DE BENS044777,87535052,916666666744720,87544704,87541670,9166666667000000AMIL101GP2 - BLUE PLUS 400 QP254782547,8ATIVORepasse</v>
      </c>
      <c r="AX967">
        <f t="shared" si="31"/>
        <v>0</v>
      </c>
      <c r="AY967">
        <v>8</v>
      </c>
      <c r="AZ967">
        <v>1</v>
      </c>
    </row>
    <row r="968" spans="1:52" x14ac:dyDescent="0.25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4" t="s">
        <v>1075</v>
      </c>
      <c r="AW968" t="str">
        <f t="shared" si="30"/>
        <v>02908123800WXXXNX RXXLXX DX XRXUJX9609,99SIMSIMSIM1722665051616277144777,875GP2 - FETRACOM - TAXA DIFERENCIADA044777,87521009,87544062,87541670,9166666667000000AMIL101GP2 - BLUE PLUS 400 QP2103772103,77ATIVORepasse</v>
      </c>
      <c r="AX968">
        <f t="shared" si="31"/>
        <v>0</v>
      </c>
      <c r="AY968">
        <v>8</v>
      </c>
      <c r="AZ968">
        <v>1</v>
      </c>
    </row>
    <row r="969" spans="1:52" x14ac:dyDescent="0.25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4" t="s">
        <v>1075</v>
      </c>
      <c r="AW969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69">
        <f t="shared" si="31"/>
        <v>0</v>
      </c>
      <c r="AY969">
        <v>7</v>
      </c>
      <c r="AZ969">
        <v>1</v>
      </c>
    </row>
    <row r="970" spans="1:52" x14ac:dyDescent="0.25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4" t="s">
        <v>1075</v>
      </c>
      <c r="AW970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0">
        <f t="shared" si="31"/>
        <v>1</v>
      </c>
      <c r="AY970">
        <v>7</v>
      </c>
      <c r="AZ970">
        <v>1</v>
      </c>
    </row>
    <row r="971" spans="1:52" x14ac:dyDescent="0.25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4" t="s">
        <v>1075</v>
      </c>
      <c r="AW971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1">
        <f t="shared" si="31"/>
        <v>1</v>
      </c>
      <c r="AY971">
        <v>7</v>
      </c>
      <c r="AZ971">
        <v>1</v>
      </c>
    </row>
    <row r="972" spans="1:52" x14ac:dyDescent="0.25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4" t="s">
        <v>1075</v>
      </c>
      <c r="AW972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2">
        <f t="shared" si="31"/>
        <v>0</v>
      </c>
      <c r="AY972">
        <v>7</v>
      </c>
      <c r="AZ972">
        <v>1</v>
      </c>
    </row>
    <row r="973" spans="1:52" x14ac:dyDescent="0.25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4" t="s">
        <v>1075</v>
      </c>
      <c r="AW973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3">
        <f t="shared" si="31"/>
        <v>1</v>
      </c>
      <c r="AY973">
        <v>7</v>
      </c>
      <c r="AZ973">
        <v>1</v>
      </c>
    </row>
    <row r="974" spans="1:52" x14ac:dyDescent="0.25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4" t="s">
        <v>1075</v>
      </c>
      <c r="AW974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4">
        <f t="shared" si="31"/>
        <v>1</v>
      </c>
      <c r="AY974">
        <v>7</v>
      </c>
      <c r="AZ974">
        <v>1</v>
      </c>
    </row>
    <row r="975" spans="1:52" x14ac:dyDescent="0.25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4" t="s">
        <v>1075</v>
      </c>
      <c r="AW975" t="str">
        <f t="shared" si="30"/>
        <v>9276160002908511300JXNXX MXRXNHX DX XLVX9609,99SIMSIMSIM1162665051616296944777,875GP2 - FACERN - FEDERACAO DAS ASSOCIACOES COMERCIAI044777,87520691,87544062,87541698,875000000AMIL100GP2 - BLUE PLUS 400 QP2273252273,25ATIVORepasse</v>
      </c>
      <c r="AX975">
        <f t="shared" si="31"/>
        <v>0</v>
      </c>
      <c r="AY975">
        <v>8</v>
      </c>
      <c r="AZ975">
        <v>1</v>
      </c>
    </row>
    <row r="976" spans="1:52" x14ac:dyDescent="0.25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4" t="s">
        <v>1075</v>
      </c>
      <c r="AW976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6">
        <f t="shared" si="31"/>
        <v>0</v>
      </c>
      <c r="AY976">
        <v>7</v>
      </c>
      <c r="AZ976">
        <v>1</v>
      </c>
    </row>
    <row r="977" spans="1:52" x14ac:dyDescent="0.25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4" t="s">
        <v>1075</v>
      </c>
      <c r="AW977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7">
        <f t="shared" si="31"/>
        <v>1</v>
      </c>
      <c r="AY977">
        <v>7</v>
      </c>
      <c r="AZ977">
        <v>1</v>
      </c>
    </row>
    <row r="978" spans="1:52" x14ac:dyDescent="0.25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4" t="s">
        <v>1075</v>
      </c>
      <c r="AW978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8">
        <f t="shared" si="31"/>
        <v>1</v>
      </c>
      <c r="AY978">
        <v>7</v>
      </c>
      <c r="AZ978">
        <v>1</v>
      </c>
    </row>
    <row r="979" spans="1:52" x14ac:dyDescent="0.25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4" t="s">
        <v>1075</v>
      </c>
      <c r="AW979" t="str">
        <f t="shared" si="30"/>
        <v>9276160002908703300WHRXTXXNX MXRXX MXNDXNWX DX XLVX TXTX XXVXXR4522,24SIMSIMSIM1162665051616302044777,875GP2 - FACERN - FEDERACAO DAS ASSOCIACOES COMERCIAI044777,87525737,87541714,87541729,875000000AMIL99GP2 - BLUE PLUS 400 QP5019755019,75ATIVORepasse</v>
      </c>
      <c r="AX979">
        <f t="shared" si="31"/>
        <v>0</v>
      </c>
      <c r="AY979">
        <v>8</v>
      </c>
      <c r="AZ979">
        <v>1</v>
      </c>
    </row>
    <row r="980" spans="1:52" x14ac:dyDescent="0.25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4" t="s">
        <v>1075</v>
      </c>
      <c r="AW980" t="str">
        <f t="shared" si="30"/>
        <v>9276140002909218480JXWKXLXNX DX XLVX VXNWXLXU2168,18SIMSIMSIM1192664912816326144777,875GP2 - FETRACOM - TRABALHADORES DO COMERCIO DE BENS044761,87544777,87532330,87544761,87541790,875000000AMIL97GP2 - BLUE PLUS 300 QP2406732406,73INATIVORepasse</v>
      </c>
      <c r="AX980">
        <f t="shared" si="31"/>
        <v>0</v>
      </c>
      <c r="AY980">
        <v>8</v>
      </c>
      <c r="AZ980">
        <v>1</v>
      </c>
    </row>
    <row r="981" spans="1:52" x14ac:dyDescent="0.25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4" t="s">
        <v>1075</v>
      </c>
      <c r="AW981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1">
        <f t="shared" si="31"/>
        <v>0</v>
      </c>
      <c r="AY981">
        <v>7</v>
      </c>
      <c r="AZ981">
        <v>1</v>
      </c>
    </row>
    <row r="982" spans="1:52" x14ac:dyDescent="0.25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4" t="s">
        <v>1075</v>
      </c>
      <c r="AW982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2">
        <f t="shared" si="31"/>
        <v>1</v>
      </c>
      <c r="AY982">
        <v>7</v>
      </c>
      <c r="AZ982">
        <v>1</v>
      </c>
    </row>
    <row r="983" spans="1:52" x14ac:dyDescent="0.25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4" t="s">
        <v>1075</v>
      </c>
      <c r="AW983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3">
        <f t="shared" si="31"/>
        <v>1</v>
      </c>
      <c r="AY983">
        <v>7</v>
      </c>
      <c r="AZ983">
        <v>1</v>
      </c>
    </row>
    <row r="984" spans="1:52" x14ac:dyDescent="0.25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1057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52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4" t="s">
        <v>1076</v>
      </c>
      <c r="AW984" t="str">
        <f t="shared" si="30"/>
        <v>630525e1e93b154dad93dba4630520ea89a0eceb5649c1c7630525e1e93b154dad93dba34329585744787,875318048000630520ea89a0eceb5649c1c7318048000P41820,8752909511190DXVI RXI DX XLIVXIRX WXLDX00BLUE 400 PLUS NAC QP PJCA RMens. Titular Faixa Etária Implant.T1775,2744787,875Mensalidade</v>
      </c>
      <c r="AX984">
        <f t="shared" si="31"/>
        <v>0</v>
      </c>
      <c r="AY984">
        <v>8</v>
      </c>
      <c r="AZ984">
        <v>1</v>
      </c>
    </row>
    <row r="985" spans="1:52" x14ac:dyDescent="0.25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4" t="s">
        <v>1075</v>
      </c>
      <c r="AW985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5">
        <f t="shared" si="31"/>
        <v>0</v>
      </c>
      <c r="AY985">
        <v>7</v>
      </c>
      <c r="AZ985">
        <v>1</v>
      </c>
    </row>
    <row r="986" spans="1:52" x14ac:dyDescent="0.25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4" t="s">
        <v>1075</v>
      </c>
      <c r="AW986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6">
        <f t="shared" si="31"/>
        <v>1</v>
      </c>
      <c r="AY986">
        <v>7</v>
      </c>
      <c r="AZ986">
        <v>1</v>
      </c>
    </row>
    <row r="987" spans="1:52" x14ac:dyDescent="0.25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4" t="s">
        <v>1075</v>
      </c>
      <c r="AW987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7">
        <f t="shared" si="31"/>
        <v>1</v>
      </c>
      <c r="AY987">
        <v>7</v>
      </c>
      <c r="AZ987">
        <v>1</v>
      </c>
    </row>
    <row r="988" spans="1:52" x14ac:dyDescent="0.25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4" t="s">
        <v>1075</v>
      </c>
      <c r="AW988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8">
        <f t="shared" si="31"/>
        <v>0</v>
      </c>
      <c r="AY988">
        <v>7</v>
      </c>
      <c r="AZ988">
        <v>1</v>
      </c>
    </row>
    <row r="989" spans="1:52" x14ac:dyDescent="0.25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4" t="s">
        <v>1075</v>
      </c>
      <c r="AW989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9">
        <f t="shared" si="31"/>
        <v>1</v>
      </c>
      <c r="AY989">
        <v>7</v>
      </c>
      <c r="AZ989">
        <v>1</v>
      </c>
    </row>
    <row r="990" spans="1:52" x14ac:dyDescent="0.25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4" t="s">
        <v>1075</v>
      </c>
      <c r="AW990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90">
        <f t="shared" si="31"/>
        <v>1</v>
      </c>
      <c r="AY990">
        <v>7</v>
      </c>
      <c r="AZ990">
        <v>1</v>
      </c>
    </row>
    <row r="991" spans="1:52" x14ac:dyDescent="0.25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1057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52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4" t="s">
        <v>1076</v>
      </c>
      <c r="AW991" t="str">
        <f t="shared" si="30"/>
        <v>630525e1e93b154dad93dba5630520ea89a0eceb5649c1c7630525e1e93b154dad93dba34329585744787,875318048000630520ea89a0eceb5649c1c7318048000P41912,8752910269310GXXVXNX XLIVXIRX ILVX00BLUE 300 PLUS NAC QP PJCA RMens. Titular Faixa Etária Implant.T1538,5244787,875Mensalidade</v>
      </c>
      <c r="AX991">
        <f t="shared" si="31"/>
        <v>0</v>
      </c>
      <c r="AY991">
        <v>8</v>
      </c>
      <c r="AZ991">
        <v>1</v>
      </c>
    </row>
    <row r="992" spans="1:52" x14ac:dyDescent="0.25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4" t="s">
        <v>1075</v>
      </c>
      <c r="AW992" t="str">
        <f t="shared" si="30"/>
        <v>3363620002910502470XNTXNXX DX HXLXNDX X NXTX2400,64SIMSIMSIM1302664900716373544777,875GP3 - FETASP/PB - FEDERACAO DOS TRABALHA EM SERV P044752,87544777,87529653,87544752,87543675,87541943,9166666667000000AMIL92GP3 - BLUE PLUS 300 QC2712732712,73INATIVORepasse</v>
      </c>
      <c r="AX992">
        <f t="shared" si="31"/>
        <v>0</v>
      </c>
      <c r="AY992">
        <v>8</v>
      </c>
      <c r="AZ992">
        <v>1</v>
      </c>
    </row>
    <row r="993" spans="1:52" x14ac:dyDescent="0.25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1057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52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4" t="s">
        <v>1076</v>
      </c>
      <c r="AW993" t="str">
        <f t="shared" si="30"/>
        <v>630525e1e93b154dad93dba7630520ea89a0eceb5649c1c7630525e1e93b154dad93dba34329585744787,875318048000630520ea89a0eceb5649c1c7318048000P42035,91666666672911114080YXMIN FXRRXIRX DX LIMX MXWIXL00BLUE 300 PLUS NAC QC PJCA RMens. Titular Faixa Etária Implant.T1420,1644787,875Mensalidade</v>
      </c>
      <c r="AX993">
        <f t="shared" si="31"/>
        <v>0</v>
      </c>
      <c r="AY993">
        <v>8</v>
      </c>
      <c r="AZ993">
        <v>1</v>
      </c>
    </row>
    <row r="994" spans="1:52" x14ac:dyDescent="0.25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1058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52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4" t="s">
        <v>1076</v>
      </c>
      <c r="AW994" t="str">
        <f t="shared" si="30"/>
        <v>630522dca651435971df7e8c630520e919ffb29d92ef2ebd630522dba651435971df7e8b4329585344787,875310426000630520e919ffb29d92ef2ebd310426000M42063,8752911395150XNX WXRXLINX BRXGXNWX00DENTAL 200 NAC PJCACMens. Titular Faixa Etária Implant.T35,2344787,875Mensalidade</v>
      </c>
      <c r="AX994">
        <f t="shared" si="31"/>
        <v>0</v>
      </c>
      <c r="AY994">
        <v>8</v>
      </c>
      <c r="AZ994">
        <v>1</v>
      </c>
    </row>
    <row r="995" spans="1:52" x14ac:dyDescent="0.25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4" t="s">
        <v>1075</v>
      </c>
      <c r="AW995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5">
        <f t="shared" si="31"/>
        <v>0</v>
      </c>
      <c r="AY995">
        <v>7</v>
      </c>
      <c r="AZ995">
        <v>1</v>
      </c>
    </row>
    <row r="996" spans="1:52" x14ac:dyDescent="0.25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4" t="s">
        <v>1075</v>
      </c>
      <c r="AW996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6">
        <f t="shared" si="31"/>
        <v>1</v>
      </c>
      <c r="AY996">
        <v>7</v>
      </c>
      <c r="AZ996">
        <v>1</v>
      </c>
    </row>
    <row r="997" spans="1:52" x14ac:dyDescent="0.25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4" t="s">
        <v>1075</v>
      </c>
      <c r="AW997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7">
        <f t="shared" si="31"/>
        <v>1</v>
      </c>
      <c r="AY997">
        <v>7</v>
      </c>
      <c r="AZ997">
        <v>1</v>
      </c>
    </row>
    <row r="998" spans="1:52" x14ac:dyDescent="0.25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4" t="s">
        <v>1075</v>
      </c>
      <c r="AW998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8">
        <f t="shared" si="31"/>
        <v>0</v>
      </c>
      <c r="AY998">
        <v>7</v>
      </c>
      <c r="AZ998">
        <v>1</v>
      </c>
    </row>
    <row r="999" spans="1:52" x14ac:dyDescent="0.25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4" t="s">
        <v>1075</v>
      </c>
      <c r="AW999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9">
        <f t="shared" si="31"/>
        <v>1</v>
      </c>
      <c r="AY999">
        <v>7</v>
      </c>
      <c r="AZ999">
        <v>1</v>
      </c>
    </row>
    <row r="1000" spans="1:52" x14ac:dyDescent="0.25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4" t="s">
        <v>1075</v>
      </c>
      <c r="AW1000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1000">
        <f t="shared" si="31"/>
        <v>1</v>
      </c>
      <c r="AY1000">
        <v>7</v>
      </c>
      <c r="AZ1000">
        <v>1</v>
      </c>
    </row>
    <row r="1001" spans="1:52" x14ac:dyDescent="0.25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4" t="s">
        <v>1075</v>
      </c>
      <c r="AW1001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1">
        <f t="shared" si="31"/>
        <v>0</v>
      </c>
      <c r="AY1001">
        <v>7</v>
      </c>
      <c r="AZ1001">
        <v>1</v>
      </c>
    </row>
    <row r="1002" spans="1:52" x14ac:dyDescent="0.25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4" t="s">
        <v>1075</v>
      </c>
      <c r="AW1002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2">
        <f t="shared" si="31"/>
        <v>1</v>
      </c>
      <c r="AY1002">
        <v>7</v>
      </c>
      <c r="AZ1002">
        <v>1</v>
      </c>
    </row>
    <row r="1003" spans="1:52" x14ac:dyDescent="0.25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4" t="s">
        <v>1075</v>
      </c>
      <c r="AW1003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3">
        <f t="shared" si="31"/>
        <v>1</v>
      </c>
      <c r="AY1003">
        <v>7</v>
      </c>
      <c r="AZ1003">
        <v>1</v>
      </c>
    </row>
    <row r="1004" spans="1:52" x14ac:dyDescent="0.25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4" t="s">
        <v>1075</v>
      </c>
      <c r="AW1004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4">
        <f t="shared" si="31"/>
        <v>0</v>
      </c>
      <c r="AY1004">
        <v>7</v>
      </c>
      <c r="AZ1004">
        <v>1</v>
      </c>
    </row>
    <row r="1005" spans="1:52" x14ac:dyDescent="0.25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4" t="s">
        <v>1075</v>
      </c>
      <c r="AW1005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5">
        <f t="shared" si="31"/>
        <v>1</v>
      </c>
      <c r="AY1005">
        <v>7</v>
      </c>
      <c r="AZ1005">
        <v>1</v>
      </c>
    </row>
    <row r="1006" spans="1:52" x14ac:dyDescent="0.25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4" t="s">
        <v>1075</v>
      </c>
      <c r="AW1006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6">
        <f t="shared" si="31"/>
        <v>1</v>
      </c>
      <c r="AY1006">
        <v>7</v>
      </c>
      <c r="AZ1006">
        <v>1</v>
      </c>
    </row>
    <row r="1007" spans="1:52" x14ac:dyDescent="0.25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1058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52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4" t="s">
        <v>1076</v>
      </c>
      <c r="AW1007" t="str">
        <f t="shared" si="30"/>
        <v>630522dca651435971df7e8d630520e919ffb29d92ef2ebd630522dba651435971df7e8b4329585344787,875310426000630520e919ffb29d92ef2ebd310426000M42155,8752912140700UXLY FXRNXNDX DX LIMX00DENTAL 200 NAC PJCACMens. Titular Faixa Etária Implant.T35,2344787,875Mensalidade</v>
      </c>
      <c r="AX1007">
        <f t="shared" si="31"/>
        <v>0</v>
      </c>
      <c r="AY1007">
        <v>8</v>
      </c>
      <c r="AZ1007">
        <v>1</v>
      </c>
    </row>
    <row r="1008" spans="1:52" x14ac:dyDescent="0.25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4" t="s">
        <v>1075</v>
      </c>
      <c r="AW1008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8">
        <f t="shared" si="31"/>
        <v>0</v>
      </c>
      <c r="AY1008">
        <v>7</v>
      </c>
      <c r="AZ1008">
        <v>1</v>
      </c>
    </row>
    <row r="1009" spans="1:52" x14ac:dyDescent="0.25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4" t="s">
        <v>1075</v>
      </c>
      <c r="AW1009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9">
        <f t="shared" si="31"/>
        <v>1</v>
      </c>
      <c r="AY1009">
        <v>7</v>
      </c>
      <c r="AZ1009">
        <v>1</v>
      </c>
    </row>
    <row r="1010" spans="1:52" x14ac:dyDescent="0.25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4" t="s">
        <v>1075</v>
      </c>
      <c r="AW1010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10">
        <f t="shared" si="31"/>
        <v>1</v>
      </c>
      <c r="AY1010">
        <v>7</v>
      </c>
      <c r="AZ1010">
        <v>1</v>
      </c>
    </row>
    <row r="1011" spans="1:52" x14ac:dyDescent="0.25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4" t="s">
        <v>1075</v>
      </c>
      <c r="AW1011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1">
        <f t="shared" si="31"/>
        <v>0</v>
      </c>
      <c r="AY1011">
        <v>7</v>
      </c>
      <c r="AZ1011">
        <v>1</v>
      </c>
    </row>
    <row r="1012" spans="1:52" x14ac:dyDescent="0.25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4" t="s">
        <v>1075</v>
      </c>
      <c r="AW1012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2">
        <f t="shared" si="31"/>
        <v>1</v>
      </c>
      <c r="AY1012">
        <v>7</v>
      </c>
      <c r="AZ1012">
        <v>1</v>
      </c>
    </row>
    <row r="1013" spans="1:52" x14ac:dyDescent="0.25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4" t="s">
        <v>1075</v>
      </c>
      <c r="AW1013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3">
        <f t="shared" si="31"/>
        <v>1</v>
      </c>
      <c r="AY1013">
        <v>7</v>
      </c>
      <c r="AZ1013">
        <v>1</v>
      </c>
    </row>
    <row r="1014" spans="1:52" x14ac:dyDescent="0.25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4" t="s">
        <v>1075</v>
      </c>
      <c r="AW1014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4">
        <f t="shared" si="31"/>
        <v>0</v>
      </c>
      <c r="AY1014">
        <v>7</v>
      </c>
      <c r="AZ1014">
        <v>1</v>
      </c>
    </row>
    <row r="1015" spans="1:52" x14ac:dyDescent="0.25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4" t="s">
        <v>1075</v>
      </c>
      <c r="AW1015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5">
        <f t="shared" si="31"/>
        <v>1</v>
      </c>
      <c r="AY1015">
        <v>7</v>
      </c>
      <c r="AZ1015">
        <v>1</v>
      </c>
    </row>
    <row r="1016" spans="1:52" x14ac:dyDescent="0.25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4" t="s">
        <v>1075</v>
      </c>
      <c r="AW1016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6">
        <f t="shared" si="31"/>
        <v>1</v>
      </c>
      <c r="AY1016">
        <v>7</v>
      </c>
      <c r="AZ1016">
        <v>1</v>
      </c>
    </row>
    <row r="1017" spans="1:52" x14ac:dyDescent="0.25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4" t="s">
        <v>1075</v>
      </c>
      <c r="AW1017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7">
        <f t="shared" si="31"/>
        <v>0</v>
      </c>
      <c r="AY1017">
        <v>7</v>
      </c>
      <c r="AZ1017">
        <v>1</v>
      </c>
    </row>
    <row r="1018" spans="1:52" x14ac:dyDescent="0.25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4" t="s">
        <v>1075</v>
      </c>
      <c r="AW1018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8">
        <f t="shared" si="31"/>
        <v>1</v>
      </c>
      <c r="AY1018">
        <v>7</v>
      </c>
      <c r="AZ1018">
        <v>1</v>
      </c>
    </row>
    <row r="1019" spans="1:52" x14ac:dyDescent="0.25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4" t="s">
        <v>1075</v>
      </c>
      <c r="AW1019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9">
        <f t="shared" si="31"/>
        <v>1</v>
      </c>
      <c r="AY1019">
        <v>7</v>
      </c>
      <c r="AZ1019">
        <v>1</v>
      </c>
    </row>
    <row r="1020" spans="1:52" x14ac:dyDescent="0.25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1062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52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4" t="s">
        <v>1076</v>
      </c>
      <c r="AW1020" t="str">
        <f t="shared" si="30"/>
        <v>630522006ce5ce76ca41534a630520e957663d50f553f459630522006ce5ce76ca4153494329586444787,875189733000630520e957663d50f553f459189733000L42277,8752913055550RXFXXL VILLXLX BRXWKXNFXLD00AMIL 500 QP NACIONAL R PJCAMens. Titular Faixa Etária Implant.T1822,4444787,875Mensalidade</v>
      </c>
      <c r="AX1020">
        <f t="shared" si="31"/>
        <v>0</v>
      </c>
      <c r="AY1020">
        <v>8</v>
      </c>
      <c r="AZ1020">
        <v>1</v>
      </c>
    </row>
    <row r="1021" spans="1:52" x14ac:dyDescent="0.25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4" t="s">
        <v>1075</v>
      </c>
      <c r="AW1021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1">
        <f t="shared" si="31"/>
        <v>0</v>
      </c>
      <c r="AY1021">
        <v>7</v>
      </c>
      <c r="AZ1021">
        <v>1</v>
      </c>
    </row>
    <row r="1022" spans="1:52" x14ac:dyDescent="0.25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4" t="s">
        <v>1075</v>
      </c>
      <c r="AW1022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2">
        <f t="shared" si="31"/>
        <v>1</v>
      </c>
      <c r="AY1022">
        <v>7</v>
      </c>
      <c r="AZ1022">
        <v>1</v>
      </c>
    </row>
    <row r="1023" spans="1:52" x14ac:dyDescent="0.25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4" t="s">
        <v>1075</v>
      </c>
      <c r="AW1023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3">
        <f t="shared" si="31"/>
        <v>1</v>
      </c>
      <c r="AY1023">
        <v>7</v>
      </c>
      <c r="AZ1023">
        <v>1</v>
      </c>
    </row>
    <row r="1024" spans="1:52" x14ac:dyDescent="0.25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1062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52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4" t="s">
        <v>1076</v>
      </c>
      <c r="AW1024" t="str">
        <f t="shared" si="30"/>
        <v>630522006ce5ce76ca41534b630520e957663d50f553f459630522006ce5ce76ca4153494329586444787,875189733000630520e957663d50f553f459189733000L42400,91666666672913960030NXTHXLIX LXITX DX MXDXIRX00AMIL 400 QC NACIONAL R PJCAMens. Titular Faixa Etária Implant.T1836,6844787,875Mensalidade</v>
      </c>
      <c r="AX1024">
        <f t="shared" si="31"/>
        <v>0</v>
      </c>
      <c r="AY1024">
        <v>8</v>
      </c>
      <c r="AZ1024">
        <v>1</v>
      </c>
    </row>
    <row r="1025" spans="1:52" x14ac:dyDescent="0.25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4" t="s">
        <v>1075</v>
      </c>
      <c r="AW1025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5">
        <f t="shared" si="31"/>
        <v>0</v>
      </c>
      <c r="AY1025">
        <v>7</v>
      </c>
      <c r="AZ1025">
        <v>1</v>
      </c>
    </row>
    <row r="1026" spans="1:52" x14ac:dyDescent="0.25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4" t="s">
        <v>1075</v>
      </c>
      <c r="AW1026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6">
        <f t="shared" si="31"/>
        <v>1</v>
      </c>
      <c r="AY1026">
        <v>7</v>
      </c>
      <c r="AZ1026">
        <v>1</v>
      </c>
    </row>
    <row r="1027" spans="1:52" x14ac:dyDescent="0.25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4" t="s">
        <v>1075</v>
      </c>
      <c r="AW1027" t="str">
        <f t="shared" ref="AW1027:AW1060" si="32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7">
        <f t="shared" si="31"/>
        <v>1</v>
      </c>
      <c r="AY1027">
        <v>7</v>
      </c>
      <c r="AZ1027">
        <v>1</v>
      </c>
    </row>
    <row r="1028" spans="1:52" x14ac:dyDescent="0.25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1062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52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4" t="s">
        <v>1076</v>
      </c>
      <c r="AW1028" t="str">
        <f t="shared" si="32"/>
        <v>630522006ce5ce76ca41534d630520e957663d50f553f459630522006ce5ce76ca4153494329586444787,875189733000630520e957663d50f553f459189733000L42521,8752914861690MIGUXL DX XUZX BXRBXX00AMIL 400 QP NACIONAL R PJCAMens. Titular Faixa Etária Implant.T1670,5844787,875Mensalidade</v>
      </c>
      <c r="AX1028">
        <f t="shared" ref="AX1028:AX1060" si="33">IF(AW1028=AW1027,1,0)</f>
        <v>0</v>
      </c>
      <c r="AY1028">
        <v>8</v>
      </c>
      <c r="AZ1028">
        <v>1</v>
      </c>
    </row>
    <row r="1029" spans="1:52" x14ac:dyDescent="0.25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4" t="s">
        <v>1075</v>
      </c>
      <c r="AW1029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29">
        <f t="shared" si="33"/>
        <v>0</v>
      </c>
      <c r="AY1029">
        <v>7</v>
      </c>
      <c r="AZ1029">
        <v>1</v>
      </c>
    </row>
    <row r="1030" spans="1:52" x14ac:dyDescent="0.25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4" t="s">
        <v>1075</v>
      </c>
      <c r="AW1030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0">
        <f t="shared" si="33"/>
        <v>1</v>
      </c>
      <c r="AY1030">
        <v>7</v>
      </c>
      <c r="AZ1030">
        <v>1</v>
      </c>
    </row>
    <row r="1031" spans="1:52" x14ac:dyDescent="0.25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4" t="s">
        <v>1075</v>
      </c>
      <c r="AW1031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1">
        <f t="shared" si="33"/>
        <v>1</v>
      </c>
      <c r="AY1031">
        <v>7</v>
      </c>
      <c r="AZ1031">
        <v>1</v>
      </c>
    </row>
    <row r="1032" spans="1:52" x14ac:dyDescent="0.25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4" t="s">
        <v>1075</v>
      </c>
      <c r="AW1032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2">
        <f t="shared" si="33"/>
        <v>0</v>
      </c>
      <c r="AY1032">
        <v>7</v>
      </c>
      <c r="AZ1032">
        <v>1</v>
      </c>
    </row>
    <row r="1033" spans="1:52" x14ac:dyDescent="0.25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4" t="s">
        <v>1075</v>
      </c>
      <c r="AW1033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3">
        <f t="shared" si="33"/>
        <v>1</v>
      </c>
      <c r="AY1033">
        <v>7</v>
      </c>
      <c r="AZ1033">
        <v>1</v>
      </c>
    </row>
    <row r="1034" spans="1:52" x14ac:dyDescent="0.25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4" t="s">
        <v>1075</v>
      </c>
      <c r="AW1034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4">
        <f t="shared" si="33"/>
        <v>1</v>
      </c>
      <c r="AY1034">
        <v>7</v>
      </c>
      <c r="AZ1034">
        <v>1</v>
      </c>
    </row>
    <row r="1035" spans="1:52" x14ac:dyDescent="0.25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4" t="s">
        <v>1075</v>
      </c>
      <c r="AW1035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5">
        <f t="shared" si="33"/>
        <v>0</v>
      </c>
      <c r="AY1035">
        <v>7</v>
      </c>
      <c r="AZ1035">
        <v>1</v>
      </c>
    </row>
    <row r="1036" spans="1:52" x14ac:dyDescent="0.25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4" t="s">
        <v>1075</v>
      </c>
      <c r="AW1036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6">
        <f t="shared" si="33"/>
        <v>1</v>
      </c>
      <c r="AY1036">
        <v>7</v>
      </c>
      <c r="AZ1036">
        <v>1</v>
      </c>
    </row>
    <row r="1037" spans="1:52" x14ac:dyDescent="0.25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4" t="s">
        <v>1075</v>
      </c>
      <c r="AW1037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7">
        <f t="shared" si="33"/>
        <v>1</v>
      </c>
      <c r="AY1037">
        <v>7</v>
      </c>
      <c r="AZ1037">
        <v>1</v>
      </c>
    </row>
    <row r="1038" spans="1:52" x14ac:dyDescent="0.25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4" t="s">
        <v>1075</v>
      </c>
      <c r="AW1038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8">
        <f t="shared" si="33"/>
        <v>0</v>
      </c>
      <c r="AY1038">
        <v>7</v>
      </c>
      <c r="AZ1038">
        <v>1</v>
      </c>
    </row>
    <row r="1039" spans="1:52" x14ac:dyDescent="0.25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4" t="s">
        <v>1075</v>
      </c>
      <c r="AW1039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9">
        <f t="shared" si="33"/>
        <v>1</v>
      </c>
      <c r="AY1039">
        <v>7</v>
      </c>
      <c r="AZ1039">
        <v>1</v>
      </c>
    </row>
    <row r="1040" spans="1:52" x14ac:dyDescent="0.25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4" t="s">
        <v>1075</v>
      </c>
      <c r="AW1040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40">
        <f t="shared" si="33"/>
        <v>1</v>
      </c>
      <c r="AY1040">
        <v>7</v>
      </c>
      <c r="AZ1040">
        <v>1</v>
      </c>
    </row>
    <row r="1041" spans="1:52" x14ac:dyDescent="0.25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1055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52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4" t="s">
        <v>1076</v>
      </c>
      <c r="AW1041" t="str">
        <f t="shared" si="32"/>
        <v>630521961e74c614e130cd9b630520e93299fb8245e2ee5d630521951e74c614e130cd934329520844787,875310572000630520e93299fb8245e2ee5d310572000K42243,8752915038020RITX FXRRXIRX XLIVXIRX00BLUE 400 PLUS NAC QP PJCA RMens. Titular Per CapitaT8284,0344787,875Mensalidade</v>
      </c>
      <c r="AX1041">
        <f t="shared" si="33"/>
        <v>0</v>
      </c>
      <c r="AY1041">
        <v>8</v>
      </c>
      <c r="AZ1041">
        <v>1</v>
      </c>
    </row>
    <row r="1042" spans="1:52" x14ac:dyDescent="0.25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4" t="s">
        <v>1075</v>
      </c>
      <c r="AW1042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2">
        <f t="shared" si="33"/>
        <v>0</v>
      </c>
      <c r="AY1042">
        <v>7</v>
      </c>
      <c r="AZ1042">
        <v>1</v>
      </c>
    </row>
    <row r="1043" spans="1:52" x14ac:dyDescent="0.25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4" t="s">
        <v>1075</v>
      </c>
      <c r="AW1043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3">
        <f t="shared" si="33"/>
        <v>1</v>
      </c>
      <c r="AY1043">
        <v>7</v>
      </c>
      <c r="AZ1043">
        <v>1</v>
      </c>
    </row>
    <row r="1044" spans="1:52" x14ac:dyDescent="0.25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4" t="s">
        <v>1075</v>
      </c>
      <c r="AW1044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4">
        <f t="shared" si="33"/>
        <v>1</v>
      </c>
      <c r="AY1044">
        <v>7</v>
      </c>
      <c r="AZ1044">
        <v>1</v>
      </c>
    </row>
    <row r="1045" spans="1:52" x14ac:dyDescent="0.25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4" t="s">
        <v>1075</v>
      </c>
      <c r="AW1045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5">
        <f t="shared" si="33"/>
        <v>0</v>
      </c>
      <c r="AY1045">
        <v>7</v>
      </c>
      <c r="AZ1045">
        <v>1</v>
      </c>
    </row>
    <row r="1046" spans="1:52" x14ac:dyDescent="0.25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4" t="s">
        <v>1075</v>
      </c>
      <c r="AW1046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6">
        <f t="shared" si="33"/>
        <v>1</v>
      </c>
      <c r="AY1046">
        <v>7</v>
      </c>
      <c r="AZ1046">
        <v>1</v>
      </c>
    </row>
    <row r="1047" spans="1:52" x14ac:dyDescent="0.25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4" t="s">
        <v>1075</v>
      </c>
      <c r="AW1047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7">
        <f t="shared" si="33"/>
        <v>1</v>
      </c>
      <c r="AY1047">
        <v>7</v>
      </c>
      <c r="AZ1047">
        <v>1</v>
      </c>
    </row>
    <row r="1048" spans="1:52" x14ac:dyDescent="0.25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4" t="s">
        <v>1075</v>
      </c>
      <c r="AW1048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8">
        <f t="shared" si="33"/>
        <v>0</v>
      </c>
      <c r="AY1048">
        <v>7</v>
      </c>
      <c r="AZ1048">
        <v>1</v>
      </c>
    </row>
    <row r="1049" spans="1:52" x14ac:dyDescent="0.25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4" t="s">
        <v>1075</v>
      </c>
      <c r="AW1049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9">
        <f t="shared" si="33"/>
        <v>1</v>
      </c>
      <c r="AY1049">
        <v>7</v>
      </c>
      <c r="AZ1049">
        <v>1</v>
      </c>
    </row>
    <row r="1050" spans="1:52" x14ac:dyDescent="0.25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4" t="s">
        <v>1075</v>
      </c>
      <c r="AW1050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50">
        <f t="shared" si="33"/>
        <v>1</v>
      </c>
      <c r="AY1050">
        <v>7</v>
      </c>
      <c r="AZ1050">
        <v>1</v>
      </c>
    </row>
    <row r="1051" spans="1:52" x14ac:dyDescent="0.25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4" t="s">
        <v>1075</v>
      </c>
      <c r="AW1051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1">
        <f t="shared" si="33"/>
        <v>0</v>
      </c>
      <c r="AY1051">
        <v>7</v>
      </c>
      <c r="AZ1051">
        <v>1</v>
      </c>
    </row>
    <row r="1052" spans="1:52" x14ac:dyDescent="0.25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4" t="s">
        <v>1075</v>
      </c>
      <c r="AW1052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2">
        <f t="shared" si="33"/>
        <v>1</v>
      </c>
      <c r="AY1052">
        <v>7</v>
      </c>
      <c r="AZ1052">
        <v>1</v>
      </c>
    </row>
    <row r="1053" spans="1:52" x14ac:dyDescent="0.25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4" t="s">
        <v>1075</v>
      </c>
      <c r="AW1053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3">
        <f t="shared" si="33"/>
        <v>1</v>
      </c>
      <c r="AY1053">
        <v>7</v>
      </c>
      <c r="AZ1053">
        <v>1</v>
      </c>
    </row>
    <row r="1054" spans="1:52" x14ac:dyDescent="0.25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1062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52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4" t="s">
        <v>1076</v>
      </c>
      <c r="AW1054" t="str">
        <f t="shared" si="32"/>
        <v>630522006ce5ce76ca41534e630520e957663d50f553f459630522006ce5ce76ca4153494329586444787,875189733000630520e957663d50f553f459189733000L42551,8752915542700GIXVXNNX WXRVXLHX DX NXWIMXNTX00AMIL 400 QC NACIONAL R PJCAMens. Titular Faixa Etária Implant.T1469,3644787,875Mensalidade</v>
      </c>
      <c r="AX1054">
        <f t="shared" si="33"/>
        <v>0</v>
      </c>
      <c r="AY1054">
        <v>8</v>
      </c>
      <c r="AZ1054">
        <v>1</v>
      </c>
    </row>
    <row r="1055" spans="1:52" x14ac:dyDescent="0.25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1064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52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4" t="s">
        <v>1076</v>
      </c>
      <c r="AW1055" t="str">
        <f t="shared" si="32"/>
        <v>630523fabdc00722c3865634630520ea612e637c93d8bb09630523fabdc00722c3865633110460144787,875320087000630520ea612e637c93d8bb09320087000N41820,8758518319400XDNX MXRIX PXZ WXTXLX BRXNWX00BLUE 300 PLUS NAC QC PJCA RMens. Titular Per CapitaT5651,6544787,875Mensalidade</v>
      </c>
      <c r="AX1055">
        <f t="shared" si="33"/>
        <v>0</v>
      </c>
      <c r="AY1055">
        <v>8</v>
      </c>
      <c r="AZ1055">
        <v>1</v>
      </c>
    </row>
    <row r="1056" spans="1:52" x14ac:dyDescent="0.25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4" t="s">
        <v>1075</v>
      </c>
      <c r="AW1056" t="str">
        <f t="shared" si="32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QC1854781854,78ATIVORepasse</v>
      </c>
      <c r="AX1056">
        <f t="shared" si="33"/>
        <v>0</v>
      </c>
      <c r="AY1056">
        <v>8</v>
      </c>
      <c r="AZ1056">
        <v>1</v>
      </c>
    </row>
    <row r="1057" spans="1:52" x14ac:dyDescent="0.25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4" t="s">
        <v>1075</v>
      </c>
      <c r="AW1057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7">
        <f t="shared" si="33"/>
        <v>0</v>
      </c>
      <c r="AY1057">
        <v>7</v>
      </c>
      <c r="AZ1057">
        <v>1</v>
      </c>
    </row>
    <row r="1058" spans="1:52" x14ac:dyDescent="0.25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4" t="s">
        <v>1075</v>
      </c>
      <c r="AW1058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8">
        <f t="shared" si="33"/>
        <v>1</v>
      </c>
      <c r="AY1058">
        <v>7</v>
      </c>
      <c r="AZ1058">
        <v>1</v>
      </c>
    </row>
    <row r="1059" spans="1:52" x14ac:dyDescent="0.25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4" t="s">
        <v>1075</v>
      </c>
      <c r="AW1059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9">
        <f t="shared" si="33"/>
        <v>1</v>
      </c>
      <c r="AY1059">
        <v>7</v>
      </c>
      <c r="AZ1059">
        <v>1</v>
      </c>
    </row>
    <row r="1060" spans="1:52" x14ac:dyDescent="0.25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1065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52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4" t="s">
        <v>1076</v>
      </c>
      <c r="AW1060" t="str">
        <f t="shared" si="32"/>
        <v>630527e3bae0582dc78cfc40630520ea7e0aa107bbd349b9630527e3bae0582dc78cfc3f110459144787,875311084000630520ea7e0aa107bbd349b9311084000R41973,91666666678521995380JXXX GUILHXRMX RUBXM XGUIXR00BLUE 300 PLUS NAC QP PJCA RMens. Titular Faixa Etária Implant.T1498,6444787,875Mensalidade</v>
      </c>
      <c r="AX1060">
        <f t="shared" si="33"/>
        <v>0</v>
      </c>
      <c r="AY1060">
        <v>8</v>
      </c>
      <c r="AZ1060">
        <v>1</v>
      </c>
    </row>
  </sheetData>
  <autoFilter ref="A1:AU1060" xr:uid="{FA06E741-A682-455F-BE91-C3BDFFFFD42C}"/>
  <sortState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 x14ac:dyDescent="0.2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 x14ac:dyDescent="0.25"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</row>
    <row r="2" spans="2:21" ht="15.75" x14ac:dyDescent="0.25"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</row>
    <row r="3" spans="2:21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</row>
    <row r="4" spans="2:21" ht="15.75" x14ac:dyDescent="0.25">
      <c r="B4" s="60" t="s">
        <v>1110</v>
      </c>
      <c r="D4" s="69" t="s">
        <v>1081</v>
      </c>
      <c r="E4" s="69"/>
      <c r="F4" s="59"/>
      <c r="G4" s="60" t="s">
        <v>1110</v>
      </c>
      <c r="H4" s="59"/>
      <c r="I4" s="69" t="s">
        <v>1079</v>
      </c>
      <c r="J4" s="69"/>
      <c r="K4" s="59"/>
      <c r="L4" s="60" t="s">
        <v>1110</v>
      </c>
      <c r="M4" s="59"/>
      <c r="N4" s="69" t="s">
        <v>1080</v>
      </c>
      <c r="O4" s="69"/>
      <c r="P4" s="59"/>
    </row>
    <row r="5" spans="2:21" ht="15.75" x14ac:dyDescent="0.25">
      <c r="B5" s="58" t="s">
        <v>1102</v>
      </c>
      <c r="D5" s="61" t="s">
        <v>1099</v>
      </c>
      <c r="E5" s="62">
        <f>SUM(Acertos!K2:K37)</f>
        <v>36</v>
      </c>
      <c r="F5" s="63"/>
      <c r="G5" s="58" t="s">
        <v>1111</v>
      </c>
      <c r="H5" s="59"/>
      <c r="I5" s="61" t="s">
        <v>1071</v>
      </c>
      <c r="J5" s="62">
        <f>E5+E7+O5</f>
        <v>136</v>
      </c>
      <c r="K5" s="63"/>
      <c r="L5" s="58" t="s">
        <v>1114</v>
      </c>
      <c r="M5" s="59"/>
      <c r="N5" s="64" t="s">
        <v>1077</v>
      </c>
      <c r="O5" s="62">
        <f>COUNTIF(Discrepante!AV2:AV86,"Mensalidade")</f>
        <v>18</v>
      </c>
      <c r="P5" s="63"/>
      <c r="U5" s="65">
        <v>44771.875</v>
      </c>
    </row>
    <row r="6" spans="2:21" ht="15.75" x14ac:dyDescent="0.25">
      <c r="B6" s="58" t="s">
        <v>1100</v>
      </c>
      <c r="D6" s="61" t="s">
        <v>1069</v>
      </c>
      <c r="E6" s="62">
        <f>COUNTIF(Erros!AV2:AV1060,"Repasse")</f>
        <v>977</v>
      </c>
      <c r="F6" s="63"/>
      <c r="G6" s="58" t="s">
        <v>1112</v>
      </c>
      <c r="H6" s="59"/>
      <c r="I6" s="61" t="s">
        <v>1072</v>
      </c>
      <c r="J6" s="62">
        <f>E5+E6+O6</f>
        <v>1080</v>
      </c>
      <c r="K6" s="63"/>
      <c r="L6" s="58" t="s">
        <v>1115</v>
      </c>
      <c r="M6" s="59"/>
      <c r="N6" s="64" t="s">
        <v>1078</v>
      </c>
      <c r="O6" s="62">
        <f>COUNTIF(Discrepante!AV2:AV86,"Repasse")</f>
        <v>67</v>
      </c>
      <c r="P6" s="63"/>
      <c r="U6" s="65">
        <v>44787.875</v>
      </c>
    </row>
    <row r="7" spans="2:21" ht="15.75" x14ac:dyDescent="0.25">
      <c r="B7" s="58" t="s">
        <v>1101</v>
      </c>
      <c r="D7" s="61" t="s">
        <v>1070</v>
      </c>
      <c r="E7" s="62">
        <f>COUNTIF(Erros!AV2:AV1060,"Mensalidade")</f>
        <v>82</v>
      </c>
      <c r="F7" s="63"/>
      <c r="G7" s="58" t="s">
        <v>1113</v>
      </c>
      <c r="H7" s="59"/>
      <c r="I7" s="61" t="s">
        <v>1073</v>
      </c>
      <c r="J7" s="62">
        <f>J5+J6</f>
        <v>1216</v>
      </c>
      <c r="K7" s="63"/>
      <c r="L7" s="58" t="s">
        <v>1116</v>
      </c>
      <c r="M7" s="59"/>
      <c r="N7" s="61" t="s">
        <v>1073</v>
      </c>
      <c r="O7" s="62">
        <f>O5+O6</f>
        <v>85</v>
      </c>
      <c r="P7" s="63"/>
      <c r="U7" s="65">
        <v>7</v>
      </c>
    </row>
    <row r="8" spans="2:21" ht="15.75" x14ac:dyDescent="0.25">
      <c r="B8" s="58" t="s">
        <v>1103</v>
      </c>
      <c r="D8" s="61" t="s">
        <v>1068</v>
      </c>
      <c r="E8" s="62">
        <f>O6+O5</f>
        <v>85</v>
      </c>
      <c r="F8" s="63"/>
      <c r="G8" s="63"/>
      <c r="H8" s="59"/>
      <c r="I8" s="59"/>
      <c r="J8" s="59"/>
      <c r="K8" s="63"/>
      <c r="L8" s="63"/>
      <c r="M8" s="59"/>
      <c r="N8" s="59"/>
      <c r="O8" s="59"/>
      <c r="P8" s="63"/>
      <c r="U8" s="65">
        <v>8</v>
      </c>
    </row>
    <row r="9" spans="2:21" ht="15.75" x14ac:dyDescent="0.25">
      <c r="B9" s="58" t="s">
        <v>1104</v>
      </c>
      <c r="D9" s="61" t="s">
        <v>1082</v>
      </c>
      <c r="E9" s="66">
        <f>E5/J5</f>
        <v>0.26470588235294118</v>
      </c>
      <c r="F9" s="67"/>
      <c r="G9" s="60" t="s">
        <v>1110</v>
      </c>
      <c r="H9" s="59"/>
      <c r="I9" s="69" t="s">
        <v>1091</v>
      </c>
      <c r="J9" s="69"/>
      <c r="K9" s="67"/>
      <c r="L9" s="67"/>
      <c r="M9" s="59"/>
      <c r="N9" s="59"/>
      <c r="O9" s="59"/>
      <c r="P9" s="67"/>
      <c r="U9" s="65">
        <v>7</v>
      </c>
    </row>
    <row r="10" spans="2:21" ht="15.75" x14ac:dyDescent="0.25">
      <c r="B10" s="58" t="s">
        <v>1105</v>
      </c>
      <c r="D10" s="61" t="s">
        <v>1083</v>
      </c>
      <c r="E10" s="66">
        <f>E5/J6</f>
        <v>3.3333333333333333E-2</v>
      </c>
      <c r="F10" s="67"/>
      <c r="G10" s="58" t="s">
        <v>1118</v>
      </c>
      <c r="H10" s="59"/>
      <c r="I10" s="61" t="s">
        <v>1092</v>
      </c>
      <c r="J10" s="61">
        <f>SUMIF(Acertos!$E$2:$E$37,U5,Acertos!$K$2:$K$37)</f>
        <v>23</v>
      </c>
      <c r="K10" s="67"/>
      <c r="L10" s="67"/>
      <c r="M10" s="59"/>
      <c r="N10" s="59"/>
      <c r="O10" s="59"/>
      <c r="P10" s="67"/>
      <c r="U10" s="65">
        <v>8</v>
      </c>
    </row>
    <row r="11" spans="2:21" ht="15.75" x14ac:dyDescent="0.25">
      <c r="B11" s="58" t="s">
        <v>1106</v>
      </c>
      <c r="D11" s="61" t="s">
        <v>1084</v>
      </c>
      <c r="E11" s="66">
        <f>E7/J5</f>
        <v>0.6029411764705882</v>
      </c>
      <c r="F11" s="67"/>
      <c r="G11" s="58" t="s">
        <v>1119</v>
      </c>
      <c r="H11" s="59"/>
      <c r="I11" s="61" t="s">
        <v>1093</v>
      </c>
      <c r="J11" s="61">
        <f>SUMIF(Acertos!$E$2:$E$37,U6,Acertos!$K$2:$K$37)</f>
        <v>13</v>
      </c>
      <c r="K11" s="67"/>
      <c r="L11" s="67"/>
      <c r="M11" s="59"/>
      <c r="N11" s="59"/>
      <c r="O11" s="59"/>
      <c r="P11" s="67"/>
      <c r="Q11" s="67"/>
      <c r="R11" s="59"/>
      <c r="S11" s="59"/>
      <c r="T11" s="59"/>
    </row>
    <row r="12" spans="2:21" ht="15.75" x14ac:dyDescent="0.25">
      <c r="B12" s="58" t="s">
        <v>1107</v>
      </c>
      <c r="D12" s="61" t="s">
        <v>1085</v>
      </c>
      <c r="E12" s="66">
        <f>E6/J6</f>
        <v>0.90462962962962967</v>
      </c>
      <c r="F12" s="67"/>
      <c r="G12" s="58" t="s">
        <v>1117</v>
      </c>
      <c r="H12" s="59"/>
      <c r="I12" s="61" t="s">
        <v>1094</v>
      </c>
      <c r="J12" s="61">
        <f>SUMIF(Erros!$AY$2:$AY$1060,U7,Erros!$AZ$2:$AZ$1060)</f>
        <v>729</v>
      </c>
      <c r="K12" s="67"/>
      <c r="L12" s="67"/>
      <c r="M12" s="59"/>
      <c r="N12" s="59"/>
      <c r="O12" s="59"/>
      <c r="P12" s="67"/>
      <c r="Q12" s="67"/>
      <c r="R12" s="59"/>
      <c r="S12" s="59"/>
      <c r="T12" s="59"/>
    </row>
    <row r="13" spans="2:21" ht="15.75" x14ac:dyDescent="0.25">
      <c r="B13" s="58" t="s">
        <v>1108</v>
      </c>
      <c r="D13" s="61" t="s">
        <v>1086</v>
      </c>
      <c r="E13" s="66">
        <f>O5/J5</f>
        <v>0.13235294117647059</v>
      </c>
      <c r="F13" s="67"/>
      <c r="G13" s="58" t="s">
        <v>1120</v>
      </c>
      <c r="H13" s="59"/>
      <c r="I13" s="61" t="s">
        <v>1095</v>
      </c>
      <c r="J13" s="61">
        <f>SUMIF(Erros!$AY$2:$AY$1060,U8,Erros!$AZ$2:$AZ$1060)</f>
        <v>330</v>
      </c>
      <c r="K13" s="67"/>
      <c r="L13" s="67"/>
      <c r="M13" s="59"/>
      <c r="N13" s="59"/>
      <c r="O13" s="59"/>
      <c r="P13" s="67"/>
      <c r="Q13" s="67"/>
      <c r="R13" s="59"/>
      <c r="S13" s="59"/>
      <c r="T13" s="59"/>
    </row>
    <row r="14" spans="2:21" ht="15.75" x14ac:dyDescent="0.25">
      <c r="B14" s="58" t="s">
        <v>1109</v>
      </c>
      <c r="D14" s="61" t="s">
        <v>1087</v>
      </c>
      <c r="E14" s="66">
        <f>O6/J6</f>
        <v>6.2037037037037036E-2</v>
      </c>
      <c r="F14" s="67"/>
      <c r="G14" s="58" t="s">
        <v>1121</v>
      </c>
      <c r="H14" s="59"/>
      <c r="I14" s="61" t="s">
        <v>1096</v>
      </c>
      <c r="J14" s="61">
        <f>SUMIF(Discrepante!$AY$2:$AY$1060,U9,Discrepante!$AZ$2:$AZ$1060)</f>
        <v>73</v>
      </c>
      <c r="K14" s="67"/>
      <c r="L14" s="67"/>
      <c r="M14" s="59"/>
      <c r="N14" s="59"/>
      <c r="O14" s="59"/>
      <c r="P14" s="67"/>
      <c r="Q14" s="67"/>
      <c r="R14" s="59"/>
      <c r="S14" s="59"/>
      <c r="T14" s="59"/>
    </row>
    <row r="15" spans="2:21" ht="15.75" x14ac:dyDescent="0.25">
      <c r="D15" s="59"/>
      <c r="E15" s="59"/>
      <c r="F15" s="59"/>
      <c r="G15" s="58" t="s">
        <v>1122</v>
      </c>
      <c r="H15" s="59"/>
      <c r="I15" s="61" t="s">
        <v>1097</v>
      </c>
      <c r="J15" s="61">
        <f>SUMIF(Discrepante!$AY$2:$AY$1060,U10,Discrepante!$AZ$2:$AZ$1060)</f>
        <v>12</v>
      </c>
      <c r="K15" s="59"/>
      <c r="L15" s="59"/>
      <c r="M15" s="59"/>
      <c r="N15" s="59"/>
      <c r="O15" s="59"/>
      <c r="P15" s="59"/>
      <c r="Q15" s="59"/>
      <c r="R15" s="59"/>
      <c r="S15" s="59"/>
      <c r="T15" s="59"/>
    </row>
    <row r="16" spans="2:21" ht="15" customHeight="1" x14ac:dyDescent="0.25"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ED1B-3941-4C51-817D-6AA4D481C3F1}">
  <dimension ref="B3:P17"/>
  <sheetViews>
    <sheetView tabSelected="1" zoomScale="90" zoomScaleNormal="90" workbookViewId="0">
      <selection activeCell="L10" sqref="L10"/>
    </sheetView>
  </sheetViews>
  <sheetFormatPr defaultRowHeight="15" x14ac:dyDescent="0.2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9.7109375" style="9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</row>
    <row r="4" spans="2:16" ht="15.75" x14ac:dyDescent="0.25">
      <c r="B4" s="74" t="s">
        <v>1110</v>
      </c>
      <c r="D4" s="69" t="s">
        <v>1081</v>
      </c>
      <c r="E4" s="69"/>
      <c r="F4" s="59"/>
      <c r="G4" s="74" t="s">
        <v>1110</v>
      </c>
      <c r="H4" s="59"/>
      <c r="I4" s="69" t="s">
        <v>1079</v>
      </c>
      <c r="J4" s="69"/>
      <c r="K4" s="59"/>
      <c r="L4" s="74" t="s">
        <v>1110</v>
      </c>
      <c r="M4" s="59"/>
      <c r="N4" s="69" t="s">
        <v>1080</v>
      </c>
      <c r="O4" s="69"/>
      <c r="P4" s="59"/>
    </row>
    <row r="5" spans="2:16" ht="15.75" x14ac:dyDescent="0.25">
      <c r="B5" s="73" t="s">
        <v>1102</v>
      </c>
      <c r="D5" s="61" t="s">
        <v>1099</v>
      </c>
      <c r="E5" s="62">
        <f>Saídas!E5</f>
        <v>36</v>
      </c>
      <c r="F5" s="63"/>
      <c r="G5" s="73" t="s">
        <v>1111</v>
      </c>
      <c r="H5" s="59"/>
      <c r="I5" s="61" t="s">
        <v>1071</v>
      </c>
      <c r="J5" s="62">
        <f>Saídas!J5</f>
        <v>136</v>
      </c>
      <c r="K5" s="63"/>
      <c r="L5" s="73" t="s">
        <v>1114</v>
      </c>
      <c r="M5" s="59"/>
      <c r="N5" s="64" t="s">
        <v>1077</v>
      </c>
      <c r="O5" s="62">
        <f>Saídas!O5</f>
        <v>18</v>
      </c>
      <c r="P5" s="63"/>
    </row>
    <row r="6" spans="2:16" ht="15.75" x14ac:dyDescent="0.25">
      <c r="B6" s="73" t="s">
        <v>1100</v>
      </c>
      <c r="D6" s="61" t="s">
        <v>1069</v>
      </c>
      <c r="E6" s="62">
        <f>Saídas!E6</f>
        <v>977</v>
      </c>
      <c r="F6" s="63"/>
      <c r="G6" s="73" t="s">
        <v>1112</v>
      </c>
      <c r="H6" s="59"/>
      <c r="I6" s="61" t="s">
        <v>1072</v>
      </c>
      <c r="J6" s="62">
        <f>Saídas!J6</f>
        <v>1080</v>
      </c>
      <c r="K6" s="63"/>
      <c r="L6" s="73" t="s">
        <v>1115</v>
      </c>
      <c r="M6" s="59"/>
      <c r="N6" s="64" t="s">
        <v>1078</v>
      </c>
      <c r="O6" s="62">
        <f>Saídas!O6</f>
        <v>67</v>
      </c>
      <c r="P6" s="63"/>
    </row>
    <row r="7" spans="2:16" ht="15.75" x14ac:dyDescent="0.25">
      <c r="B7" s="73" t="s">
        <v>1101</v>
      </c>
      <c r="D7" s="61" t="s">
        <v>1070</v>
      </c>
      <c r="E7" s="62">
        <f>Saídas!E7</f>
        <v>82</v>
      </c>
      <c r="F7" s="63"/>
      <c r="G7" s="73" t="s">
        <v>1113</v>
      </c>
      <c r="H7" s="59"/>
      <c r="I7" s="61" t="s">
        <v>1073</v>
      </c>
      <c r="J7" s="62">
        <f>Saídas!J7</f>
        <v>1216</v>
      </c>
      <c r="K7" s="63"/>
      <c r="L7" s="73" t="s">
        <v>1116</v>
      </c>
      <c r="M7" s="59"/>
      <c r="N7" s="61" t="s">
        <v>1073</v>
      </c>
      <c r="O7" s="62">
        <f>Saídas!O7</f>
        <v>85</v>
      </c>
      <c r="P7" s="63"/>
    </row>
    <row r="8" spans="2:16" ht="15.75" x14ac:dyDescent="0.25">
      <c r="B8" s="73" t="s">
        <v>1103</v>
      </c>
      <c r="D8" s="61" t="s">
        <v>1068</v>
      </c>
      <c r="E8" s="62">
        <f>Saídas!E8</f>
        <v>85</v>
      </c>
      <c r="F8" s="63"/>
      <c r="G8" s="75"/>
      <c r="H8" s="59"/>
      <c r="I8" s="59"/>
      <c r="J8" s="59"/>
      <c r="K8" s="63"/>
      <c r="L8" s="75"/>
      <c r="M8" s="59"/>
      <c r="N8" s="71" t="s">
        <v>1129</v>
      </c>
      <c r="O8" s="71" t="s">
        <v>1130</v>
      </c>
      <c r="P8" s="63"/>
    </row>
    <row r="9" spans="2:16" ht="15.75" x14ac:dyDescent="0.25">
      <c r="B9" s="73" t="s">
        <v>1104</v>
      </c>
      <c r="D9" s="61" t="s">
        <v>1082</v>
      </c>
      <c r="E9" s="70">
        <f>Saídas!E9</f>
        <v>0.26470588235294118</v>
      </c>
      <c r="F9" s="67"/>
      <c r="G9" s="74" t="s">
        <v>1110</v>
      </c>
      <c r="H9" s="59"/>
      <c r="I9" s="69" t="s">
        <v>1091</v>
      </c>
      <c r="J9" s="69"/>
      <c r="K9" s="67"/>
      <c r="L9" s="74" t="s">
        <v>1110</v>
      </c>
      <c r="M9" s="59"/>
      <c r="N9" s="69" t="s">
        <v>1128</v>
      </c>
      <c r="O9" s="69"/>
      <c r="P9" s="67"/>
    </row>
    <row r="10" spans="2:16" ht="15.75" x14ac:dyDescent="0.25">
      <c r="B10" s="73" t="s">
        <v>1105</v>
      </c>
      <c r="D10" s="61" t="s">
        <v>1083</v>
      </c>
      <c r="E10" s="70">
        <f>Saídas!E10</f>
        <v>3.3333333333333333E-2</v>
      </c>
      <c r="F10" s="67"/>
      <c r="G10" s="73" t="s">
        <v>1118</v>
      </c>
      <c r="H10" s="59"/>
      <c r="I10" s="61" t="s">
        <v>1092</v>
      </c>
      <c r="J10" s="61">
        <f>Saídas!J10</f>
        <v>23</v>
      </c>
      <c r="K10" s="67"/>
      <c r="L10" s="73" t="s">
        <v>1139</v>
      </c>
      <c r="M10" s="59"/>
      <c r="N10" s="64" t="s">
        <v>1132</v>
      </c>
      <c r="O10" s="62">
        <v>142611</v>
      </c>
      <c r="P10" s="67"/>
    </row>
    <row r="11" spans="2:16" ht="15.75" x14ac:dyDescent="0.25">
      <c r="B11" s="73" t="s">
        <v>1106</v>
      </c>
      <c r="D11" s="61" t="s">
        <v>1084</v>
      </c>
      <c r="E11" s="70">
        <f>Saídas!E11</f>
        <v>0.6029411764705882</v>
      </c>
      <c r="F11" s="67"/>
      <c r="G11" s="73" t="s">
        <v>1119</v>
      </c>
      <c r="H11" s="59"/>
      <c r="I11" s="61" t="s">
        <v>1093</v>
      </c>
      <c r="J11" s="61">
        <f>Saídas!J11</f>
        <v>13</v>
      </c>
      <c r="K11" s="67"/>
      <c r="L11" s="73"/>
      <c r="M11" s="59"/>
      <c r="N11" s="61" t="s">
        <v>1131</v>
      </c>
      <c r="O11" s="72" t="str">
        <f>VLOOKUP($O$10,'affix_repasse_bronze (2)'!$R$4:$AK$1083,20,FALSE)</f>
        <v>GP3 - UNEN/RN LINCX 15 UNIAO ESTUDANTIL DO NORTE E</v>
      </c>
      <c r="P11" s="67"/>
    </row>
    <row r="12" spans="2:16" ht="15.75" x14ac:dyDescent="0.25">
      <c r="B12" s="73" t="s">
        <v>1107</v>
      </c>
      <c r="D12" s="61" t="s">
        <v>1085</v>
      </c>
      <c r="E12" s="70">
        <f>Saídas!E12</f>
        <v>0.90462962962962967</v>
      </c>
      <c r="F12" s="67"/>
      <c r="G12" s="73" t="s">
        <v>1117</v>
      </c>
      <c r="H12" s="59"/>
      <c r="I12" s="61" t="s">
        <v>1094</v>
      </c>
      <c r="J12" s="61">
        <f>Saídas!J12</f>
        <v>729</v>
      </c>
      <c r="K12" s="67"/>
      <c r="L12" s="73"/>
      <c r="M12" s="59"/>
      <c r="N12" s="64" t="s">
        <v>1135</v>
      </c>
      <c r="O12" s="62" t="str">
        <f>VLOOKUP($O$10,'affix_repasse_bronze (2)'!$R$4:$AK$1083,11,FALSE)</f>
        <v>AMIL</v>
      </c>
      <c r="P12" s="67"/>
    </row>
    <row r="13" spans="2:16" ht="15.75" x14ac:dyDescent="0.25">
      <c r="B13" s="73" t="s">
        <v>1108</v>
      </c>
      <c r="D13" s="61" t="s">
        <v>1086</v>
      </c>
      <c r="E13" s="70">
        <f>Saídas!E13</f>
        <v>0.13235294117647059</v>
      </c>
      <c r="F13" s="67"/>
      <c r="G13" s="73" t="s">
        <v>1120</v>
      </c>
      <c r="H13" s="59"/>
      <c r="I13" s="61" t="s">
        <v>1095</v>
      </c>
      <c r="J13" s="61">
        <f>Saídas!J13</f>
        <v>330</v>
      </c>
      <c r="K13" s="67"/>
      <c r="L13" s="76"/>
      <c r="M13" s="59"/>
      <c r="N13" s="64" t="s">
        <v>1126</v>
      </c>
      <c r="O13" s="62">
        <f>VLOOKUP($O$10,'affix_repasse_bronze (2)'!$R$4:$AK$1083,15,FALSE)</f>
        <v>2834.04</v>
      </c>
      <c r="P13" s="67"/>
    </row>
    <row r="14" spans="2:16" ht="15.75" x14ac:dyDescent="0.25">
      <c r="B14" s="73" t="s">
        <v>1109</v>
      </c>
      <c r="D14" s="61" t="s">
        <v>1087</v>
      </c>
      <c r="E14" s="70">
        <f>Saídas!E14</f>
        <v>6.2037037037037036E-2</v>
      </c>
      <c r="F14" s="67"/>
      <c r="G14" s="73" t="s">
        <v>1121</v>
      </c>
      <c r="H14" s="59"/>
      <c r="I14" s="61" t="s">
        <v>1096</v>
      </c>
      <c r="J14" s="61">
        <f>Saídas!J14</f>
        <v>73</v>
      </c>
      <c r="K14" s="67"/>
      <c r="L14" s="76"/>
      <c r="M14" s="59"/>
      <c r="N14" s="61" t="s">
        <v>1127</v>
      </c>
      <c r="O14" s="62" t="str">
        <f>VLOOKUP($O$10,'affix_repasse_bronze (2)'!$R$4:$AK$1083,17,FALSE)</f>
        <v>ATIVO</v>
      </c>
      <c r="P14" s="67"/>
    </row>
    <row r="15" spans="2:16" ht="15.75" x14ac:dyDescent="0.25">
      <c r="D15" s="59"/>
      <c r="E15" s="59"/>
      <c r="F15" s="59"/>
      <c r="G15" s="73" t="s">
        <v>1122</v>
      </c>
      <c r="H15" s="59"/>
      <c r="I15" s="61" t="s">
        <v>1097</v>
      </c>
      <c r="J15" s="61">
        <f>Saídas!J15</f>
        <v>12</v>
      </c>
      <c r="K15" s="59"/>
      <c r="L15" s="73" t="s">
        <v>1136</v>
      </c>
      <c r="M15" s="59"/>
      <c r="N15" s="61" t="s">
        <v>1099</v>
      </c>
      <c r="O15" s="62">
        <f>COUNTIF(Acertos!J2:J37,Relatorios!O10)</f>
        <v>0</v>
      </c>
      <c r="P15" s="59"/>
    </row>
    <row r="16" spans="2:16" ht="15.75" x14ac:dyDescent="0.25">
      <c r="D16" s="59"/>
      <c r="E16" s="59"/>
      <c r="F16" s="59"/>
      <c r="G16" s="59"/>
      <c r="H16" s="59"/>
      <c r="I16" s="59"/>
      <c r="J16" s="59"/>
      <c r="K16" s="59"/>
      <c r="L16" s="73" t="s">
        <v>1137</v>
      </c>
      <c r="M16" s="59"/>
      <c r="N16" s="61" t="s">
        <v>1133</v>
      </c>
      <c r="O16" s="62">
        <f>COUNTIF(Erros!J2:J1060,Relatorios!O10)</f>
        <v>3</v>
      </c>
      <c r="P16" s="59"/>
    </row>
    <row r="17" spans="12:15" ht="15.75" x14ac:dyDescent="0.25">
      <c r="L17" s="73" t="s">
        <v>1138</v>
      </c>
      <c r="N17" s="61" t="s">
        <v>1080</v>
      </c>
      <c r="O17" s="62">
        <f>COUNTIF(Discrepante!J2:J86,Relatorios!O10)</f>
        <v>0</v>
      </c>
    </row>
  </sheetData>
  <mergeCells count="5">
    <mergeCell ref="D4:E4"/>
    <mergeCell ref="I4:J4"/>
    <mergeCell ref="N4:O4"/>
    <mergeCell ref="I9:J9"/>
    <mergeCell ref="N9:O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Props1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8450710-1A1C-439A-B0FB-CDD58E474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96b589-7aba-4e16-ae0d-4650c61a6b8b"/>
    <ds:schemaRef ds:uri="d25e65ab-1380-4a02-bdbe-c54c5c2a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388A38-4D2B-4810-A027-BAD3EA3048A3}">
  <ds:schemaRefs>
    <ds:schemaRef ds:uri="http://schemas.microsoft.com/office/2006/metadata/properties"/>
    <ds:schemaRef ds:uri="http://schemas.microsoft.com/office/infopath/2007/PartnerControls"/>
    <ds:schemaRef ds:uri="8396b589-7aba-4e16-ae0d-4650c61a6b8b"/>
    <ds:schemaRef ds:uri="d25e65ab-1380-4a02-bdbe-c54c5c2adf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affix_amil_header_bronze</vt:lpstr>
      <vt:lpstr>affix_amil_mensalidade_bronze</vt:lpstr>
      <vt:lpstr>affix_repasse_bronze</vt:lpstr>
      <vt:lpstr>Tarefas</vt:lpstr>
      <vt:lpstr>affix_amil_mensalidade_bron (2)</vt:lpstr>
      <vt:lpstr>affix_repasse_bronze (2)</vt:lpstr>
      <vt:lpstr>Planilha_Trabalho</vt:lpstr>
      <vt:lpstr>Nova_Planilha_Trabalho</vt:lpstr>
      <vt:lpstr>Acertos</vt:lpstr>
      <vt:lpstr>Discrepante</vt:lpstr>
      <vt:lpstr>Erros</vt:lpstr>
      <vt:lpstr>Saídas</vt:lpstr>
      <vt:lpstr>Relatorios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fatec</cp:lastModifiedBy>
  <cp:revision/>
  <dcterms:created xsi:type="dcterms:W3CDTF">2022-09-01T22:16:16Z</dcterms:created>
  <dcterms:modified xsi:type="dcterms:W3CDTF">2022-09-14T00:47:52Z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