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entones" sheetId="1" r:id="rId4"/>
    <sheet state="visible" name="Aguacates" sheetId="2" r:id="rId5"/>
    <sheet state="visible" name="Optimizad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Los tiempos de lavado, inspección visual y tiempo muerto dependen de la velocidad de la banda transportadora. Estos tiempos son aproximados según lo visto en los videos de apoyo.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Los tiempos de lavado, inspección visual y tiempo muerto dependen de la velocidad de la banda transportadora. Estos tiempos son aproximados según lo visto en los videos de apoyo. </t>
      </text>
    </comment>
  </commentList>
</comments>
</file>

<file path=xl/sharedStrings.xml><?xml version="1.0" encoding="utf-8"?>
<sst xmlns="http://schemas.openxmlformats.org/spreadsheetml/2006/main" count="159" uniqueCount="80">
  <si>
    <t>Etapa</t>
  </si>
  <si>
    <t>Sub-Etapa</t>
  </si>
  <si>
    <t>Tiempo[s]</t>
  </si>
  <si>
    <t>Volcado manual</t>
  </si>
  <si>
    <t>Empaquetado de pimentones</t>
  </si>
  <si>
    <t>Volcado de una canasta</t>
  </si>
  <si>
    <t>Manejo caja</t>
  </si>
  <si>
    <t>Lavado inicial</t>
  </si>
  <si>
    <t>Posicionamiento pimentones dentro de la caja (6-8)</t>
  </si>
  <si>
    <t>Inspección visual</t>
  </si>
  <si>
    <t>Cierre</t>
  </si>
  <si>
    <t>Tiempos muertos</t>
  </si>
  <si>
    <t>Verificación peso</t>
  </si>
  <si>
    <t>Lavado y Secado</t>
  </si>
  <si>
    <t>Tiempo muerto</t>
  </si>
  <si>
    <t>transporte a la estación de lavado</t>
  </si>
  <si>
    <t>Paletizado manual</t>
  </si>
  <si>
    <t>Lavado</t>
  </si>
  <si>
    <t>Trayecto palet-canasta</t>
  </si>
  <si>
    <t>Secado</t>
  </si>
  <si>
    <t>Cargar canasta a palet</t>
  </si>
  <si>
    <t>Ubicar canasta en palet</t>
  </si>
  <si>
    <t>Tiempo de paletizado</t>
  </si>
  <si>
    <t>Clasificación por tamaño y peso</t>
  </si>
  <si>
    <t>Tiempo enfardado</t>
  </si>
  <si>
    <t>Clasificación peso</t>
  </si>
  <si>
    <t>Tiempo ciclo total (s) / cesta</t>
  </si>
  <si>
    <t>Clasificación tamaño</t>
  </si>
  <si>
    <t>Tiempo ciclo total (m) / cesta</t>
  </si>
  <si>
    <t>Fuentes</t>
  </si>
  <si>
    <t>Dimensiones palet</t>
  </si>
  <si>
    <t>42.5x32.5x18</t>
  </si>
  <si>
    <t>cm</t>
  </si>
  <si>
    <t>https://www.youtube.com/watch?v=gZnrIDEZzLA</t>
  </si>
  <si>
    <t>Peso por caja</t>
  </si>
  <si>
    <t>kg</t>
  </si>
  <si>
    <t>https://www.youtube.com/watch?v=dT7lurk15mQ</t>
  </si>
  <si>
    <t>Cesta inicial</t>
  </si>
  <si>
    <t>https://www.youtube.com/watch?v=wFX-FMfcwMo</t>
  </si>
  <si>
    <t>Cajas por piso</t>
  </si>
  <si>
    <t>cajas</t>
  </si>
  <si>
    <t>Altura del pallet</t>
  </si>
  <si>
    <t>pisos</t>
  </si>
  <si>
    <t>Cajas por palet</t>
  </si>
  <si>
    <t>Peso aproximado pimenton</t>
  </si>
  <si>
    <t>gramos</t>
  </si>
  <si>
    <t>Dimensiones pimenton</t>
  </si>
  <si>
    <t>15x15x15</t>
  </si>
  <si>
    <t>Pimentones por caja</t>
  </si>
  <si>
    <t>Pimentones</t>
  </si>
  <si>
    <t>Cestas por pallet</t>
  </si>
  <si>
    <t>Cestas</t>
  </si>
  <si>
    <t>Capacidad de produccion diaria</t>
  </si>
  <si>
    <t>toneladas/dia</t>
  </si>
  <si>
    <t>volcado manual</t>
  </si>
  <si>
    <t>Empaquetado de aguacate 
en cajas de cartón corrugado</t>
  </si>
  <si>
    <t>Elevación de canasta</t>
  </si>
  <si>
    <t>Coger y ubicar caja</t>
  </si>
  <si>
    <t>Coger aguacate 
(de a 3 unidades)</t>
  </si>
  <si>
    <t>Ubicación canasta vacía</t>
  </si>
  <si>
    <t>Ubicar aguacate 
(3 unidades)</t>
  </si>
  <si>
    <t>Colocar alveolo (Cuando hay 
2 pisos, dependiendo del 
calibre aprox cada 24)</t>
  </si>
  <si>
    <t>Lavado,Secado y Encerado</t>
  </si>
  <si>
    <t>transporte a la estación
 de lavado</t>
  </si>
  <si>
    <t>Encerado</t>
  </si>
  <si>
    <t>Tiempo de ubicación por caja</t>
  </si>
  <si>
    <t>Pesar canastas de aguacate</t>
  </si>
  <si>
    <t>Ubicación en balanza</t>
  </si>
  <si>
    <t>Revisión de peso correcto</t>
  </si>
  <si>
    <t>Despachar canasta</t>
  </si>
  <si>
    <t>Tiempo total etapa de pesado</t>
  </si>
  <si>
    <t>Agregar o quitar aguacate 
para completar el peso
 (ocasional)</t>
  </si>
  <si>
    <t>Paletizado automatizado</t>
  </si>
  <si>
    <t>Tiempo a paletizado</t>
  </si>
  <si>
    <t>Paletizado</t>
  </si>
  <si>
    <t>Enfardado</t>
  </si>
  <si>
    <t>Tiempo paletizado total</t>
  </si>
  <si>
    <t>s</t>
  </si>
  <si>
    <t>Tiempo paletizado por caja</t>
  </si>
  <si>
    <t>Tiempo paletizado por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</si>
</sst>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-m"/>
  </numFmts>
  <fonts count="8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gZnrIDEZzLA" TargetMode="External"/><Relationship Id="rId3" Type="http://schemas.openxmlformats.org/officeDocument/2006/relationships/hyperlink" Target="https://www.youtube.com/watch?v=dT7lurk15mQ" TargetMode="External"/><Relationship Id="rId4" Type="http://schemas.openxmlformats.org/officeDocument/2006/relationships/hyperlink" Target="https://www.youtube.com/watch?v=wFX-FMfcwMo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5.71"/>
    <col customWidth="1" min="5" max="5" width="31.0"/>
    <col customWidth="1" min="6" max="6" width="32.29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2" t="s">
        <v>3</v>
      </c>
      <c r="B2" s="3"/>
      <c r="C2" s="4">
        <f>SUM(C3:C6)</f>
        <v>22.5</v>
      </c>
      <c r="E2" s="2" t="s">
        <v>4</v>
      </c>
      <c r="F2" s="3"/>
      <c r="G2" s="4">
        <f>SUM(G3:G6)</f>
        <v>44</v>
      </c>
    </row>
    <row r="3">
      <c r="A3" s="5"/>
      <c r="B3" s="6" t="s">
        <v>5</v>
      </c>
      <c r="C3" s="7">
        <v>3.0</v>
      </c>
      <c r="E3" s="5"/>
      <c r="F3" s="8" t="s">
        <v>6</v>
      </c>
      <c r="G3" s="7">
        <v>2.0</v>
      </c>
    </row>
    <row r="4">
      <c r="A4" s="5"/>
      <c r="B4" s="7" t="s">
        <v>7</v>
      </c>
      <c r="C4" s="7">
        <v>4.5</v>
      </c>
      <c r="E4" s="5"/>
      <c r="F4" s="8" t="s">
        <v>8</v>
      </c>
      <c r="G4" s="7">
        <v>30.0</v>
      </c>
    </row>
    <row r="5">
      <c r="A5" s="5"/>
      <c r="B5" s="6" t="s">
        <v>9</v>
      </c>
      <c r="C5" s="7">
        <v>10.0</v>
      </c>
      <c r="E5" s="5"/>
      <c r="F5" s="8" t="s">
        <v>10</v>
      </c>
      <c r="G5" s="7">
        <v>2.0</v>
      </c>
    </row>
    <row r="6">
      <c r="A6" s="5"/>
      <c r="B6" s="6" t="s">
        <v>11</v>
      </c>
      <c r="C6" s="7">
        <v>5.0</v>
      </c>
      <c r="E6" s="5"/>
      <c r="F6" s="8" t="s">
        <v>12</v>
      </c>
      <c r="G6" s="7">
        <v>10.0</v>
      </c>
    </row>
    <row r="7">
      <c r="A7" s="2" t="s">
        <v>13</v>
      </c>
      <c r="B7" s="3"/>
      <c r="C7" s="4">
        <f>SUM(C8:C12)</f>
        <v>200</v>
      </c>
      <c r="E7" s="6"/>
      <c r="F7" s="8" t="s">
        <v>14</v>
      </c>
      <c r="G7" s="7">
        <v>10.0</v>
      </c>
    </row>
    <row r="8">
      <c r="A8" s="6"/>
      <c r="B8" s="8" t="s">
        <v>15</v>
      </c>
      <c r="C8" s="7">
        <v>10.0</v>
      </c>
      <c r="E8" s="2" t="s">
        <v>16</v>
      </c>
      <c r="F8" s="9"/>
      <c r="G8" s="4">
        <f>SUM(G9:G12)</f>
        <v>120</v>
      </c>
    </row>
    <row r="9">
      <c r="A9" s="6"/>
      <c r="B9" s="7" t="s">
        <v>17</v>
      </c>
      <c r="C9" s="7">
        <v>60.0</v>
      </c>
      <c r="E9" s="5"/>
      <c r="F9" s="10" t="s">
        <v>18</v>
      </c>
      <c r="G9" s="7">
        <v>20.0</v>
      </c>
    </row>
    <row r="10">
      <c r="A10" s="6"/>
      <c r="B10" s="6" t="s">
        <v>19</v>
      </c>
      <c r="C10" s="7">
        <v>80.0</v>
      </c>
      <c r="E10" s="5"/>
      <c r="F10" s="6" t="s">
        <v>20</v>
      </c>
      <c r="G10" s="7">
        <v>20.0</v>
      </c>
    </row>
    <row r="11">
      <c r="B11" s="6" t="s">
        <v>9</v>
      </c>
      <c r="C11" s="7">
        <v>30.0</v>
      </c>
      <c r="E11" s="5"/>
      <c r="F11" s="6" t="s">
        <v>21</v>
      </c>
      <c r="G11" s="7">
        <v>20.0</v>
      </c>
    </row>
    <row r="12">
      <c r="A12" s="5"/>
      <c r="B12" s="7" t="s">
        <v>14</v>
      </c>
      <c r="C12" s="7">
        <v>20.0</v>
      </c>
      <c r="E12" s="5"/>
      <c r="F12" s="6" t="s">
        <v>22</v>
      </c>
      <c r="G12" s="7">
        <v>60.0</v>
      </c>
    </row>
    <row r="13">
      <c r="A13" s="2" t="s">
        <v>23</v>
      </c>
      <c r="B13" s="3"/>
      <c r="C13" s="4">
        <f>SUM(C14:C16)</f>
        <v>40</v>
      </c>
      <c r="F13" s="7" t="s">
        <v>24</v>
      </c>
    </row>
    <row r="14">
      <c r="A14" s="5"/>
      <c r="B14" s="10" t="s">
        <v>25</v>
      </c>
      <c r="C14" s="7">
        <v>20.0</v>
      </c>
      <c r="E14" s="7" t="s">
        <v>26</v>
      </c>
      <c r="F14" s="11">
        <f>C2+C7+C13+G2+G8</f>
        <v>426.5</v>
      </c>
    </row>
    <row r="15">
      <c r="B15" s="7" t="s">
        <v>27</v>
      </c>
      <c r="C15" s="7">
        <v>15.0</v>
      </c>
      <c r="E15" s="7" t="s">
        <v>28</v>
      </c>
      <c r="F15" s="11">
        <f>F14/60</f>
        <v>7.108333333</v>
      </c>
    </row>
    <row r="16">
      <c r="B16" s="7" t="s">
        <v>14</v>
      </c>
      <c r="C16" s="7">
        <v>5.0</v>
      </c>
    </row>
    <row r="18">
      <c r="A18" s="7" t="s">
        <v>29</v>
      </c>
      <c r="E18" s="7" t="s">
        <v>30</v>
      </c>
      <c r="F18" s="7" t="s">
        <v>31</v>
      </c>
      <c r="G18" s="7" t="s">
        <v>32</v>
      </c>
    </row>
    <row r="19">
      <c r="A19" s="12" t="s">
        <v>33</v>
      </c>
      <c r="E19" s="7" t="s">
        <v>34</v>
      </c>
      <c r="F19" s="7">
        <v>1.5</v>
      </c>
      <c r="G19" s="7" t="s">
        <v>35</v>
      </c>
    </row>
    <row r="20">
      <c r="A20" s="13" t="s">
        <v>36</v>
      </c>
      <c r="E20" s="7" t="s">
        <v>37</v>
      </c>
      <c r="F20" s="7">
        <v>20.0</v>
      </c>
      <c r="G20" s="7" t="s">
        <v>35</v>
      </c>
    </row>
    <row r="21">
      <c r="A21" s="13" t="s">
        <v>38</v>
      </c>
      <c r="E21" s="7" t="s">
        <v>39</v>
      </c>
      <c r="F21" s="7">
        <v>8.0</v>
      </c>
      <c r="G21" s="7" t="s">
        <v>40</v>
      </c>
    </row>
    <row r="22">
      <c r="E22" s="7" t="s">
        <v>41</v>
      </c>
      <c r="F22" s="7">
        <v>10.0</v>
      </c>
      <c r="G22" s="7" t="s">
        <v>42</v>
      </c>
    </row>
    <row r="23">
      <c r="E23" s="7" t="s">
        <v>43</v>
      </c>
      <c r="F23" s="7">
        <f>F22*F21</f>
        <v>80</v>
      </c>
      <c r="G23" s="7" t="s">
        <v>40</v>
      </c>
    </row>
    <row r="24">
      <c r="E24" s="7" t="s">
        <v>44</v>
      </c>
      <c r="F24" s="7">
        <v>250.0</v>
      </c>
      <c r="G24" s="7" t="s">
        <v>45</v>
      </c>
    </row>
    <row r="25">
      <c r="E25" s="7" t="s">
        <v>46</v>
      </c>
      <c r="F25" s="7" t="s">
        <v>47</v>
      </c>
      <c r="G25" s="7" t="s">
        <v>32</v>
      </c>
    </row>
    <row r="26">
      <c r="E26" s="7" t="s">
        <v>48</v>
      </c>
      <c r="F26" s="7">
        <v>6.0</v>
      </c>
      <c r="G26" s="7" t="s">
        <v>49</v>
      </c>
    </row>
    <row r="27">
      <c r="E27" s="7" t="s">
        <v>50</v>
      </c>
      <c r="F27" s="11">
        <f>F23/13</f>
        <v>6.153846154</v>
      </c>
      <c r="G27" s="7" t="s">
        <v>51</v>
      </c>
    </row>
    <row r="28">
      <c r="E28" s="7" t="s">
        <v>52</v>
      </c>
      <c r="F28" s="14">
        <v>44409.0</v>
      </c>
      <c r="G28" s="7" t="s">
        <v>53</v>
      </c>
    </row>
  </sheetData>
  <hyperlinks>
    <hyperlink r:id="rId2" ref="A19"/>
    <hyperlink r:id="rId3" ref="A20"/>
    <hyperlink r:id="rId4" ref="A21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9.29"/>
  </cols>
  <sheetData>
    <row r="1" ht="29.25" customHeight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ht="29.25" customHeight="1">
      <c r="A2" s="10" t="s">
        <v>54</v>
      </c>
      <c r="B2" s="5"/>
      <c r="C2" s="7">
        <v>13.0</v>
      </c>
      <c r="E2" s="6" t="s">
        <v>55</v>
      </c>
      <c r="F2" s="5"/>
      <c r="G2" s="7">
        <v>35.0</v>
      </c>
    </row>
    <row r="3" ht="29.25" customHeight="1">
      <c r="A3" s="5"/>
      <c r="B3" s="10" t="s">
        <v>56</v>
      </c>
      <c r="C3" s="7">
        <v>3.0</v>
      </c>
      <c r="E3" s="5"/>
      <c r="F3" s="6" t="s">
        <v>57</v>
      </c>
      <c r="G3" s="7">
        <v>2.0</v>
      </c>
    </row>
    <row r="4" ht="29.25" customHeight="1">
      <c r="A4" s="5"/>
      <c r="B4" s="6" t="s">
        <v>5</v>
      </c>
      <c r="C4" s="7">
        <v>4.5</v>
      </c>
      <c r="E4" s="5"/>
      <c r="F4" s="6" t="s">
        <v>58</v>
      </c>
      <c r="G4" s="7">
        <v>1.0</v>
      </c>
    </row>
    <row r="5" ht="29.25" customHeight="1">
      <c r="A5" s="5"/>
      <c r="B5" s="6" t="s">
        <v>59</v>
      </c>
      <c r="C5" s="7">
        <v>3.0</v>
      </c>
      <c r="E5" s="5"/>
      <c r="F5" s="6" t="s">
        <v>60</v>
      </c>
      <c r="G5" s="7">
        <v>1.0</v>
      </c>
    </row>
    <row r="6" ht="42.75" customHeight="1">
      <c r="A6" s="5"/>
      <c r="B6" s="6" t="s">
        <v>11</v>
      </c>
      <c r="C6" s="7">
        <v>2.5</v>
      </c>
      <c r="E6" s="5"/>
      <c r="F6" s="6" t="s">
        <v>61</v>
      </c>
      <c r="G6" s="7">
        <v>3.0</v>
      </c>
    </row>
    <row r="7" ht="29.25" customHeight="1">
      <c r="A7" s="6" t="s">
        <v>62</v>
      </c>
      <c r="B7" s="5"/>
      <c r="C7" s="11">
        <f>SUM(C8:C10)</f>
        <v>134</v>
      </c>
      <c r="E7" s="6"/>
      <c r="F7" s="5"/>
    </row>
    <row r="8" ht="29.25" customHeight="1">
      <c r="A8" s="6"/>
      <c r="B8" s="6" t="s">
        <v>63</v>
      </c>
      <c r="C8" s="7">
        <v>26.0</v>
      </c>
      <c r="E8" s="6" t="s">
        <v>16</v>
      </c>
      <c r="F8" s="5"/>
    </row>
    <row r="9" ht="29.25" customHeight="1">
      <c r="A9" s="6"/>
      <c r="B9" s="7" t="s">
        <v>17</v>
      </c>
      <c r="C9" s="7">
        <v>43.0</v>
      </c>
      <c r="D9" s="11">
        <f>SUM(C9:C10)</f>
        <v>108</v>
      </c>
      <c r="E9" s="5"/>
      <c r="F9" s="10" t="s">
        <v>18</v>
      </c>
      <c r="G9" s="7">
        <v>5.0</v>
      </c>
    </row>
    <row r="10" ht="29.25" customHeight="1">
      <c r="A10" s="6"/>
      <c r="B10" s="6" t="s">
        <v>19</v>
      </c>
      <c r="C10" s="7">
        <v>65.0</v>
      </c>
      <c r="E10" s="5"/>
      <c r="F10" s="6" t="s">
        <v>20</v>
      </c>
      <c r="G10" s="7">
        <v>5.0</v>
      </c>
    </row>
    <row r="11" ht="29.25" customHeight="1">
      <c r="B11" s="6" t="s">
        <v>64</v>
      </c>
      <c r="C11" s="7">
        <v>43.0</v>
      </c>
      <c r="E11" s="5"/>
      <c r="F11" s="6" t="s">
        <v>21</v>
      </c>
      <c r="G11" s="7">
        <v>5.0</v>
      </c>
    </row>
    <row r="12" ht="29.25" customHeight="1">
      <c r="A12" s="5"/>
      <c r="E12" s="5"/>
      <c r="F12" s="6" t="s">
        <v>65</v>
      </c>
      <c r="G12" s="7">
        <v>15.0</v>
      </c>
    </row>
    <row r="13" ht="29.25" customHeight="1">
      <c r="A13" s="6" t="s">
        <v>66</v>
      </c>
      <c r="B13" s="5"/>
    </row>
    <row r="14" ht="29.25" customHeight="1">
      <c r="A14" s="5"/>
      <c r="B14" s="10" t="s">
        <v>67</v>
      </c>
      <c r="C14" s="7">
        <v>2.3</v>
      </c>
      <c r="F14" s="11">
        <f>15*40</f>
        <v>600</v>
      </c>
    </row>
    <row r="15" ht="29.25" customHeight="1">
      <c r="A15" s="5"/>
      <c r="B15" s="6" t="s">
        <v>68</v>
      </c>
      <c r="C15" s="7">
        <v>1.0</v>
      </c>
    </row>
    <row r="16" ht="29.25" customHeight="1">
      <c r="A16" s="5"/>
      <c r="B16" s="6" t="s">
        <v>69</v>
      </c>
      <c r="C16" s="7">
        <v>1.3</v>
      </c>
    </row>
    <row r="17" ht="29.25" customHeight="1">
      <c r="A17" s="5"/>
      <c r="B17" s="6" t="s">
        <v>70</v>
      </c>
      <c r="C17" s="7">
        <v>4.6</v>
      </c>
    </row>
    <row r="18" ht="29.25" customHeight="1">
      <c r="A18" s="5"/>
      <c r="B18" s="10" t="s">
        <v>71</v>
      </c>
      <c r="C18" s="15">
        <v>44474.0</v>
      </c>
    </row>
    <row r="19" ht="29.25" customHeight="1"/>
    <row r="20" ht="29.25" customHeight="1"/>
    <row r="21" ht="29.25" customHeight="1"/>
    <row r="22" ht="29.25" customHeight="1"/>
    <row r="23" ht="29.25" customHeight="1"/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  <row r="999" ht="29.25" customHeight="1"/>
    <row r="1000" ht="29.25" customHeight="1"/>
    <row r="1001" ht="29.25" customHeight="1"/>
    <row r="1002" ht="29.25" customHeight="1"/>
    <row r="1003" ht="29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9.29"/>
    <col customWidth="1" min="3" max="3" width="11.29"/>
    <col customWidth="1" min="5" max="5" width="29.29"/>
    <col customWidth="1" min="6" max="6" width="26.57"/>
    <col customWidth="1" min="7" max="7" width="11.0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2" t="s">
        <v>3</v>
      </c>
      <c r="B2" s="3"/>
      <c r="C2" s="4">
        <f>SUM(C3:C6)</f>
        <v>22.5</v>
      </c>
      <c r="E2" s="2" t="s">
        <v>4</v>
      </c>
      <c r="F2" s="3"/>
      <c r="G2" s="4">
        <f>SUM(G3:G6)</f>
        <v>44</v>
      </c>
    </row>
    <row r="3">
      <c r="A3" s="5"/>
      <c r="B3" s="6" t="s">
        <v>5</v>
      </c>
      <c r="C3" s="7">
        <v>3.0</v>
      </c>
      <c r="E3" s="5"/>
      <c r="F3" s="8" t="s">
        <v>6</v>
      </c>
      <c r="G3" s="7">
        <v>2.0</v>
      </c>
    </row>
    <row r="4">
      <c r="A4" s="5"/>
      <c r="B4" s="7" t="s">
        <v>7</v>
      </c>
      <c r="C4" s="7">
        <v>4.5</v>
      </c>
      <c r="E4" s="5"/>
      <c r="F4" s="8" t="s">
        <v>8</v>
      </c>
      <c r="G4" s="7">
        <v>30.0</v>
      </c>
    </row>
    <row r="5">
      <c r="A5" s="5"/>
      <c r="B5" s="6" t="s">
        <v>9</v>
      </c>
      <c r="C5" s="7">
        <v>10.0</v>
      </c>
      <c r="E5" s="5"/>
      <c r="F5" s="8" t="s">
        <v>10</v>
      </c>
      <c r="G5" s="7">
        <v>2.0</v>
      </c>
    </row>
    <row r="6">
      <c r="A6" s="5"/>
      <c r="B6" s="6" t="s">
        <v>11</v>
      </c>
      <c r="C6" s="7">
        <v>5.0</v>
      </c>
      <c r="E6" s="5"/>
      <c r="F6" s="8" t="s">
        <v>12</v>
      </c>
      <c r="G6" s="7">
        <v>10.0</v>
      </c>
    </row>
    <row r="7">
      <c r="A7" s="2" t="s">
        <v>13</v>
      </c>
      <c r="B7" s="3"/>
      <c r="C7" s="4">
        <f>SUM(C8:C12)</f>
        <v>200</v>
      </c>
      <c r="E7" s="6"/>
      <c r="F7" s="8" t="s">
        <v>14</v>
      </c>
      <c r="G7" s="7">
        <v>10.0</v>
      </c>
    </row>
    <row r="8">
      <c r="A8" s="6"/>
      <c r="B8" s="8" t="s">
        <v>15</v>
      </c>
      <c r="C8" s="7">
        <v>10.0</v>
      </c>
      <c r="E8" s="2" t="s">
        <v>72</v>
      </c>
      <c r="F8" s="9"/>
      <c r="G8" s="4">
        <f>SUM(G9:G12)</f>
        <v>73.625</v>
      </c>
    </row>
    <row r="9">
      <c r="A9" s="6"/>
      <c r="B9" s="7" t="s">
        <v>17</v>
      </c>
      <c r="C9" s="7">
        <v>60.0</v>
      </c>
      <c r="E9" s="5"/>
      <c r="F9" s="7" t="s">
        <v>73</v>
      </c>
      <c r="G9" s="7">
        <v>20.0</v>
      </c>
    </row>
    <row r="10">
      <c r="A10" s="6"/>
      <c r="B10" s="6" t="s">
        <v>19</v>
      </c>
      <c r="C10" s="7">
        <v>80.0</v>
      </c>
      <c r="E10" s="5"/>
      <c r="F10" s="10" t="s">
        <v>74</v>
      </c>
      <c r="G10" s="7">
        <f>F29*13</f>
        <v>53.625</v>
      </c>
    </row>
    <row r="11">
      <c r="B11" s="6" t="s">
        <v>9</v>
      </c>
      <c r="C11" s="7">
        <v>30.0</v>
      </c>
      <c r="E11" s="5"/>
      <c r="F11" s="6" t="s">
        <v>75</v>
      </c>
    </row>
    <row r="12">
      <c r="A12" s="5"/>
      <c r="B12" s="7" t="s">
        <v>14</v>
      </c>
      <c r="C12" s="7">
        <v>20.0</v>
      </c>
      <c r="E12" s="5"/>
      <c r="F12" s="6"/>
    </row>
    <row r="13">
      <c r="A13" s="2" t="s">
        <v>23</v>
      </c>
      <c r="B13" s="3"/>
      <c r="C13" s="4">
        <f>SUM(C14:C16)</f>
        <v>40</v>
      </c>
    </row>
    <row r="14">
      <c r="A14" s="5"/>
      <c r="B14" s="10" t="s">
        <v>25</v>
      </c>
      <c r="C14" s="7">
        <v>20.0</v>
      </c>
      <c r="E14" s="7" t="s">
        <v>26</v>
      </c>
      <c r="F14" s="11">
        <f>C2+C7+C13+G2+G8</f>
        <v>380.125</v>
      </c>
    </row>
    <row r="15">
      <c r="B15" s="7" t="s">
        <v>27</v>
      </c>
      <c r="C15" s="7">
        <v>15.0</v>
      </c>
      <c r="E15" s="7" t="s">
        <v>28</v>
      </c>
      <c r="F15" s="11">
        <f>F14/60</f>
        <v>6.335416667</v>
      </c>
    </row>
    <row r="16">
      <c r="B16" s="7" t="s">
        <v>14</v>
      </c>
      <c r="C16" s="7">
        <v>5.0</v>
      </c>
    </row>
    <row r="18">
      <c r="A18" s="7" t="s">
        <v>29</v>
      </c>
      <c r="E18" s="7" t="s">
        <v>30</v>
      </c>
      <c r="F18" s="7" t="s">
        <v>31</v>
      </c>
      <c r="G18" s="7" t="s">
        <v>32</v>
      </c>
    </row>
    <row r="19">
      <c r="A19" s="16"/>
      <c r="E19" s="7" t="s">
        <v>34</v>
      </c>
      <c r="F19" s="7">
        <v>1.5</v>
      </c>
      <c r="G19" s="7" t="s">
        <v>35</v>
      </c>
    </row>
    <row r="20">
      <c r="E20" s="7" t="s">
        <v>37</v>
      </c>
      <c r="F20" s="7">
        <v>20.0</v>
      </c>
      <c r="G20" s="7" t="s">
        <v>35</v>
      </c>
    </row>
    <row r="21">
      <c r="E21" s="7" t="s">
        <v>39</v>
      </c>
      <c r="F21" s="7">
        <v>8.0</v>
      </c>
      <c r="G21" s="7" t="s">
        <v>40</v>
      </c>
    </row>
    <row r="22">
      <c r="E22" s="7" t="s">
        <v>41</v>
      </c>
      <c r="F22" s="7">
        <v>10.0</v>
      </c>
      <c r="G22" s="7" t="s">
        <v>42</v>
      </c>
    </row>
    <row r="23">
      <c r="E23" s="7" t="s">
        <v>43</v>
      </c>
      <c r="F23" s="7">
        <f>F22*F21</f>
        <v>80</v>
      </c>
      <c r="G23" s="7" t="s">
        <v>40</v>
      </c>
    </row>
    <row r="24">
      <c r="E24" s="7" t="s">
        <v>44</v>
      </c>
      <c r="F24" s="7">
        <v>250.0</v>
      </c>
      <c r="G24" s="7" t="s">
        <v>45</v>
      </c>
    </row>
    <row r="25">
      <c r="E25" s="7" t="s">
        <v>46</v>
      </c>
      <c r="F25" s="7" t="s">
        <v>47</v>
      </c>
      <c r="G25" s="7" t="s">
        <v>32</v>
      </c>
    </row>
    <row r="26">
      <c r="E26" s="7" t="s">
        <v>48</v>
      </c>
      <c r="F26" s="7">
        <v>6.0</v>
      </c>
      <c r="G26" s="7" t="s">
        <v>49</v>
      </c>
    </row>
    <row r="27">
      <c r="E27" s="7" t="s">
        <v>50</v>
      </c>
      <c r="F27" s="11">
        <f>F23/13</f>
        <v>6.153846154</v>
      </c>
      <c r="G27" s="7" t="s">
        <v>51</v>
      </c>
    </row>
    <row r="28">
      <c r="E28" s="7" t="s">
        <v>76</v>
      </c>
      <c r="F28" s="11">
        <f>5*60+30</f>
        <v>330</v>
      </c>
      <c r="G28" s="7" t="s">
        <v>77</v>
      </c>
    </row>
    <row r="29">
      <c r="E29" s="7" t="s">
        <v>78</v>
      </c>
      <c r="F29" s="11">
        <f>F28/80</f>
        <v>4.125</v>
      </c>
      <c r="G29" s="7" t="s">
        <v>77</v>
      </c>
    </row>
    <row r="30">
      <c r="E30" s="7" t="s">
        <v>79</v>
      </c>
      <c r="F30" s="11">
        <f>F29*8</f>
        <v>33</v>
      </c>
      <c r="G30" s="7" t="s">
        <v>77</v>
      </c>
    </row>
    <row r="31">
      <c r="E31" s="7" t="s">
        <v>52</v>
      </c>
      <c r="F31" s="7">
        <v>10.88</v>
      </c>
      <c r="G31" s="7" t="s">
        <v>53</v>
      </c>
    </row>
  </sheetData>
  <drawing r:id="rId2"/>
  <legacyDrawing r:id="rId3"/>
</worksheet>
</file>