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 vs Procesos" sheetId="1" r:id="rId4"/>
    <sheet state="visible" name="Materia Prima x producto" sheetId="2" r:id="rId5"/>
    <sheet state="visible" name="Datos Procesos Sillas" sheetId="3" r:id="rId6"/>
    <sheet state="visible" name=" Datos Procesos Escaleras" sheetId="4" r:id="rId7"/>
    <sheet state="visible" name="Datos Procesos Locker" sheetId="5" r:id="rId8"/>
    <sheet state="visible" name="Datos maquinas" sheetId="6" r:id="rId9"/>
    <sheet state="visible" name="KPIs" sheetId="7" r:id="rId10"/>
  </sheets>
  <definedNames/>
  <calcPr/>
</workbook>
</file>

<file path=xl/sharedStrings.xml><?xml version="1.0" encoding="utf-8"?>
<sst xmlns="http://schemas.openxmlformats.org/spreadsheetml/2006/main" count="729" uniqueCount="197">
  <si>
    <t>Proceso Doblado Tubo</t>
  </si>
  <si>
    <t>Proceso Corte</t>
  </si>
  <si>
    <t>Proceso corte de Lamina</t>
  </si>
  <si>
    <t>Proceso Doblado lamina</t>
  </si>
  <si>
    <t>Proceso de Soldadura</t>
  </si>
  <si>
    <t>Proceso de Limpieza</t>
  </si>
  <si>
    <t>Proceso de armado</t>
  </si>
  <si>
    <t>Producto Silla</t>
  </si>
  <si>
    <t>x</t>
  </si>
  <si>
    <t>Producto Escalera</t>
  </si>
  <si>
    <t>Producto Locker</t>
  </si>
  <si>
    <t xml:space="preserve">Locker </t>
  </si>
  <si>
    <t>Sillas</t>
  </si>
  <si>
    <t>Escaleras</t>
  </si>
  <si>
    <t>Variable</t>
  </si>
  <si>
    <t xml:space="preserve">Resultado </t>
  </si>
  <si>
    <t>Medida</t>
  </si>
  <si>
    <t xml:space="preserve">Jornada Laboral </t>
  </si>
  <si>
    <t>hora</t>
  </si>
  <si>
    <t>Tiempo de Almuerzo</t>
  </si>
  <si>
    <t>N. Turnos</t>
  </si>
  <si>
    <t>diario</t>
  </si>
  <si>
    <t>Dias H. Por mes</t>
  </si>
  <si>
    <t>dias</t>
  </si>
  <si>
    <t xml:space="preserve">Demanda Mensual </t>
  </si>
  <si>
    <t>Lockers</t>
  </si>
  <si>
    <t>Unidades</t>
  </si>
  <si>
    <t>Tiempo Disponible</t>
  </si>
  <si>
    <t>horas</t>
  </si>
  <si>
    <t>minutos</t>
  </si>
  <si>
    <t>segundos</t>
  </si>
  <si>
    <t>Demanda Diaria</t>
  </si>
  <si>
    <t>unidades</t>
  </si>
  <si>
    <t>TT seg</t>
  </si>
  <si>
    <t>seg/unidad</t>
  </si>
  <si>
    <t>TT min</t>
  </si>
  <si>
    <t>min/unidad</t>
  </si>
  <si>
    <t>Materia Prima</t>
  </si>
  <si>
    <t>Cantidad</t>
  </si>
  <si>
    <t>Unidad</t>
  </si>
  <si>
    <t>Tiempo</t>
  </si>
  <si>
    <t>Precio/u</t>
  </si>
  <si>
    <t>Referencia</t>
  </si>
  <si>
    <t>Precio por unidad</t>
  </si>
  <si>
    <t>Lote diario</t>
  </si>
  <si>
    <t>Lamina de 1220 x 2438</t>
  </si>
  <si>
    <t>Semanal</t>
  </si>
  <si>
    <t>https://gyj.com.co/bogota_65/lamina-cold-rolled-bogota-65-acero-industrial.html</t>
  </si>
  <si>
    <t>TUBO MUEBLE CUAD 1/2"1.20 mm - 6.000 MTS</t>
  </si>
  <si>
    <t>https://gyj.com.co/el_rosal/tuberia-mueble-cuadrado-bogota-65-tuberia.html</t>
  </si>
  <si>
    <t>TUBO ESTRUCTURAL RED NEGRO 1" 1.50mm - 6.000 MTS</t>
  </si>
  <si>
    <t>Mensual</t>
  </si>
  <si>
    <t>$57.166</t>
  </si>
  <si>
    <t>https://gyj.com.co/el_rosal/tuberia-estructural-redondo-bogota-65.html</t>
  </si>
  <si>
    <t>Visagras</t>
  </si>
  <si>
    <t>https://www.homecenter.com.co/homecenter-co/product/271711/bisagra-omega-puerta-3-pulg-zincada-set-x-3-und/271711/</t>
  </si>
  <si>
    <t>TUBO MUEBLE RED 5/8"0.60 mm - 6.000 MTS</t>
  </si>
  <si>
    <t>https://gyj.com.co/el_rosal/tuberia-mueble-redondo-bogota-65-tuberia.html</t>
  </si>
  <si>
    <t>TUBO ESTRUCTURAL RED NEGRO 3/4" 1.50mm - 6.000 MTS</t>
  </si>
  <si>
    <t>$44.272</t>
  </si>
  <si>
    <t>https://gyj.com.co/bogota_65/tuberia-mueble-redondo-bogota-65-tuberia.html</t>
  </si>
  <si>
    <t>Lámina alumnio espesor 3 mm 1mx2m</t>
  </si>
  <si>
    <t xml:space="preserve">https://www.elpalaciodelaluminio.com/index.php/componente-virtuemart
</t>
  </si>
  <si>
    <t>Lamina poliestireno 20x30cm 1/2" de espesor</t>
  </si>
  <si>
    <t>https://es.aliexpress.com/item/1005005801439784.html?src=google&amp;aff_fcid=50931561efc3408fbcb2dadea42a2ad4-1696605022692-04980-UneMJZVf&amp;aff_fsk=UneMJZVf&amp;aff_platform=aaf&amp;sk=UneMJZVf&amp;aff_trace_key=50931561efc3408fbcb2dadea42a2ad4-1696605022692-04980-UneMJZVf&amp;terminal_id=adf5a9b5c57b49179a01593d70634470&amp;afSmartRedirect=y</t>
  </si>
  <si>
    <t>Gancho</t>
  </si>
  <si>
    <t>https://decoracionesmatey.com.mx/tienda/home/2160-soporte-gancho-instalacion-a-techo-para-tubo-de-19-mm.html</t>
  </si>
  <si>
    <t>Tapitas sillas</t>
  </si>
  <si>
    <t>https://articulo.mercadolibre.com.co/MCO-1253415311-tapones-cuadrados-para-patas-de-silla-de-32mm-40mm-_JM#position=7&amp;search_layout=stack&amp;type=item&amp;tracking_id=aaf7b1fa-f819-49c1-b041-43ef1e118d00</t>
  </si>
  <si>
    <t>Tapones Patas de silla</t>
  </si>
  <si>
    <t>https://articulo.mercadolibre.com.co/MCO-1333860557-tapones-patas-de-silla-de-pvc-de-1-25-mm-juego-de-2-_JM#position=5&amp;search_layout=stack&amp;type=item&amp;tracking_id=b013dfbb-c275-43f6-8ce4-778e5f36842e</t>
  </si>
  <si>
    <t>Piso antideslizante Ancho 2m</t>
  </si>
  <si>
    <t>metro lineal</t>
  </si>
  <si>
    <t>https://www.tiendascalypso.com/piso-wm-trebol/p?idsku=2626&amp;utm_term=&amp;utm_campaign=shopping-campana-inteligente&amp;utm_source=adwords&amp;utm_medium=ppc</t>
  </si>
  <si>
    <t xml:space="preserve">Pegante PL285 uso profesional - 2000 ml
</t>
  </si>
  <si>
    <t>unidad</t>
  </si>
  <si>
    <t>https://www.homecenter.com.co/homecenter-co/product/69863/pegante-pl285-uso-profesional-2000-ml/69863/?kid=goosho_1161562&amp;shop=googleShopping&amp;gclid=CjwKCAjw4P6oBhBsEiwAKYVkqw427UfiJScU4K6FTKR64n8zfuqhZlQflBMljirTAWCBjUQR46ahwRoCsCgQAvD_BwE</t>
  </si>
  <si>
    <t>Tornillos autorroscantes de 1 pulgada</t>
  </si>
  <si>
    <t>https://www.homecenter.com.co/homecenter-co/product/612930/tornillo-cubierta-zincado-con-arandela-de-neopreno-10-x-1-300-unidades/612930/?kid=goosho_1161562&amp;shop=googleShopping&amp;gad_source=1&amp;gclid=Cj0KCQjw1aOpBhCOARIsACXYv-efePznBUoBHzK_J5CWdjuQG7sDSaBLSnYIJoVAAJODRyo5rhr7PTwaAg5ZEALw_wcB</t>
  </si>
  <si>
    <t>280 x 430 mm,</t>
  </si>
  <si>
    <t>430 x 1800 mm</t>
  </si>
  <si>
    <t>300 x 1800 mm</t>
  </si>
  <si>
    <t>300 x 1800 mm con un agujero interno de 240 mm x 1740 mm</t>
  </si>
  <si>
    <t>240 mm x 1740 mm</t>
  </si>
  <si>
    <t>Cantidad de operarios</t>
  </si>
  <si>
    <t>Proceso</t>
  </si>
  <si>
    <t>Metodo</t>
  </si>
  <si>
    <t>Maquina</t>
  </si>
  <si>
    <t>Tc (min)</t>
  </si>
  <si>
    <t>To</t>
  </si>
  <si>
    <t>Tp</t>
  </si>
  <si>
    <t>Th</t>
  </si>
  <si>
    <t>TCP (min)</t>
  </si>
  <si>
    <t>MTBF (min)</t>
  </si>
  <si>
    <t>MTTM (min)</t>
  </si>
  <si>
    <t>A</t>
  </si>
  <si>
    <t>Referencias</t>
  </si>
  <si>
    <t>Medicion de lamina y tubos</t>
  </si>
  <si>
    <t>Medicion con metro previamente marcado de laminas y tubos. Marcado de linea de corte y doblado.</t>
  </si>
  <si>
    <t>NA</t>
  </si>
  <si>
    <t>Corte de tubos</t>
  </si>
  <si>
    <t>Maquina de corte utilizada por un operario</t>
  </si>
  <si>
    <t>Tronzadora de Metal/Sierra de 14" (355mm) 2300W</t>
  </si>
  <si>
    <r>
      <rPr/>
      <t xml:space="preserve">- https://youtu.be/s9yLEIeJqvs?t=31
- </t>
    </r>
    <r>
      <rPr>
        <color rgb="FF1155CC"/>
        <u/>
      </rPr>
      <t>https://co.dewalt.global/producto/d28730-b3/tronzadora-de-metalsierra-de-14-355mm-2300w</t>
    </r>
  </si>
  <si>
    <t>https://belltec.com.co/esmeriles-de-banco/19665-esmeril-dewalt-profesional-de-banco-de-6.html?srsltid=AfmBOorNu_kbszo9Pkj7iDDhcJitZeYcljaeops96bLvAxRVfoZ0CJcJN7M</t>
  </si>
  <si>
    <t>https://www.youtube.com/watch?app=desktop&amp;v=X6DvRfRWGbk&amp;ab_channel=ParctTv</t>
  </si>
  <si>
    <t>https://www.maquinaria-nilam.com.mx/producto/corta-tubo-no-chispa-no-rebaba-2-1-2-a-12-ced-40-10/</t>
  </si>
  <si>
    <t>Corte de laminas</t>
  </si>
  <si>
    <t>Maquina de corte de lamina CNC utilizado por un operario</t>
  </si>
  <si>
    <t>Dual use fiber co2 laser cutting machine for metal and nonmetal</t>
  </si>
  <si>
    <t>https://www.lasermencnc.com/datail_15_113.html?gad=1&amp;gclid=Cj0KCQjw1aOpBhCOARIsACXYv-fFOIfWOyeIDsFSwQKZDD48rQPmN7y4aSiqNsEc5YZcZsv9UqKJrCwaAjB3EALw_wcB</t>
  </si>
  <si>
    <t>Doblado de tubos</t>
  </si>
  <si>
    <t>Maquina dobladora de tubos utilizada por un operario</t>
  </si>
  <si>
    <t xml:space="preserve">Dobladora de tubos modelo DT1-BH
</t>
  </si>
  <si>
    <t>https://www.youtube.com/watch?v=3IOLtgX79to&amp;ab_channel=Dobladorasdeca%C3%B1osDMZ%C2%AE</t>
  </si>
  <si>
    <t>https://www.alibaba.com/product-detail/maquina-dobladora-de-tubos-CNC-de_1600864624882.html?spm=a2700.galleryofferlist.topad_classic.d_title.37786f70z5TeS3</t>
  </si>
  <si>
    <t>Doblado de lamina</t>
  </si>
  <si>
    <t>Freno de prensa utilizado por un operario</t>
  </si>
  <si>
    <t>máquina de doblado de 3mm de lámina metálica de la placa de máquina de doblado de 80 Ton.</t>
  </si>
  <si>
    <t>https://es.made-in-china.com/co_hacopress/product_3mm-Sheet-Metal-Bending-Machine-80-Ton-Plate-Bending-Machine_enriingig.html</t>
  </si>
  <si>
    <t>Taladrado</t>
  </si>
  <si>
    <t>Taladrado manual con taladro utilizado por un operario</t>
  </si>
  <si>
    <t>DCD700, DCD710
Taladro/atornillador de 10 mm (3/8") 12 V Max*</t>
  </si>
  <si>
    <t>https://co.dewalt.global/producto/dcd701b-b3/taladroatornillador-de-38-10mm-inalambrico-12v-max-solamente-herramienta</t>
  </si>
  <si>
    <t>Curado</t>
  </si>
  <si>
    <t>Horno</t>
  </si>
  <si>
    <t xml:space="preserve">Horno de curdado electroestatico </t>
  </si>
  <si>
    <t>https://spanish.alibaba.com/product-detail/Industrial-60367187442.html?spm=a2700.8699010.29.7.5f8a5fb6WxUOZ3</t>
  </si>
  <si>
    <t>Soldado</t>
  </si>
  <si>
    <t>Soldado manual MIG por operario</t>
  </si>
  <si>
    <t>Bester 190C Multi</t>
  </si>
  <si>
    <t>- https://www.solyman.com/producto/bester-190c-multi/#formulario
- https://www.hobartbrothers.com/resources/technical-articles/tips-for-setting-mig-welding-parameters-for-thin-materials/#:~:text=A%20recommended%20wire%20feed%20speed,it%2C%20heat%20input%20and%20more.</t>
  </si>
  <si>
    <t>Ensamble</t>
  </si>
  <si>
    <t>Ensamble por un operario</t>
  </si>
  <si>
    <t>Pintura</t>
  </si>
  <si>
    <t>N/A</t>
  </si>
  <si>
    <t>TOTAL OPERARIOS</t>
  </si>
  <si>
    <t>Maquina de corte autmatizada</t>
  </si>
  <si>
    <t>Dobldora de tubos CNC</t>
  </si>
  <si>
    <t>Maquina de taladrado CNC</t>
  </si>
  <si>
    <t>https://www.alibaba.com/product-detail/PURUITEKEJI-Aluminum-CNC-3018-pro-Max_1600486653893.html?spm=a2700.galleryofferlist.topad_classic.d_title.75812d46RxWRRL</t>
  </si>
  <si>
    <t>Robot soldador</t>
  </si>
  <si>
    <t>Variables</t>
  </si>
  <si>
    <t>TD</t>
  </si>
  <si>
    <t>Tiempo de ciclo</t>
  </si>
  <si>
    <t>Tiempo operación</t>
  </si>
  <si>
    <t>Reff</t>
  </si>
  <si>
    <t>Precio Euros</t>
  </si>
  <si>
    <t>Precio Pesos</t>
  </si>
  <si>
    <t>Link</t>
  </si>
  <si>
    <t>Tiempo manipulación de parte</t>
  </si>
  <si>
    <t>https://www.gindumac.es/producto/abb-irb-2400-m2000_DE-ROB-ABB-2004-00003</t>
  </si>
  <si>
    <t>Tth</t>
  </si>
  <si>
    <t>Tiempo manipulación de herramiento</t>
  </si>
  <si>
    <t>https://qviro.com/product/abb/irb-1410-abb</t>
  </si>
  <si>
    <t>TCP</t>
  </si>
  <si>
    <t>Tiempo de cambio de parte</t>
  </si>
  <si>
    <t>1rb4400</t>
  </si>
  <si>
    <t>https://robotsdoneright.com/ABB/4000-Series/ABB-IRB-4400-45-1.95.html</t>
  </si>
  <si>
    <t>TBF</t>
  </si>
  <si>
    <t>Tiempo entre fallas</t>
  </si>
  <si>
    <t>Disponibilidad</t>
  </si>
  <si>
    <t>MTTR</t>
  </si>
  <si>
    <t>Tiempo de reparacion</t>
  </si>
  <si>
    <t>corte de tubo</t>
  </si>
  <si>
    <t>Doblado de tubo</t>
  </si>
  <si>
    <t>corte de lamina</t>
  </si>
  <si>
    <t>soldadura</t>
  </si>
  <si>
    <t>Armado y enpaque</t>
  </si>
  <si>
    <t>Tc</t>
  </si>
  <si>
    <t>Q</t>
  </si>
  <si>
    <t>Tsu</t>
  </si>
  <si>
    <t>Tb</t>
  </si>
  <si>
    <t>Rp</t>
  </si>
  <si>
    <t>Pc</t>
  </si>
  <si>
    <r>
      <rPr/>
      <t xml:space="preserve">- https://youtu.be/s9yLEIeJqvs?t=31
- </t>
    </r>
    <r>
      <rPr>
        <color rgb="FF1155CC"/>
        <u/>
      </rPr>
      <t>https://co.dewalt.global/producto/d28730-b3/tronzadora-de-metalsierra-de-14-355mm-2300w</t>
    </r>
  </si>
  <si>
    <t>https://es.aliexpress.com/item/1005004569364102.html?spm=a2g0o.productlist.main.31.6969IpnMIpnMug&amp;algo_pvid=b734b9be-6119-407d-9899-2547bde14298&amp;algo_exp_id=b734b9be-6119-407d-9899-2547bde14298-15&amp;pdp_npi=4%40dis%21COP%21940983.58%21564598.87%21%21%21215.83%21%21%402101ef8716974062784363633e9e0e%2112000029660163420%21sea%21CO%210%21AB&amp;curPageLogUid=3qBi7L3y9UXe</t>
  </si>
  <si>
    <t>Soldado manual MIG por dos operarios</t>
  </si>
  <si>
    <r>
      <rPr/>
      <t xml:space="preserve">- https://youtu.be/s9yLEIeJqvs?t=31
- </t>
    </r>
    <r>
      <rPr>
        <color rgb="FF1155CC"/>
        <u/>
      </rPr>
      <t>https://co.dewalt.global/producto/d28730-b3/tronzadora-de-metalsierra-de-14-355mm-2300w</t>
    </r>
  </si>
  <si>
    <t>Cortadora de Tubos</t>
  </si>
  <si>
    <t>MTBF</t>
  </si>
  <si>
    <t>Cortadora de Laminas (Metalicas y no metalicas)</t>
  </si>
  <si>
    <t>Dobladora de Tubos</t>
  </si>
  <si>
    <t xml:space="preserve">Dobladora de Lamina </t>
  </si>
  <si>
    <t xml:space="preserve">Horno de pintura </t>
  </si>
  <si>
    <t xml:space="preserve">Maquina taladrado </t>
  </si>
  <si>
    <t>https://www.codinter.com/co/producto/taladro-cnc-con-roscado-tipo-gantry/</t>
  </si>
  <si>
    <t>Pulidora</t>
  </si>
  <si>
    <t>https://www.mdvwelding.com/2020/12/11/refrentado-de-tubos/</t>
  </si>
  <si>
    <t>WIP</t>
  </si>
  <si>
    <t>W1-W0</t>
  </si>
  <si>
    <t>material entre estaciones</t>
  </si>
  <si>
    <t>TT</t>
  </si>
  <si>
    <t>Td/D</t>
  </si>
  <si>
    <t>Tiempo neto/Demanda</t>
  </si>
  <si>
    <t>To+Th+Th</t>
  </si>
  <si>
    <t>Tiempo de la estacion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</si>
</sst>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2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sz val="12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FF"/>
      <name val="&quot;Times New Roman&quot;"/>
    </font>
    <font>
      <u/>
      <color rgb="FF0000FF"/>
    </font>
    <font>
      <u/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Arial"/>
    </font>
    <font>
      <color rgb="FF000000"/>
      <name val="Arial"/>
    </font>
    <font>
      <u/>
      <color rgb="FF0000FF"/>
    </font>
    <font>
      <u/>
      <color rgb="FF000000"/>
      <name val="Arial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0" fillId="0" fontId="1" numFmtId="0" xfId="0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3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 shrinkToFit="0" wrapText="1"/>
    </xf>
    <xf borderId="14" fillId="0" fontId="1" numFmtId="164" xfId="0" applyAlignment="1" applyBorder="1" applyFont="1" applyNumberFormat="1">
      <alignment readingOrder="0"/>
    </xf>
    <xf borderId="16" fillId="0" fontId="4" numFmtId="0" xfId="0" applyAlignment="1" applyBorder="1" applyFont="1">
      <alignment readingOrder="0" shrinkToFit="0" wrapText="0"/>
    </xf>
    <xf borderId="17" fillId="0" fontId="5" numFmtId="0" xfId="0" applyAlignment="1" applyBorder="1" applyFont="1">
      <alignment readingOrder="0" shrinkToFit="0" wrapText="0"/>
    </xf>
    <xf borderId="18" fillId="0" fontId="1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wrapText="0"/>
    </xf>
    <xf borderId="19" fillId="0" fontId="1" numFmtId="0" xfId="0" applyAlignment="1" applyBorder="1" applyFont="1">
      <alignment readingOrder="0"/>
    </xf>
    <xf borderId="20" fillId="0" fontId="7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readingOrder="0" shrinkToFit="0" wrapText="1"/>
    </xf>
    <xf borderId="6" fillId="0" fontId="1" numFmtId="164" xfId="0" applyAlignment="1" applyBorder="1" applyFont="1" applyNumberFormat="1">
      <alignment readingOrder="0"/>
    </xf>
    <xf borderId="17" fillId="0" fontId="8" numFmtId="0" xfId="0" applyAlignment="1" applyBorder="1" applyFont="1">
      <alignment readingOrder="0" shrinkToFit="0" wrapText="0"/>
    </xf>
    <xf borderId="19" fillId="0" fontId="9" numFmtId="0" xfId="0" applyAlignment="1" applyBorder="1" applyFont="1">
      <alignment readingOrder="0" shrinkToFit="0" wrapText="0"/>
    </xf>
    <xf borderId="7" fillId="0" fontId="10" numFmtId="0" xfId="0" applyAlignment="1" applyBorder="1" applyFont="1">
      <alignment readingOrder="0" shrinkToFit="0" wrapText="0"/>
    </xf>
    <xf borderId="7" fillId="0" fontId="11" numFmtId="0" xfId="0" applyAlignment="1" applyBorder="1" applyFont="1">
      <alignment readingOrder="0" shrinkToFit="0" wrapText="0"/>
    </xf>
    <xf borderId="20" fillId="0" fontId="1" numFmtId="0" xfId="0" applyAlignment="1" applyBorder="1" applyFont="1">
      <alignment readingOrder="0" shrinkToFit="0" wrapText="0"/>
    </xf>
    <xf borderId="19" fillId="0" fontId="1" numFmtId="0" xfId="0" applyAlignment="1" applyBorder="1" applyFont="1">
      <alignment readingOrder="0" shrinkToFit="0" wrapText="0"/>
    </xf>
    <xf borderId="7" fillId="0" fontId="1" numFmtId="0" xfId="0" applyAlignment="1" applyBorder="1" applyFont="1">
      <alignment readingOrder="0" shrinkToFit="0" wrapText="0"/>
    </xf>
    <xf borderId="21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 shrinkToFit="0" wrapText="0"/>
    </xf>
    <xf borderId="9" fillId="0" fontId="1" numFmtId="0" xfId="0" applyAlignment="1" applyBorder="1" applyFont="1">
      <alignment readingOrder="0" shrinkToFit="0" wrapText="1"/>
    </xf>
    <xf borderId="10" fillId="0" fontId="1" numFmtId="164" xfId="0" applyAlignment="1" applyBorder="1" applyFont="1" applyNumberFormat="1">
      <alignment readingOrder="0"/>
    </xf>
    <xf borderId="21" fillId="0" fontId="1" numFmtId="0" xfId="0" applyAlignment="1" applyBorder="1" applyFont="1">
      <alignment readingOrder="0" shrinkToFit="0" wrapText="0"/>
    </xf>
    <xf borderId="11" fillId="0" fontId="1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readingOrder="0"/>
    </xf>
    <xf borderId="15" fillId="2" fontId="2" numFmtId="0" xfId="0" applyAlignment="1" applyBorder="1" applyFont="1">
      <alignment horizontal="center" readingOrder="0"/>
    </xf>
    <xf borderId="12" fillId="2" fontId="2" numFmtId="0" xfId="0" applyAlignment="1" applyBorder="1" applyFont="1">
      <alignment horizontal="center" readingOrder="0" shrinkToFit="0" wrapText="0"/>
    </xf>
    <xf borderId="12" fillId="2" fontId="2" numFmtId="0" xfId="0" applyAlignment="1" applyBorder="1" applyFont="1">
      <alignment horizontal="center" readingOrder="0"/>
    </xf>
    <xf borderId="23" fillId="3" fontId="1" numFmtId="0" xfId="0" applyAlignment="1" applyBorder="1" applyFill="1" applyFont="1">
      <alignment readingOrder="0"/>
    </xf>
    <xf borderId="23" fillId="3" fontId="1" numFmtId="0" xfId="0" applyAlignment="1" applyBorder="1" applyFont="1">
      <alignment readingOrder="0" shrinkToFit="0" wrapText="1"/>
    </xf>
    <xf borderId="23" fillId="3" fontId="1" numFmtId="0" xfId="0" applyBorder="1" applyFont="1"/>
    <xf borderId="23" fillId="3" fontId="1" numFmtId="10" xfId="0" applyAlignment="1" applyBorder="1" applyFont="1" applyNumberFormat="1">
      <alignment readingOrder="0"/>
    </xf>
    <xf borderId="24" fillId="0" fontId="1" numFmtId="0" xfId="0" applyAlignment="1" applyBorder="1" applyFont="1">
      <alignment readingOrder="0" shrinkToFit="0" wrapText="0"/>
    </xf>
    <xf borderId="0" fillId="4" fontId="13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25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 shrinkToFit="0" wrapText="1"/>
    </xf>
    <xf borderId="3" fillId="3" fontId="1" numFmtId="0" xfId="0" applyBorder="1" applyFont="1"/>
    <xf borderId="3" fillId="3" fontId="1" numFmtId="0" xfId="0" applyAlignment="1" applyBorder="1" applyFont="1">
      <alignment readingOrder="0"/>
    </xf>
    <xf borderId="13" fillId="3" fontId="1" numFmtId="10" xfId="0" applyBorder="1" applyFont="1" applyNumberFormat="1"/>
    <xf borderId="4" fillId="0" fontId="14" numFmtId="0" xfId="0" applyAlignment="1" applyBorder="1" applyFont="1">
      <alignment readingOrder="0" shrinkToFit="0" wrapText="0"/>
    </xf>
    <xf borderId="0" fillId="4" fontId="15" numFmtId="0" xfId="0" applyAlignment="1" applyFont="1">
      <alignment horizontal="left" readingOrder="0"/>
    </xf>
    <xf borderId="0" fillId="0" fontId="16" numFmtId="0" xfId="0" applyAlignment="1" applyFont="1">
      <alignment readingOrder="0" shrinkToFit="0" wrapText="0"/>
    </xf>
    <xf borderId="0" fillId="0" fontId="17" numFmtId="0" xfId="0" applyAlignment="1" applyFont="1">
      <alignment readingOrder="0"/>
    </xf>
    <xf borderId="2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readingOrder="0" shrinkToFit="0" wrapText="0"/>
    </xf>
    <xf borderId="16" fillId="0" fontId="1" numFmtId="0" xfId="0" applyAlignment="1" applyBorder="1" applyFont="1">
      <alignment readingOrder="0" shrinkToFit="0" wrapText="0"/>
    </xf>
    <xf borderId="19" fillId="0" fontId="1" numFmtId="10" xfId="0" applyBorder="1" applyFont="1" applyNumberFormat="1"/>
    <xf borderId="26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 shrinkToFit="0" wrapText="1"/>
    </xf>
    <xf borderId="6" fillId="3" fontId="1" numFmtId="0" xfId="0" applyBorder="1" applyFont="1"/>
    <xf borderId="6" fillId="3" fontId="1" numFmtId="0" xfId="0" applyAlignment="1" applyBorder="1" applyFont="1">
      <alignment readingOrder="0"/>
    </xf>
    <xf borderId="0" fillId="3" fontId="1" numFmtId="0" xfId="0" applyAlignment="1" applyFont="1">
      <alignment readingOrder="0" shrinkToFit="0" wrapText="0"/>
    </xf>
    <xf borderId="19" fillId="3" fontId="1" numFmtId="10" xfId="0" applyBorder="1" applyFont="1" applyNumberFormat="1"/>
    <xf borderId="0" fillId="4" fontId="13" numFmtId="0" xfId="0" applyAlignment="1" applyFont="1">
      <alignment horizontal="left" readingOrder="0" shrinkToFit="0" wrapText="1"/>
    </xf>
    <xf borderId="19" fillId="3" fontId="1" numFmtId="10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0"/>
    </xf>
    <xf borderId="7" fillId="0" fontId="1" numFmtId="0" xfId="0" applyAlignment="1" applyBorder="1" applyFont="1">
      <alignment shrinkToFit="0" wrapText="0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0"/>
    </xf>
    <xf borderId="1" fillId="5" fontId="2" numFmtId="0" xfId="0" applyAlignment="1" applyBorder="1" applyFill="1" applyFont="1">
      <alignment readingOrder="0"/>
    </xf>
    <xf borderId="1" fillId="0" fontId="1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12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 readingOrder="0" shrinkToFit="0" wrapText="0"/>
    </xf>
    <xf borderId="30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 shrinkToFit="0" wrapText="1"/>
    </xf>
    <xf borderId="23" fillId="0" fontId="1" numFmtId="0" xfId="0" applyBorder="1" applyFont="1"/>
    <xf borderId="23" fillId="0" fontId="1" numFmtId="0" xfId="0" applyAlignment="1" applyBorder="1" applyFont="1">
      <alignment readingOrder="0"/>
    </xf>
    <xf borderId="31" fillId="0" fontId="1" numFmtId="10" xfId="0" applyBorder="1" applyFont="1" applyNumberFormat="1"/>
    <xf borderId="0" fillId="0" fontId="1" numFmtId="0" xfId="0" applyAlignment="1" applyFont="1">
      <alignment readingOrder="0" shrinkToFit="0" wrapText="0"/>
    </xf>
    <xf borderId="32" fillId="0" fontId="18" numFmtId="0" xfId="0" applyAlignment="1" applyBorder="1" applyFont="1">
      <alignment readingOrder="0" shrinkToFit="0" wrapText="0"/>
    </xf>
    <xf borderId="33" fillId="0" fontId="13" numFmtId="0" xfId="0" applyAlignment="1" applyBorder="1" applyFont="1">
      <alignment horizontal="left" readingOrder="0" shrinkToFit="0" wrapText="1"/>
    </xf>
    <xf borderId="21" fillId="0" fontId="1" numFmtId="10" xfId="0" applyBorder="1" applyFont="1" applyNumberFormat="1"/>
    <xf borderId="11" fillId="0" fontId="1" numFmtId="0" xfId="0" applyAlignment="1" applyBorder="1" applyFont="1">
      <alignment readingOrder="0" shrinkToFit="0" wrapText="0"/>
    </xf>
    <xf borderId="27" fillId="0" fontId="1" numFmtId="0" xfId="0" applyAlignment="1" applyBorder="1" applyFont="1">
      <alignment readingOrder="0"/>
    </xf>
    <xf borderId="27" fillId="0" fontId="13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10" xfId="0" applyFont="1" applyNumberFormat="1"/>
    <xf borderId="19" fillId="0" fontId="1" numFmtId="0" xfId="0" applyAlignment="1" applyBorder="1" applyFont="1">
      <alignment horizontal="center" readingOrder="0"/>
    </xf>
    <xf borderId="26" fillId="0" fontId="19" numFmtId="0" xfId="0" applyBorder="1" applyFont="1"/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readingOrder="0" shrinkToFit="0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vertical="bottom"/>
    </xf>
    <xf borderId="0" fillId="0" fontId="21" numFmtId="0" xfId="0" applyAlignment="1" applyFont="1">
      <alignment horizontal="right" shrinkToFit="0" vertical="bottom" wrapText="0"/>
    </xf>
    <xf borderId="0" fillId="0" fontId="21" numFmtId="0" xfId="0" applyAlignment="1" applyFont="1">
      <alignment horizontal="right" vertical="bottom"/>
    </xf>
    <xf borderId="30" fillId="3" fontId="1" numFmtId="0" xfId="0" applyAlignment="1" applyBorder="1" applyFont="1">
      <alignment readingOrder="0"/>
    </xf>
    <xf borderId="31" fillId="3" fontId="1" numFmtId="10" xfId="0" applyBorder="1" applyFont="1" applyNumberFormat="1"/>
    <xf borderId="24" fillId="0" fontId="22" numFmtId="0" xfId="0" applyAlignment="1" applyBorder="1" applyFont="1">
      <alignment readingOrder="0" shrinkToFit="0" wrapText="0"/>
    </xf>
    <xf borderId="5" fillId="3" fontId="1" numFmtId="0" xfId="0" applyAlignment="1" applyBorder="1" applyFont="1">
      <alignment readingOrder="0"/>
    </xf>
    <xf borderId="6" fillId="0" fontId="1" numFmtId="0" xfId="0" applyAlignment="1" applyBorder="1" applyFont="1">
      <alignment shrinkToFit="0" wrapText="1"/>
    </xf>
    <xf borderId="19" fillId="0" fontId="1" numFmtId="0" xfId="0" applyBorder="1" applyFont="1"/>
    <xf borderId="0" fillId="0" fontId="13" numFmtId="0" xfId="0" applyAlignment="1" applyFont="1">
      <alignment horizontal="left" readingOrder="0" shrinkToFit="0" wrapText="1"/>
    </xf>
    <xf borderId="0" fillId="0" fontId="2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co/MCO-1253415311-tapones-cuadrados-para-patas-de-silla-de-32mm-40mm-_JM" TargetMode="External"/><Relationship Id="rId10" Type="http://schemas.openxmlformats.org/officeDocument/2006/relationships/hyperlink" Target="https://decoracionesmatey.com.mx/tienda/home/2160-soporte-gancho-instalacion-a-techo-para-tubo-de-19-mm.html" TargetMode="External"/><Relationship Id="rId13" Type="http://schemas.openxmlformats.org/officeDocument/2006/relationships/hyperlink" Target="https://www.tiendascalypso.com/piso-wm-trebol/p?idsku=2626&amp;utm_term=&amp;utm_campaign=shopping-campana-inteligente&amp;utm_source=adwords&amp;utm_medium=ppc" TargetMode="External"/><Relationship Id="rId12" Type="http://schemas.openxmlformats.org/officeDocument/2006/relationships/hyperlink" Target="https://articulo.mercadolibre.com.co/MCO-1333860557-tapones-patas-de-silla-de-pvc-de-1-25-mm-juego-de-2-_JM" TargetMode="External"/><Relationship Id="rId1" Type="http://schemas.openxmlformats.org/officeDocument/2006/relationships/hyperlink" Target="https://gyj.com.co/bogota_65/lamina-cold-rolled-bogota-65-acero-industrial.html" TargetMode="External"/><Relationship Id="rId2" Type="http://schemas.openxmlformats.org/officeDocument/2006/relationships/hyperlink" Target="https://gyj.com.co/el_rosal/tuberia-mueble-cuadrado-bogota-65-tuberia.html" TargetMode="External"/><Relationship Id="rId3" Type="http://schemas.openxmlformats.org/officeDocument/2006/relationships/hyperlink" Target="https://gyj.com.co/el_rosal/tuberia-estructural-redondo-bogota-65.html" TargetMode="External"/><Relationship Id="rId4" Type="http://schemas.openxmlformats.org/officeDocument/2006/relationships/hyperlink" Target="https://www.homecenter.com.co/homecenter-co/product/271711/bisagra-omega-puerta-3-pulg-zincada-set-x-3-und/271711/" TargetMode="External"/><Relationship Id="rId9" Type="http://schemas.openxmlformats.org/officeDocument/2006/relationships/hyperlink" Target="https://es.aliexpress.com/item/1005005801439784.html?src=google&amp;aff_fcid=50931561efc3408fbcb2dadea42a2ad4-1696605022692-04980-UneMJZVf&amp;aff_fsk=UneMJZVf&amp;aff_platform=aaf&amp;sk=UneMJZVf&amp;aff_trace_key=50931561efc3408fbcb2dadea42a2ad4-1696605022692-04980-UneMJZVf&amp;terminal_id=adf5a9b5c57b49179a01593d70634470&amp;afSmartRedirect=y" TargetMode="External"/><Relationship Id="rId15" Type="http://schemas.openxmlformats.org/officeDocument/2006/relationships/hyperlink" Target="https://www.homecenter.com.co/homecenter-co/product/612930/tornillo-cubierta-zincado-con-arandela-de-neopreno-10-x-1-300-unidades/612930/?kid=goosho_1161562&amp;shop=googleShopping&amp;gad_source=1&amp;gclid=Cj0KCQjw1aOpBhCOARIsACXYv-efePznBUoBHzK_J5CWdjuQG7sDSaBLSnYIJoVAAJODRyo5rhr7PTwaAg5ZEALw_wcB" TargetMode="External"/><Relationship Id="rId14" Type="http://schemas.openxmlformats.org/officeDocument/2006/relationships/hyperlink" Target="https://www.homecenter.com.co/homecenter-co/product/69863/pegante-pl285-uso-profesional-2000-ml/69863/?kid=goosho_1161562&amp;shop=googleShopping&amp;gclid=CjwKCAjw4P6oBhBsEiwAKYVkqw427UfiJScU4K6FTKR64n8zfuqhZlQflBMljirTAWCBjUQR46ahwRoCsCgQAvD_BwE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gyj.com.co/el_rosal/tuberia-mueble-redondo-bogota-65-tuberia.html" TargetMode="External"/><Relationship Id="rId6" Type="http://schemas.openxmlformats.org/officeDocument/2006/relationships/hyperlink" Target="https://gyj.com.co/el_rosal/tuberia-estructural-redondo-bogota-65.html" TargetMode="External"/><Relationship Id="rId7" Type="http://schemas.openxmlformats.org/officeDocument/2006/relationships/hyperlink" Target="https://gyj.com.co/bogota_65/tuberia-mueble-redondo-bogota-65-tuberia.html" TargetMode="External"/><Relationship Id="rId8" Type="http://schemas.openxmlformats.org/officeDocument/2006/relationships/hyperlink" Target="https://www.elpalaciodelaluminio.com/index.php/componente-virtuemart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10" Type="http://schemas.openxmlformats.org/officeDocument/2006/relationships/hyperlink" Target="https://spanish.alibaba.com/product-detail/Industrial-60367187442.html?spm=a2700.8699010.29.7.5f8a5fb6WxUOZ3" TargetMode="External"/><Relationship Id="rId13" Type="http://schemas.openxmlformats.org/officeDocument/2006/relationships/hyperlink" Target="https://www.gindumac.es/producto/abb-irb-2400-m2000_DE-ROB-ABB-2004-00003" TargetMode="External"/><Relationship Id="rId12" Type="http://schemas.openxmlformats.org/officeDocument/2006/relationships/hyperlink" Target="https://www.alibaba.com/product-detail/PURUITEKEJI-Aluminum-CNC-3018-pro-Max_1600486653893.html?spm=a2700.galleryofferlist.topad_classic.d_title.75812d46RxWRRL" TargetMode="External"/><Relationship Id="rId1" Type="http://schemas.openxmlformats.org/officeDocument/2006/relationships/hyperlink" Target="https://co.dewalt.global/producto/d28730-b3/tronzadora-de-metalsierra-de-14-355mm-2300w" TargetMode="External"/><Relationship Id="rId2" Type="http://schemas.openxmlformats.org/officeDocument/2006/relationships/hyperlink" Target="https://belltec.com.co/esmeriles-de-banco/19665-esmeril-dewalt-profesional-de-banco-de-6.html?srsltid=AfmBOorNu_kbszo9Pkj7iDDhcJitZeYcljaeops96bLvAxRVfoZ0CJcJN7M" TargetMode="External"/><Relationship Id="rId3" Type="http://schemas.openxmlformats.org/officeDocument/2006/relationships/hyperlink" Target="https://www.youtube.com/watch?app=desktop&amp;v=X6DvRfRWGbk&amp;ab_channel=ParctTv" TargetMode="External"/><Relationship Id="rId4" Type="http://schemas.openxmlformats.org/officeDocument/2006/relationships/hyperlink" Target="https://www.maquinaria-nilam.com.mx/producto/corta-tubo-no-chispa-no-rebaba-2-1-2-a-12-ced-40-10/" TargetMode="External"/><Relationship Id="rId9" Type="http://schemas.openxmlformats.org/officeDocument/2006/relationships/hyperlink" Target="https://co.dewalt.global/producto/dcd701b-b3/taladroatornillador-de-38-10mm-inalambrico-12v-max-solamente-herramienta" TargetMode="External"/><Relationship Id="rId15" Type="http://schemas.openxmlformats.org/officeDocument/2006/relationships/hyperlink" Target="https://robotsdoneright.com/ABB/4000-Series/ABB-IRB-4400-45-1.95.html" TargetMode="External"/><Relationship Id="rId14" Type="http://schemas.openxmlformats.org/officeDocument/2006/relationships/hyperlink" Target="https://qviro.com/product/abb/irb-1410-abb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lasermencnc.com/datail_15_113.html?gad=1&amp;gclid=Cj0KCQjw1aOpBhCOARIsACXYv-fFOIfWOyeIDsFSwQKZDD48rQPmN7y4aSiqNsEc5YZcZsv9UqKJrCwaAjB3EALw_wcB" TargetMode="External"/><Relationship Id="rId6" Type="http://schemas.openxmlformats.org/officeDocument/2006/relationships/hyperlink" Target="https://www.youtube.com/watch?v=3IOLtgX79to&amp;ab_channel=Dobladorasdeca%C3%B1osDMZ%C2%AE" TargetMode="External"/><Relationship Id="rId7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8" Type="http://schemas.openxmlformats.org/officeDocument/2006/relationships/hyperlink" Target="https://es.made-in-china.com/co_hacopress/product_3mm-Sheet-Metal-Bending-Machine-80-Ton-Plate-Bending-Machine_enriingig.html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10" Type="http://schemas.openxmlformats.org/officeDocument/2006/relationships/hyperlink" Target="https://spanish.alibaba.com/product-detail/Industrial-60367187442.html?spm=a2700.8699010.29.7.5f8a5fb6WxUOZ3" TargetMode="External"/><Relationship Id="rId13" Type="http://schemas.openxmlformats.org/officeDocument/2006/relationships/hyperlink" Target="https://www.gindumac.es/producto/abb-irb-2400-m2000_DE-ROB-ABB-2004-00003" TargetMode="External"/><Relationship Id="rId12" Type="http://schemas.openxmlformats.org/officeDocument/2006/relationships/hyperlink" Target="https://www.alibaba.com/product-detail/PURUITEKEJI-Aluminum-CNC-3018-pro-Max_1600486653893.html?spm=a2700.galleryofferlist.topad_classic.d_title.75812d46RxWRRL" TargetMode="External"/><Relationship Id="rId1" Type="http://schemas.openxmlformats.org/officeDocument/2006/relationships/hyperlink" Target="https://co.dewalt.global/producto/d28730-b3/tronzadora-de-metalsierra-de-14-355mm-2300w" TargetMode="External"/><Relationship Id="rId2" Type="http://schemas.openxmlformats.org/officeDocument/2006/relationships/hyperlink" Target="https://belltec.com.co/esmeriles-de-banco/19665-esmeril-dewalt-profesional-de-banco-de-6.html?srsltid=AfmBOorNu_kbszo9Pkj7iDDhcJitZeYcljaeops96bLvAxRVfoZ0CJcJN7M" TargetMode="External"/><Relationship Id="rId3" Type="http://schemas.openxmlformats.org/officeDocument/2006/relationships/hyperlink" Target="https://www.youtube.com/watch?app=desktop&amp;v=X6DvRfRWGbk&amp;ab_channel=ParctTv" TargetMode="External"/><Relationship Id="rId4" Type="http://schemas.openxmlformats.org/officeDocument/2006/relationships/hyperlink" Target="https://www.maquinaria-nilam.com.mx/producto/corta-tubo-no-chispa-no-rebaba-2-1-2-a-12-ced-40-10/" TargetMode="External"/><Relationship Id="rId9" Type="http://schemas.openxmlformats.org/officeDocument/2006/relationships/hyperlink" Target="https://co.dewalt.global/producto/dcd701b-b3/taladroatornillador-de-38-10mm-inalambrico-12v-max-solamente-herramienta" TargetMode="External"/><Relationship Id="rId15" Type="http://schemas.openxmlformats.org/officeDocument/2006/relationships/hyperlink" Target="https://robotsdoneright.com/ABB/4000-Series/ABB-IRB-4400-45-1.95.html" TargetMode="External"/><Relationship Id="rId14" Type="http://schemas.openxmlformats.org/officeDocument/2006/relationships/hyperlink" Target="https://qviro.com/product/abb/irb-1410-abb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www.lasermencnc.com/datail_15_113.html?gad=1&amp;gclid=Cj0KCQjw1aOpBhCOARIsACXYv-fFOIfWOyeIDsFSwQKZDD48rQPmN7y4aSiqNsEc5YZcZsv9UqKJrCwaAjB3EALw_wcB" TargetMode="External"/><Relationship Id="rId6" Type="http://schemas.openxmlformats.org/officeDocument/2006/relationships/hyperlink" Target="https://www.youtube.com/watch?v=3IOLtgX79to&amp;ab_channel=Dobladorasdeca%C3%B1osDMZ%C2%AE" TargetMode="External"/><Relationship Id="rId7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8" Type="http://schemas.openxmlformats.org/officeDocument/2006/relationships/hyperlink" Target="https://es.aliexpress.com/item/1005004569364102.html?spm=a2g0o.productlist.main.31.6969IpnMIpnMug&amp;algo_pvid=b734b9be-6119-407d-9899-2547bde14298&amp;algo_exp_id=b734b9be-6119-407d-9899-2547bde14298-15&amp;pdp_npi=4%40dis%21COP%21940983.58%21564598.87%21%21%21215.83%21%21%402101ef8716974062784363633e9e0e%2112000029660163420%21sea%21CO%210%21AB&amp;curPageLogUid=3qBi7L3y9UXe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10" Type="http://schemas.openxmlformats.org/officeDocument/2006/relationships/hyperlink" Target="https://spanish.alibaba.com/product-detail/Industrial-60367187442.html?spm=a2700.8699010.29.7.5f8a5fb6WxUOZ3" TargetMode="External"/><Relationship Id="rId13" Type="http://schemas.openxmlformats.org/officeDocument/2006/relationships/hyperlink" Target="https://www.gindumac.es/producto/abb-irb-2400-m2000_DE-ROB-ABB-2004-00003" TargetMode="External"/><Relationship Id="rId12" Type="http://schemas.openxmlformats.org/officeDocument/2006/relationships/hyperlink" Target="https://www.alibaba.com/product-detail/PURUITEKEJI-Aluminum-CNC-3018-pro-Max_1600486653893.html?spm=a2700.galleryofferlist.topad_classic.d_title.75812d46RxWRRL" TargetMode="External"/><Relationship Id="rId1" Type="http://schemas.openxmlformats.org/officeDocument/2006/relationships/hyperlink" Target="https://co.dewalt.global/producto/d28730-b3/tronzadora-de-metalsierra-de-14-355mm-2300w" TargetMode="External"/><Relationship Id="rId2" Type="http://schemas.openxmlformats.org/officeDocument/2006/relationships/hyperlink" Target="https://belltec.com.co/esmeriles-de-banco/19665-esmeril-dewalt-profesional-de-banco-de-6.html?srsltid=AfmBOorNu_kbszo9Pkj7iDDhcJitZeYcljaeops96bLvAxRVfoZ0CJcJN7M" TargetMode="External"/><Relationship Id="rId3" Type="http://schemas.openxmlformats.org/officeDocument/2006/relationships/hyperlink" Target="https://www.youtube.com/watch?app=desktop&amp;v=X6DvRfRWGbk&amp;ab_channel=ParctTv" TargetMode="External"/><Relationship Id="rId4" Type="http://schemas.openxmlformats.org/officeDocument/2006/relationships/hyperlink" Target="https://www.maquinaria-nilam.com.mx/producto/corta-tubo-no-chispa-no-rebaba-2-1-2-a-12-ced-40-10/" TargetMode="External"/><Relationship Id="rId9" Type="http://schemas.openxmlformats.org/officeDocument/2006/relationships/hyperlink" Target="https://co.dewalt.global/producto/dcd701b-b3/taladroatornillador-de-38-10mm-inalambrico-12v-max-solamente-herramienta" TargetMode="External"/><Relationship Id="rId15" Type="http://schemas.openxmlformats.org/officeDocument/2006/relationships/hyperlink" Target="https://robotsdoneright.com/ABB/4000-Series/ABB-IRB-4400-45-1.95.html" TargetMode="External"/><Relationship Id="rId14" Type="http://schemas.openxmlformats.org/officeDocument/2006/relationships/hyperlink" Target="https://qviro.com/product/abb/irb-1410-abb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www.lasermencnc.com/datail_15_113.html?gad=1&amp;gclid=Cj0KCQjw1aOpBhCOARIsACXYv-fFOIfWOyeIDsFSwQKZDD48rQPmN7y4aSiqNsEc5YZcZsv9UqKJrCwaAjB3EALw_wcB" TargetMode="External"/><Relationship Id="rId6" Type="http://schemas.openxmlformats.org/officeDocument/2006/relationships/hyperlink" Target="https://www.youtube.com/watch?v=3IOLtgX79to&amp;ab_channel=Dobladorasdeca%C3%B1osDMZ%C2%AE" TargetMode="External"/><Relationship Id="rId7" Type="http://schemas.openxmlformats.org/officeDocument/2006/relationships/hyperlink" Target="https://www.alibaba.com/product-detail/maquina-dobladora-de-tubos-CNC-de_1600864624882.html?spm=a2700.galleryofferlist.topad_classic.d_title.37786f70z5TeS3" TargetMode="External"/><Relationship Id="rId8" Type="http://schemas.openxmlformats.org/officeDocument/2006/relationships/hyperlink" Target="https://es.aliexpress.com/item/1005004569364102.html?spm=a2g0o.productlist.main.31.6969IpnMIpnMug&amp;algo_pvid=b734b9be-6119-407d-9899-2547bde14298&amp;algo_exp_id=b734b9be-6119-407d-9899-2547bde14298-15&amp;pdp_npi=4%40dis%21COP%21940983.58%21564598.87%21%21%21215.83%21%21%402101ef8716974062784363633e9e0e%2112000029660163420%21sea%21CO%210%21AB&amp;curPageLogUid=3qBi7L3y9UXe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app=desktop&amp;v=X6DvRfRWGbk&amp;ab_channel=ParctTv" TargetMode="External"/><Relationship Id="rId2" Type="http://schemas.openxmlformats.org/officeDocument/2006/relationships/hyperlink" Target="https://www.lasermencnc.com/datail_15_113.html?gad=1&amp;gclid=Cj0KCQjw1aOpBhCOARIsACXYv-fFOIfWOyeIDsFSwQKZDD48rQPmN7y4aSiqNsEc5YZcZsv9UqKJrCwaAjB3EALw_wcB" TargetMode="External"/><Relationship Id="rId3" Type="http://schemas.openxmlformats.org/officeDocument/2006/relationships/hyperlink" Target="https://www.youtube.com/watch?v=3IOLtgX79to&amp;ab_channel=Dobladorasdeca%C3%B1osDMZ%C2%AE" TargetMode="External"/><Relationship Id="rId4" Type="http://schemas.openxmlformats.org/officeDocument/2006/relationships/hyperlink" Target="https://es.aliexpress.com/item/1005004569364102.html?spm=a2g0o.productlist.main.31.6969IpnMIpnMug&amp;algo_pvid=b734b9be-6119-407d-9899-2547bde14298&amp;algo_exp_id=b734b9be-6119-407d-9899-2547bde14298-15&amp;pdp_npi=4%40dis%21COP%21940983.58%21564598.87%21%21%21215.83%21%21%402101ef8716974062784363633e9e0e%2112000029660163420%21sea%21CO%210%21AB&amp;curPageLogUid=3qBi7L3y9UXe" TargetMode="External"/><Relationship Id="rId5" Type="http://schemas.openxmlformats.org/officeDocument/2006/relationships/hyperlink" Target="https://spanish.alibaba.com/product-detail/Industrial-60367187442.html?spm=a2700.8699010.29.7.5f8a5fb6WxUOZ3" TargetMode="External"/><Relationship Id="rId6" Type="http://schemas.openxmlformats.org/officeDocument/2006/relationships/hyperlink" Target="https://www.codinter.com/co/producto/taladro-cnc-con-roscado-tipo-gantry/" TargetMode="External"/><Relationship Id="rId7" Type="http://schemas.openxmlformats.org/officeDocument/2006/relationships/hyperlink" Target="https://www.mdvwelding.com/2020/12/11/refrentado-de-tubos/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8.0"/>
    <col customWidth="1" min="5" max="5" width="11.63"/>
    <col customWidth="1" min="6" max="6" width="19.5"/>
    <col customWidth="1" min="7" max="7" width="19.13"/>
    <col customWidth="1" min="8" max="8" width="17.5"/>
    <col customWidth="1" min="9" max="9" width="16.5"/>
    <col customWidth="1" min="10" max="10" width="15.5"/>
  </cols>
  <sheetData>
    <row r="4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>
      <c r="C5" s="1" t="s">
        <v>7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</row>
    <row r="6">
      <c r="C6" s="1" t="s">
        <v>9</v>
      </c>
      <c r="D6" s="1" t="s">
        <v>8</v>
      </c>
      <c r="E6" s="1" t="s">
        <v>8</v>
      </c>
      <c r="F6" s="1" t="s">
        <v>8</v>
      </c>
      <c r="H6" s="1" t="s">
        <v>8</v>
      </c>
      <c r="I6" s="1" t="s">
        <v>8</v>
      </c>
      <c r="J6" s="1" t="s">
        <v>8</v>
      </c>
    </row>
    <row r="7">
      <c r="C7" s="1" t="s">
        <v>10</v>
      </c>
      <c r="E7" s="1" t="s">
        <v>8</v>
      </c>
      <c r="F7" s="1" t="s">
        <v>8</v>
      </c>
      <c r="H7" s="1" t="s">
        <v>8</v>
      </c>
      <c r="I7" s="1" t="s">
        <v>8</v>
      </c>
      <c r="J7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38"/>
    <col customWidth="1" min="6" max="6" width="19.63"/>
    <col customWidth="1" min="11" max="11" width="16.25"/>
    <col customWidth="1" min="15" max="15" width="16.25"/>
    <col customWidth="1" min="19" max="19" width="20.0"/>
    <col customWidth="1" min="23" max="23" width="14.13"/>
  </cols>
  <sheetData>
    <row r="3">
      <c r="D3" s="2" t="s">
        <v>11</v>
      </c>
      <c r="K3" s="2" t="s">
        <v>12</v>
      </c>
      <c r="S3" s="2" t="s">
        <v>13</v>
      </c>
    </row>
    <row r="5">
      <c r="D5" s="3" t="s">
        <v>14</v>
      </c>
      <c r="E5" s="3" t="s">
        <v>15</v>
      </c>
      <c r="F5" s="3" t="s">
        <v>16</v>
      </c>
      <c r="K5" s="3" t="s">
        <v>14</v>
      </c>
      <c r="L5" s="3" t="s">
        <v>15</v>
      </c>
      <c r="M5" s="3" t="s">
        <v>16</v>
      </c>
      <c r="S5" s="3" t="s">
        <v>14</v>
      </c>
      <c r="T5" s="3" t="s">
        <v>15</v>
      </c>
      <c r="U5" s="3" t="s">
        <v>16</v>
      </c>
    </row>
    <row r="6">
      <c r="D6" s="4" t="s">
        <v>17</v>
      </c>
      <c r="E6" s="5">
        <v>9.0</v>
      </c>
      <c r="F6" s="6" t="s">
        <v>18</v>
      </c>
      <c r="K6" s="4" t="s">
        <v>17</v>
      </c>
      <c r="L6" s="5">
        <v>9.0</v>
      </c>
      <c r="M6" s="6" t="s">
        <v>18</v>
      </c>
      <c r="S6" s="4" t="s">
        <v>17</v>
      </c>
      <c r="T6" s="5">
        <v>9.0</v>
      </c>
      <c r="U6" s="6" t="s">
        <v>18</v>
      </c>
    </row>
    <row r="7">
      <c r="D7" s="7" t="s">
        <v>19</v>
      </c>
      <c r="E7" s="8">
        <v>1.0</v>
      </c>
      <c r="F7" s="9" t="s">
        <v>18</v>
      </c>
      <c r="K7" s="7" t="s">
        <v>19</v>
      </c>
      <c r="L7" s="8">
        <v>1.0</v>
      </c>
      <c r="M7" s="9" t="s">
        <v>18</v>
      </c>
      <c r="S7" s="7" t="s">
        <v>19</v>
      </c>
      <c r="T7" s="8">
        <v>1.0</v>
      </c>
      <c r="U7" s="9" t="s">
        <v>18</v>
      </c>
    </row>
    <row r="8">
      <c r="D8" s="7" t="s">
        <v>20</v>
      </c>
      <c r="E8" s="8">
        <v>1.0</v>
      </c>
      <c r="F8" s="9" t="s">
        <v>21</v>
      </c>
      <c r="J8" s="10"/>
      <c r="K8" s="7" t="s">
        <v>20</v>
      </c>
      <c r="L8" s="8">
        <v>1.0</v>
      </c>
      <c r="M8" s="9" t="s">
        <v>21</v>
      </c>
      <c r="S8" s="7" t="s">
        <v>20</v>
      </c>
      <c r="T8" s="8">
        <v>1.0</v>
      </c>
      <c r="U8" s="9" t="s">
        <v>21</v>
      </c>
    </row>
    <row r="9">
      <c r="D9" s="7" t="s">
        <v>22</v>
      </c>
      <c r="E9" s="8">
        <v>10.0</v>
      </c>
      <c r="F9" s="9" t="s">
        <v>23</v>
      </c>
      <c r="K9" s="7" t="s">
        <v>22</v>
      </c>
      <c r="L9" s="8">
        <v>5.0</v>
      </c>
      <c r="M9" s="9" t="s">
        <v>23</v>
      </c>
      <c r="S9" s="7" t="s">
        <v>22</v>
      </c>
      <c r="T9" s="8">
        <v>5.0</v>
      </c>
      <c r="U9" s="9" t="s">
        <v>23</v>
      </c>
    </row>
    <row r="10">
      <c r="D10" s="7" t="s">
        <v>24</v>
      </c>
      <c r="E10" s="8">
        <v>120.0</v>
      </c>
      <c r="F10" s="9" t="s">
        <v>25</v>
      </c>
      <c r="K10" s="7" t="s">
        <v>24</v>
      </c>
      <c r="L10" s="8">
        <v>100.0</v>
      </c>
      <c r="M10" s="9" t="s">
        <v>26</v>
      </c>
      <c r="O10" s="11">
        <f>120*5</f>
        <v>600</v>
      </c>
      <c r="S10" s="7" t="s">
        <v>24</v>
      </c>
      <c r="T10" s="8">
        <v>160.0</v>
      </c>
      <c r="U10" s="9" t="s">
        <v>26</v>
      </c>
    </row>
    <row r="11">
      <c r="D11" s="7" t="s">
        <v>27</v>
      </c>
      <c r="E11" s="8">
        <v>8.0</v>
      </c>
      <c r="F11" s="9" t="s">
        <v>28</v>
      </c>
      <c r="K11" s="7" t="s">
        <v>27</v>
      </c>
      <c r="L11" s="8">
        <v>8.0</v>
      </c>
      <c r="M11" s="9" t="s">
        <v>28</v>
      </c>
      <c r="S11" s="7" t="s">
        <v>27</v>
      </c>
      <c r="T11" s="8">
        <v>8.0</v>
      </c>
      <c r="U11" s="9" t="s">
        <v>28</v>
      </c>
    </row>
    <row r="12">
      <c r="D12" s="7" t="s">
        <v>27</v>
      </c>
      <c r="E12" s="12">
        <f t="shared" ref="E12:E13" si="1">E11*60</f>
        <v>480</v>
      </c>
      <c r="F12" s="9" t="s">
        <v>29</v>
      </c>
      <c r="K12" s="7" t="s">
        <v>27</v>
      </c>
      <c r="L12" s="12">
        <f t="shared" ref="L12:L13" si="2">L11*60</f>
        <v>480</v>
      </c>
      <c r="M12" s="9" t="s">
        <v>29</v>
      </c>
      <c r="S12" s="7" t="s">
        <v>27</v>
      </c>
      <c r="T12" s="12">
        <f t="shared" ref="T12:T13" si="3">T11*60</f>
        <v>480</v>
      </c>
      <c r="U12" s="9" t="s">
        <v>29</v>
      </c>
    </row>
    <row r="13">
      <c r="D13" s="7" t="s">
        <v>27</v>
      </c>
      <c r="E13" s="12">
        <f t="shared" si="1"/>
        <v>28800</v>
      </c>
      <c r="F13" s="9" t="s">
        <v>30</v>
      </c>
      <c r="K13" s="7" t="s">
        <v>27</v>
      </c>
      <c r="L13" s="12">
        <f t="shared" si="2"/>
        <v>28800</v>
      </c>
      <c r="M13" s="9" t="s">
        <v>30</v>
      </c>
      <c r="S13" s="7" t="s">
        <v>27</v>
      </c>
      <c r="T13" s="12">
        <f t="shared" si="3"/>
        <v>28800</v>
      </c>
      <c r="U13" s="9" t="s">
        <v>30</v>
      </c>
    </row>
    <row r="14">
      <c r="D14" s="7" t="s">
        <v>31</v>
      </c>
      <c r="E14" s="12">
        <f>E10/E9</f>
        <v>12</v>
      </c>
      <c r="F14" s="9" t="s">
        <v>32</v>
      </c>
      <c r="K14" s="7" t="s">
        <v>31</v>
      </c>
      <c r="L14" s="12">
        <f>L10/L9</f>
        <v>20</v>
      </c>
      <c r="M14" s="9" t="s">
        <v>32</v>
      </c>
      <c r="S14" s="7" t="s">
        <v>31</v>
      </c>
      <c r="T14" s="12">
        <f>T10/T9</f>
        <v>32</v>
      </c>
      <c r="U14" s="9" t="s">
        <v>32</v>
      </c>
    </row>
    <row r="15">
      <c r="D15" s="7" t="s">
        <v>33</v>
      </c>
      <c r="E15" s="12">
        <f>E13/E14</f>
        <v>2400</v>
      </c>
      <c r="F15" s="9" t="s">
        <v>34</v>
      </c>
      <c r="K15" s="7" t="s">
        <v>33</v>
      </c>
      <c r="L15" s="12">
        <f>L13/L14</f>
        <v>1440</v>
      </c>
      <c r="M15" s="9" t="s">
        <v>34</v>
      </c>
      <c r="S15" s="7" t="s">
        <v>33</v>
      </c>
      <c r="T15" s="12">
        <f>T13/T14</f>
        <v>900</v>
      </c>
      <c r="U15" s="9" t="s">
        <v>34</v>
      </c>
    </row>
    <row r="16">
      <c r="D16" s="13" t="s">
        <v>35</v>
      </c>
      <c r="E16" s="14">
        <f>E12/E10</f>
        <v>4</v>
      </c>
      <c r="F16" s="15" t="s">
        <v>36</v>
      </c>
      <c r="K16" s="13" t="s">
        <v>35</v>
      </c>
      <c r="L16" s="14">
        <f>L12/L10</f>
        <v>4.8</v>
      </c>
      <c r="M16" s="15" t="s">
        <v>36</v>
      </c>
      <c r="S16" s="13" t="s">
        <v>35</v>
      </c>
      <c r="T16" s="14">
        <f>T12/T10</f>
        <v>3</v>
      </c>
      <c r="U16" s="15" t="s">
        <v>36</v>
      </c>
    </row>
    <row r="18">
      <c r="D18" s="3" t="s">
        <v>37</v>
      </c>
      <c r="E18" s="3" t="s">
        <v>38</v>
      </c>
      <c r="F18" s="3" t="s">
        <v>39</v>
      </c>
      <c r="G18" s="3" t="s">
        <v>40</v>
      </c>
      <c r="H18" s="16" t="s">
        <v>41</v>
      </c>
      <c r="I18" s="16" t="s">
        <v>42</v>
      </c>
      <c r="K18" s="3" t="s">
        <v>37</v>
      </c>
      <c r="L18" s="3" t="s">
        <v>38</v>
      </c>
      <c r="M18" s="3" t="s">
        <v>39</v>
      </c>
      <c r="N18" s="3" t="s">
        <v>40</v>
      </c>
      <c r="O18" s="16" t="s">
        <v>43</v>
      </c>
      <c r="P18" s="3" t="s">
        <v>42</v>
      </c>
      <c r="Q18" s="3" t="s">
        <v>44</v>
      </c>
      <c r="S18" s="3" t="s">
        <v>37</v>
      </c>
      <c r="T18" s="3" t="s">
        <v>38</v>
      </c>
      <c r="U18" s="3" t="s">
        <v>39</v>
      </c>
      <c r="V18" s="3" t="s">
        <v>40</v>
      </c>
      <c r="W18" s="16" t="s">
        <v>43</v>
      </c>
      <c r="X18" s="3" t="s">
        <v>42</v>
      </c>
    </row>
    <row r="19">
      <c r="D19" s="4" t="s">
        <v>45</v>
      </c>
      <c r="E19" s="5">
        <f>_xlfn.ceiling.math(E14*5*1)</f>
        <v>60</v>
      </c>
      <c r="F19" s="17" t="s">
        <v>39</v>
      </c>
      <c r="G19" s="5" t="s">
        <v>46</v>
      </c>
      <c r="H19" s="18">
        <v>78446.0</v>
      </c>
      <c r="I19" s="19" t="s">
        <v>47</v>
      </c>
      <c r="K19" s="20" t="s">
        <v>48</v>
      </c>
      <c r="L19" s="5">
        <f>_xlfn.CEILING.MATH((L14*5*3)/6)</f>
        <v>50</v>
      </c>
      <c r="M19" s="17" t="s">
        <v>32</v>
      </c>
      <c r="N19" s="5" t="s">
        <v>46</v>
      </c>
      <c r="O19" s="21">
        <v>22000.0</v>
      </c>
      <c r="P19" s="22" t="s">
        <v>49</v>
      </c>
      <c r="Q19" s="23">
        <f t="shared" ref="Q19:Q21" si="4">L19/$L$9</f>
        <v>10</v>
      </c>
      <c r="S19" s="24" t="s">
        <v>50</v>
      </c>
      <c r="T19" s="5">
        <f>_xlfn.CEILING.MATH(((T10)*2)/6)</f>
        <v>54</v>
      </c>
      <c r="U19" s="17" t="s">
        <v>32</v>
      </c>
      <c r="V19" s="5" t="s">
        <v>51</v>
      </c>
      <c r="W19" s="18" t="s">
        <v>52</v>
      </c>
      <c r="X19" s="25" t="s">
        <v>53</v>
      </c>
    </row>
    <row r="20">
      <c r="D20" s="7" t="s">
        <v>54</v>
      </c>
      <c r="E20" s="8">
        <f>_xlfn.CEILING.MATH($E$14*5*3/1)</f>
        <v>180</v>
      </c>
      <c r="F20" s="26" t="s">
        <v>39</v>
      </c>
      <c r="G20" s="8" t="s">
        <v>46</v>
      </c>
      <c r="H20" s="8">
        <v>7400.0</v>
      </c>
      <c r="I20" s="27" t="s">
        <v>55</v>
      </c>
      <c r="K20" s="28" t="s">
        <v>56</v>
      </c>
      <c r="L20" s="8">
        <f>_xlfn.CEILING.MATH((L14*5*1)/6)</f>
        <v>17</v>
      </c>
      <c r="M20" s="26" t="s">
        <v>32</v>
      </c>
      <c r="N20" s="5" t="s">
        <v>46</v>
      </c>
      <c r="O20" s="29">
        <v>11282.0</v>
      </c>
      <c r="P20" s="22" t="s">
        <v>57</v>
      </c>
      <c r="Q20" s="23">
        <f t="shared" si="4"/>
        <v>3.4</v>
      </c>
      <c r="S20" s="24" t="s">
        <v>58</v>
      </c>
      <c r="T20" s="5">
        <f>_xlfn.CEILING.MATH(((T10)*2)/6)</f>
        <v>54</v>
      </c>
      <c r="U20" s="26" t="s">
        <v>32</v>
      </c>
      <c r="V20" s="5" t="s">
        <v>51</v>
      </c>
      <c r="W20" s="29" t="s">
        <v>59</v>
      </c>
      <c r="X20" s="30" t="s">
        <v>53</v>
      </c>
    </row>
    <row r="21">
      <c r="D21" s="28" t="s">
        <v>56</v>
      </c>
      <c r="E21" s="8">
        <f>_xlfn.CEILING.MATH($E$14*5*1/24)</f>
        <v>3</v>
      </c>
      <c r="F21" s="26" t="s">
        <v>39</v>
      </c>
      <c r="G21" s="8" t="s">
        <v>46</v>
      </c>
      <c r="H21" s="8">
        <v>13573.0</v>
      </c>
      <c r="I21" s="27" t="s">
        <v>60</v>
      </c>
      <c r="K21" s="28" t="s">
        <v>61</v>
      </c>
      <c r="L21" s="8">
        <f>L10/5</f>
        <v>20</v>
      </c>
      <c r="M21" s="26" t="s">
        <v>32</v>
      </c>
      <c r="N21" s="5" t="s">
        <v>46</v>
      </c>
      <c r="O21" s="29">
        <v>283220.0</v>
      </c>
      <c r="P21" s="31" t="s">
        <v>62</v>
      </c>
      <c r="Q21" s="23">
        <f t="shared" si="4"/>
        <v>4</v>
      </c>
      <c r="S21" s="28" t="s">
        <v>63</v>
      </c>
      <c r="T21" s="8">
        <f>T10*2</f>
        <v>320</v>
      </c>
      <c r="U21" s="26" t="s">
        <v>32</v>
      </c>
      <c r="V21" s="8" t="s">
        <v>51</v>
      </c>
      <c r="W21" s="29">
        <v>9044.0</v>
      </c>
      <c r="X21" s="32" t="s">
        <v>64</v>
      </c>
    </row>
    <row r="22">
      <c r="D22" s="7" t="s">
        <v>65</v>
      </c>
      <c r="E22" s="8">
        <f>_xlfn.CEILING.MATH($E$14*5*2/1)</f>
        <v>120</v>
      </c>
      <c r="F22" s="26" t="s">
        <v>39</v>
      </c>
      <c r="G22" s="8" t="s">
        <v>46</v>
      </c>
      <c r="H22" s="8">
        <v>39000.0</v>
      </c>
      <c r="I22" s="27" t="s">
        <v>66</v>
      </c>
      <c r="K22" s="28" t="s">
        <v>67</v>
      </c>
      <c r="L22" s="8">
        <f>L10*4</f>
        <v>400</v>
      </c>
      <c r="M22" s="26" t="s">
        <v>32</v>
      </c>
      <c r="N22" s="5" t="s">
        <v>46</v>
      </c>
      <c r="O22" s="29">
        <f>186322/16</f>
        <v>11645.125</v>
      </c>
      <c r="P22" s="33" t="s">
        <v>68</v>
      </c>
      <c r="Q22" s="23"/>
      <c r="S22" s="28" t="s">
        <v>69</v>
      </c>
      <c r="T22" s="8">
        <f>T10*4</f>
        <v>640</v>
      </c>
      <c r="U22" s="26" t="s">
        <v>32</v>
      </c>
      <c r="V22" s="8" t="s">
        <v>51</v>
      </c>
      <c r="W22" s="29">
        <f>117900/20</f>
        <v>5895</v>
      </c>
      <c r="X22" s="33" t="s">
        <v>70</v>
      </c>
    </row>
    <row r="23">
      <c r="D23" s="7"/>
      <c r="E23" s="8"/>
      <c r="F23" s="26"/>
      <c r="G23" s="8"/>
      <c r="H23" s="8"/>
      <c r="I23" s="34"/>
      <c r="K23" s="28"/>
      <c r="L23" s="8"/>
      <c r="M23" s="26"/>
      <c r="N23" s="8"/>
      <c r="O23" s="29"/>
      <c r="P23" s="35"/>
      <c r="Q23" s="36"/>
      <c r="S23" s="28" t="s">
        <v>71</v>
      </c>
      <c r="T23" s="8">
        <v>11.0</v>
      </c>
      <c r="U23" s="26" t="s">
        <v>72</v>
      </c>
      <c r="V23" s="8" t="s">
        <v>51</v>
      </c>
      <c r="W23" s="29">
        <v>44000.0</v>
      </c>
      <c r="X23" s="33" t="s">
        <v>73</v>
      </c>
    </row>
    <row r="24">
      <c r="D24" s="7"/>
      <c r="E24" s="8"/>
      <c r="F24" s="26"/>
      <c r="G24" s="8"/>
      <c r="H24" s="8"/>
      <c r="I24" s="34"/>
      <c r="K24" s="28"/>
      <c r="L24" s="8"/>
      <c r="M24" s="26"/>
      <c r="N24" s="8"/>
      <c r="O24" s="29"/>
      <c r="P24" s="35"/>
      <c r="Q24" s="36"/>
      <c r="S24" s="28" t="s">
        <v>74</v>
      </c>
      <c r="T24" s="8">
        <f>T10/20</f>
        <v>8</v>
      </c>
      <c r="U24" s="26" t="s">
        <v>75</v>
      </c>
      <c r="V24" s="8" t="s">
        <v>51</v>
      </c>
      <c r="W24" s="29">
        <v>57900.0</v>
      </c>
      <c r="X24" s="33" t="s">
        <v>76</v>
      </c>
    </row>
    <row r="25">
      <c r="D25" s="7"/>
      <c r="E25" s="12"/>
      <c r="F25" s="26"/>
      <c r="G25" s="8"/>
      <c r="H25" s="8"/>
      <c r="I25" s="34"/>
      <c r="K25" s="28"/>
      <c r="L25" s="12"/>
      <c r="M25" s="26"/>
      <c r="N25" s="8"/>
      <c r="O25" s="29"/>
      <c r="P25" s="35"/>
      <c r="Q25" s="36"/>
      <c r="S25" s="28" t="s">
        <v>77</v>
      </c>
      <c r="T25" s="8">
        <f>T10*8</f>
        <v>1280</v>
      </c>
      <c r="U25" s="26" t="s">
        <v>75</v>
      </c>
      <c r="V25" s="8" t="s">
        <v>51</v>
      </c>
      <c r="W25" s="29">
        <v>200.0</v>
      </c>
      <c r="X25" s="33" t="s">
        <v>78</v>
      </c>
    </row>
    <row r="26">
      <c r="D26" s="7"/>
      <c r="E26" s="12"/>
      <c r="F26" s="26"/>
      <c r="G26" s="8"/>
      <c r="H26" s="8"/>
      <c r="I26" s="34"/>
      <c r="K26" s="28"/>
      <c r="L26" s="12"/>
      <c r="M26" s="26"/>
      <c r="N26" s="8"/>
      <c r="O26" s="29"/>
      <c r="P26" s="35"/>
      <c r="Q26" s="36"/>
      <c r="S26" s="28"/>
      <c r="T26" s="12"/>
      <c r="U26" s="26"/>
      <c r="V26" s="8"/>
      <c r="W26" s="29"/>
      <c r="X26" s="36"/>
    </row>
    <row r="27">
      <c r="D27" s="7"/>
      <c r="E27" s="12"/>
      <c r="F27" s="26"/>
      <c r="G27" s="8"/>
      <c r="H27" s="8"/>
      <c r="I27" s="34"/>
      <c r="K27" s="28"/>
      <c r="L27" s="12"/>
      <c r="M27" s="26"/>
      <c r="N27" s="8"/>
      <c r="O27" s="29"/>
      <c r="P27" s="35"/>
      <c r="Q27" s="36"/>
      <c r="S27" s="28"/>
      <c r="T27" s="12"/>
      <c r="U27" s="26"/>
      <c r="V27" s="8"/>
      <c r="W27" s="29"/>
      <c r="X27" s="36"/>
    </row>
    <row r="28">
      <c r="D28" s="7"/>
      <c r="E28" s="12"/>
      <c r="F28" s="26"/>
      <c r="G28" s="8"/>
      <c r="H28" s="8"/>
      <c r="I28" s="34"/>
      <c r="K28" s="28"/>
      <c r="L28" s="12"/>
      <c r="M28" s="26"/>
      <c r="N28" s="8"/>
      <c r="O28" s="29"/>
      <c r="P28" s="35"/>
      <c r="Q28" s="36"/>
      <c r="S28" s="28"/>
      <c r="T28" s="12"/>
      <c r="U28" s="26"/>
      <c r="V28" s="8"/>
      <c r="W28" s="29"/>
      <c r="X28" s="36"/>
    </row>
    <row r="29">
      <c r="D29" s="13"/>
      <c r="E29" s="14"/>
      <c r="F29" s="37"/>
      <c r="G29" s="38"/>
      <c r="H29" s="38"/>
      <c r="I29" s="39"/>
      <c r="K29" s="40"/>
      <c r="L29" s="14"/>
      <c r="M29" s="37"/>
      <c r="N29" s="38"/>
      <c r="O29" s="41"/>
      <c r="P29" s="42"/>
      <c r="Q29" s="43"/>
      <c r="S29" s="40"/>
      <c r="T29" s="14"/>
      <c r="U29" s="37"/>
      <c r="V29" s="38"/>
      <c r="W29" s="41"/>
      <c r="X29" s="43"/>
    </row>
    <row r="30">
      <c r="G30" s="1"/>
      <c r="H30" s="1"/>
    </row>
    <row r="32">
      <c r="B32" s="1">
        <v>80.0</v>
      </c>
      <c r="U32" s="11">
        <f>1.5*83</f>
        <v>124.5</v>
      </c>
    </row>
    <row r="33">
      <c r="B33" s="1">
        <v>8.0</v>
      </c>
      <c r="E33" s="1">
        <v>3.0</v>
      </c>
      <c r="F33" s="44" t="s">
        <v>79</v>
      </c>
    </row>
    <row r="34">
      <c r="B34" s="11">
        <f>B32/B33</f>
        <v>10</v>
      </c>
      <c r="E34" s="1">
        <v>2.0</v>
      </c>
      <c r="F34" s="44" t="s">
        <v>80</v>
      </c>
    </row>
    <row r="35">
      <c r="B35" s="11">
        <f>60/B34</f>
        <v>6</v>
      </c>
      <c r="E35" s="1">
        <v>1.0</v>
      </c>
      <c r="F35" s="44" t="s">
        <v>81</v>
      </c>
    </row>
    <row r="36">
      <c r="E36" s="1">
        <v>1.0</v>
      </c>
      <c r="F36" s="44" t="s">
        <v>82</v>
      </c>
    </row>
    <row r="37">
      <c r="E37" s="1">
        <v>1.0</v>
      </c>
      <c r="F37" s="44" t="s">
        <v>83</v>
      </c>
    </row>
  </sheetData>
  <hyperlinks>
    <hyperlink r:id="rId1" ref="I19"/>
    <hyperlink r:id="rId2" ref="P19"/>
    <hyperlink r:id="rId3" ref="X19"/>
    <hyperlink r:id="rId4" ref="I20"/>
    <hyperlink r:id="rId5" ref="P20"/>
    <hyperlink r:id="rId6" ref="X20"/>
    <hyperlink r:id="rId7" ref="I21"/>
    <hyperlink r:id="rId8" ref="P21"/>
    <hyperlink r:id="rId9" ref="X21"/>
    <hyperlink r:id="rId10" ref="I22"/>
    <hyperlink r:id="rId11" location="position=7&amp;search_layout=stack&amp;type=item&amp;tracking_id=aaf7b1fa-f819-49c1-b041-43ef1e118d00" ref="P22"/>
    <hyperlink r:id="rId12" location="position=5&amp;search_layout=stack&amp;type=item&amp;tracking_id=b013dfbb-c275-43f6-8ce4-778e5f36842e" ref="X22"/>
    <hyperlink r:id="rId13" ref="X23"/>
    <hyperlink r:id="rId14" ref="X24"/>
    <hyperlink r:id="rId15" ref="X25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6.63"/>
    <col customWidth="1" min="3" max="3" width="17.38"/>
    <col customWidth="1" min="4" max="4" width="21.38"/>
    <col customWidth="1" min="5" max="5" width="23.88"/>
    <col customWidth="1" min="6" max="6" width="15.88"/>
    <col customWidth="1" min="8" max="8" width="13.25"/>
    <col customWidth="1" min="12" max="12" width="22.25"/>
  </cols>
  <sheetData>
    <row r="1">
      <c r="O1" s="45"/>
    </row>
    <row r="2">
      <c r="A2" s="2"/>
      <c r="B2" s="2"/>
      <c r="C2" s="46" t="s">
        <v>84</v>
      </c>
      <c r="D2" s="47" t="s">
        <v>85</v>
      </c>
      <c r="E2" s="48" t="s">
        <v>86</v>
      </c>
      <c r="F2" s="48" t="s">
        <v>87</v>
      </c>
      <c r="G2" s="49" t="s">
        <v>88</v>
      </c>
      <c r="H2" s="49" t="s">
        <v>89</v>
      </c>
      <c r="I2" s="49" t="s">
        <v>90</v>
      </c>
      <c r="J2" s="49" t="s">
        <v>91</v>
      </c>
      <c r="K2" s="49" t="s">
        <v>92</v>
      </c>
      <c r="L2" s="49" t="s">
        <v>93</v>
      </c>
      <c r="M2" s="49" t="s">
        <v>94</v>
      </c>
      <c r="N2" s="49" t="s">
        <v>95</v>
      </c>
      <c r="O2" s="48" t="s">
        <v>96</v>
      </c>
    </row>
    <row r="3">
      <c r="A3" s="1"/>
      <c r="B3" s="1"/>
      <c r="C3" s="4">
        <v>2.0</v>
      </c>
      <c r="D3" s="50" t="s">
        <v>97</v>
      </c>
      <c r="E3" s="51" t="s">
        <v>98</v>
      </c>
      <c r="F3" s="51" t="s">
        <v>99</v>
      </c>
      <c r="G3" s="52">
        <f t="shared" ref="G3:G7" si="1">H3+I3+J3</f>
        <v>0.25</v>
      </c>
      <c r="H3" s="50">
        <v>0.15</v>
      </c>
      <c r="I3" s="50">
        <v>0.1</v>
      </c>
      <c r="J3" s="50">
        <v>0.0</v>
      </c>
      <c r="K3" s="50">
        <v>0.0</v>
      </c>
      <c r="L3" s="50" t="s">
        <v>99</v>
      </c>
      <c r="M3" s="50" t="s">
        <v>99</v>
      </c>
      <c r="N3" s="53">
        <v>1.0</v>
      </c>
      <c r="O3" s="54"/>
      <c r="P3" s="55"/>
      <c r="Q3" s="56"/>
      <c r="R3" s="57"/>
    </row>
    <row r="4">
      <c r="A4" s="1"/>
      <c r="B4" s="1"/>
      <c r="C4" s="4">
        <v>1.0</v>
      </c>
      <c r="D4" s="58" t="s">
        <v>100</v>
      </c>
      <c r="E4" s="59" t="s">
        <v>101</v>
      </c>
      <c r="F4" s="59" t="s">
        <v>102</v>
      </c>
      <c r="G4" s="60">
        <f t="shared" si="1"/>
        <v>1.25</v>
      </c>
      <c r="H4" s="61">
        <f>0.25*4</f>
        <v>1</v>
      </c>
      <c r="I4" s="61">
        <v>0.25</v>
      </c>
      <c r="J4" s="61">
        <v>0.0</v>
      </c>
      <c r="K4" s="61">
        <v>1.0</v>
      </c>
      <c r="L4" s="61">
        <v>262800.0</v>
      </c>
      <c r="M4" s="61">
        <v>60.0</v>
      </c>
      <c r="N4" s="62">
        <f t="shared" ref="N4:N9" si="2">L4/(L4+M4)</f>
        <v>0.9997717416</v>
      </c>
      <c r="O4" s="63" t="s">
        <v>103</v>
      </c>
      <c r="P4" s="64" t="s">
        <v>104</v>
      </c>
      <c r="Q4" s="65" t="s">
        <v>105</v>
      </c>
      <c r="R4" s="66" t="s">
        <v>106</v>
      </c>
    </row>
    <row r="5">
      <c r="A5" s="1"/>
      <c r="B5" s="1"/>
      <c r="C5" s="7">
        <v>1.0</v>
      </c>
      <c r="D5" s="67" t="s">
        <v>107</v>
      </c>
      <c r="E5" s="68" t="s">
        <v>108</v>
      </c>
      <c r="F5" s="68" t="s">
        <v>109</v>
      </c>
      <c r="G5" s="12">
        <f t="shared" si="1"/>
        <v>1.1</v>
      </c>
      <c r="H5" s="12">
        <f>(2*0.5+1)/(20)</f>
        <v>0.1</v>
      </c>
      <c r="I5" s="8">
        <v>1.0</v>
      </c>
      <c r="J5" s="8">
        <v>0.0</v>
      </c>
      <c r="K5" s="8">
        <v>3.0</v>
      </c>
      <c r="L5" s="69">
        <v>35871.0</v>
      </c>
      <c r="M5" s="70">
        <v>24.0</v>
      </c>
      <c r="N5" s="71">
        <f t="shared" si="2"/>
        <v>0.9993313832</v>
      </c>
      <c r="O5" s="33" t="s">
        <v>110</v>
      </c>
    </row>
    <row r="6">
      <c r="A6" s="1"/>
      <c r="B6" s="1"/>
      <c r="C6" s="7">
        <v>1.0</v>
      </c>
      <c r="D6" s="72" t="s">
        <v>111</v>
      </c>
      <c r="E6" s="73" t="s">
        <v>112</v>
      </c>
      <c r="F6" s="73" t="s">
        <v>113</v>
      </c>
      <c r="G6" s="74">
        <f t="shared" si="1"/>
        <v>2.6</v>
      </c>
      <c r="H6" s="75">
        <f>0.15*4</f>
        <v>0.6</v>
      </c>
      <c r="I6" s="75">
        <f>0.25*4 + 0.5*2</f>
        <v>2</v>
      </c>
      <c r="J6" s="75">
        <v>0.0</v>
      </c>
      <c r="K6" s="75">
        <v>0.5</v>
      </c>
      <c r="L6" s="76">
        <f>315</f>
        <v>315</v>
      </c>
      <c r="M6" s="75">
        <v>5.0</v>
      </c>
      <c r="N6" s="77">
        <f t="shared" si="2"/>
        <v>0.984375</v>
      </c>
      <c r="O6" s="33" t="s">
        <v>114</v>
      </c>
      <c r="P6" s="66" t="s">
        <v>115</v>
      </c>
    </row>
    <row r="7">
      <c r="A7" s="1"/>
      <c r="B7" s="1"/>
      <c r="C7" s="7">
        <v>1.0</v>
      </c>
      <c r="D7" s="67" t="s">
        <v>116</v>
      </c>
      <c r="E7" s="78" t="s">
        <v>117</v>
      </c>
      <c r="F7" s="68" t="s">
        <v>118</v>
      </c>
      <c r="G7" s="12">
        <f t="shared" si="1"/>
        <v>1.15</v>
      </c>
      <c r="H7" s="8">
        <v>1.0</v>
      </c>
      <c r="I7" s="8">
        <v>0.15</v>
      </c>
      <c r="J7" s="8">
        <v>0.0</v>
      </c>
      <c r="K7" s="8">
        <v>0.25</v>
      </c>
      <c r="L7" s="8">
        <v>262800.0</v>
      </c>
      <c r="M7" s="8">
        <v>60.0</v>
      </c>
      <c r="N7" s="71">
        <f t="shared" si="2"/>
        <v>0.9997717416</v>
      </c>
      <c r="O7" s="32" t="s">
        <v>119</v>
      </c>
    </row>
    <row r="8">
      <c r="A8" s="1"/>
      <c r="B8" s="1"/>
      <c r="C8" s="7">
        <v>1.0</v>
      </c>
      <c r="D8" s="72" t="s">
        <v>120</v>
      </c>
      <c r="E8" s="73" t="s">
        <v>121</v>
      </c>
      <c r="F8" s="73" t="s">
        <v>122</v>
      </c>
      <c r="G8" s="75">
        <f t="shared" ref="G8:G9" si="3">SUM(H8:J8)</f>
        <v>0</v>
      </c>
      <c r="H8" s="75">
        <v>0.0</v>
      </c>
      <c r="I8" s="75">
        <v>0.0</v>
      </c>
      <c r="J8" s="75">
        <v>0.0</v>
      </c>
      <c r="K8" s="75">
        <v>0.0</v>
      </c>
      <c r="L8" s="75">
        <v>262800.0</v>
      </c>
      <c r="M8" s="75">
        <v>60.0</v>
      </c>
      <c r="N8" s="77">
        <f t="shared" si="2"/>
        <v>0.9997717416</v>
      </c>
      <c r="O8" s="33" t="s">
        <v>123</v>
      </c>
    </row>
    <row r="9">
      <c r="A9" s="1"/>
      <c r="B9" s="1"/>
      <c r="C9" s="7">
        <v>1.0</v>
      </c>
      <c r="D9" s="67" t="s">
        <v>124</v>
      </c>
      <c r="E9" s="68" t="s">
        <v>125</v>
      </c>
      <c r="F9" s="68" t="s">
        <v>126</v>
      </c>
      <c r="G9" s="8">
        <f t="shared" si="3"/>
        <v>5.75</v>
      </c>
      <c r="H9" s="8">
        <f>15/4</f>
        <v>3.75</v>
      </c>
      <c r="I9" s="8">
        <v>1.0</v>
      </c>
      <c r="J9" s="8">
        <v>1.0</v>
      </c>
      <c r="K9" s="8">
        <f>4/4</f>
        <v>1</v>
      </c>
      <c r="L9" s="8">
        <v>1440.0</v>
      </c>
      <c r="M9" s="8">
        <v>60.0</v>
      </c>
      <c r="N9" s="71">
        <f t="shared" si="2"/>
        <v>0.96</v>
      </c>
      <c r="O9" s="33" t="s">
        <v>127</v>
      </c>
    </row>
    <row r="10">
      <c r="A10" s="1"/>
      <c r="B10" s="1"/>
      <c r="C10" s="7">
        <v>1.0</v>
      </c>
      <c r="D10" s="72" t="s">
        <v>128</v>
      </c>
      <c r="E10" s="73" t="s">
        <v>129</v>
      </c>
      <c r="F10" s="73" t="s">
        <v>130</v>
      </c>
      <c r="G10" s="74">
        <f t="shared" ref="G10:G12" si="4">H10+I10+J10</f>
        <v>4.810682566</v>
      </c>
      <c r="H10" s="74">
        <f>(((3/4)*2*PI())/14)*4+(19/14)*2</f>
        <v>4.060682566</v>
      </c>
      <c r="I10" s="75">
        <v>0.25</v>
      </c>
      <c r="J10" s="75">
        <v>0.5</v>
      </c>
      <c r="K10" s="75">
        <v>1.0</v>
      </c>
      <c r="L10" s="75"/>
      <c r="M10" s="75"/>
      <c r="N10" s="79">
        <v>0.6</v>
      </c>
      <c r="O10" s="80" t="s">
        <v>131</v>
      </c>
    </row>
    <row r="11">
      <c r="A11" s="1"/>
      <c r="B11" s="1"/>
      <c r="C11" s="7">
        <v>2.0</v>
      </c>
      <c r="D11" s="67" t="s">
        <v>132</v>
      </c>
      <c r="E11" s="68" t="s">
        <v>133</v>
      </c>
      <c r="F11" s="68" t="s">
        <v>99</v>
      </c>
      <c r="G11" s="12">
        <f t="shared" si="4"/>
        <v>0.75</v>
      </c>
      <c r="H11" s="8">
        <v>0.5</v>
      </c>
      <c r="I11" s="8">
        <v>0.25</v>
      </c>
      <c r="J11" s="8">
        <v>0.0</v>
      </c>
      <c r="K11" s="8">
        <v>0.25</v>
      </c>
      <c r="L11" s="8" t="s">
        <v>99</v>
      </c>
      <c r="M11" s="8" t="s">
        <v>99</v>
      </c>
      <c r="N11" s="26" t="s">
        <v>99</v>
      </c>
      <c r="O11" s="81"/>
    </row>
    <row r="12">
      <c r="A12" s="1"/>
      <c r="B12" s="1"/>
      <c r="C12" s="82">
        <v>1.0</v>
      </c>
      <c r="D12" s="83" t="s">
        <v>134</v>
      </c>
      <c r="E12" s="84"/>
      <c r="F12" s="84"/>
      <c r="G12" s="14">
        <f t="shared" si="4"/>
        <v>4</v>
      </c>
      <c r="H12" s="38">
        <v>2.0</v>
      </c>
      <c r="I12" s="38">
        <v>1.0</v>
      </c>
      <c r="J12" s="38">
        <v>1.0</v>
      </c>
      <c r="K12" s="38">
        <v>2.0</v>
      </c>
      <c r="L12" s="38" t="s">
        <v>99</v>
      </c>
      <c r="M12" s="38" t="s">
        <v>135</v>
      </c>
      <c r="N12" s="37" t="s">
        <v>135</v>
      </c>
      <c r="O12" s="85"/>
    </row>
    <row r="13">
      <c r="B13" s="86" t="s">
        <v>136</v>
      </c>
      <c r="C13" s="87">
        <f>SUM(C4:C12)</f>
        <v>10</v>
      </c>
      <c r="G13" s="11">
        <f>SUM(G3+G4+G6+G10+G12+G11)</f>
        <v>13.66068257</v>
      </c>
      <c r="K13" s="11">
        <f>SUM(K12+K11+K10+K7++K6+K4)</f>
        <v>5</v>
      </c>
      <c r="O13" s="45"/>
    </row>
    <row r="14">
      <c r="D14" s="88"/>
      <c r="E14" s="89"/>
      <c r="F14" s="89"/>
      <c r="G14" s="88"/>
      <c r="H14" s="88"/>
      <c r="I14" s="88"/>
      <c r="J14" s="88"/>
      <c r="K14" s="88"/>
      <c r="L14" s="88"/>
      <c r="M14" s="88"/>
      <c r="N14" s="88"/>
      <c r="O14" s="89"/>
    </row>
    <row r="15">
      <c r="D15" s="90" t="s">
        <v>85</v>
      </c>
      <c r="E15" s="91" t="s">
        <v>86</v>
      </c>
      <c r="F15" s="91" t="s">
        <v>87</v>
      </c>
      <c r="G15" s="90" t="s">
        <v>88</v>
      </c>
      <c r="H15" s="90" t="s">
        <v>89</v>
      </c>
      <c r="I15" s="90" t="s">
        <v>90</v>
      </c>
      <c r="J15" s="90" t="s">
        <v>91</v>
      </c>
      <c r="K15" s="90" t="s">
        <v>92</v>
      </c>
      <c r="L15" s="90" t="s">
        <v>93</v>
      </c>
      <c r="M15" s="90" t="s">
        <v>94</v>
      </c>
      <c r="N15" s="90" t="s">
        <v>95</v>
      </c>
      <c r="O15" s="48" t="s">
        <v>96</v>
      </c>
    </row>
    <row r="16">
      <c r="A16" s="1"/>
      <c r="B16" s="1"/>
      <c r="C16" s="1">
        <v>-1.0</v>
      </c>
      <c r="D16" s="92" t="s">
        <v>100</v>
      </c>
      <c r="E16" s="93" t="s">
        <v>137</v>
      </c>
      <c r="F16" s="93" t="s">
        <v>102</v>
      </c>
      <c r="G16" s="94">
        <f t="shared" ref="G16:G19" si="5">H16+I16+J16</f>
        <v>0.35</v>
      </c>
      <c r="H16" s="95">
        <v>0.25</v>
      </c>
      <c r="I16" s="95">
        <v>0.1</v>
      </c>
      <c r="J16" s="95">
        <v>0.0</v>
      </c>
      <c r="K16" s="95">
        <v>0.15</v>
      </c>
      <c r="L16" s="95">
        <v>262800.0</v>
      </c>
      <c r="M16" s="95">
        <v>60.0</v>
      </c>
      <c r="N16" s="96">
        <f t="shared" ref="N16:N18" si="6">L16/(L16+M16)</f>
        <v>0.9997717416</v>
      </c>
      <c r="O16" s="54"/>
    </row>
    <row r="17">
      <c r="A17" s="1"/>
      <c r="B17" s="1"/>
      <c r="C17" s="1">
        <v>-1.0</v>
      </c>
      <c r="D17" s="7" t="s">
        <v>111</v>
      </c>
      <c r="E17" s="68" t="s">
        <v>138</v>
      </c>
      <c r="F17" s="68" t="s">
        <v>109</v>
      </c>
      <c r="G17" s="12">
        <f t="shared" si="5"/>
        <v>0.75</v>
      </c>
      <c r="H17" s="8">
        <v>0.5</v>
      </c>
      <c r="I17" s="8">
        <v>0.25</v>
      </c>
      <c r="J17" s="8">
        <v>0.0</v>
      </c>
      <c r="K17" s="8">
        <v>0.5</v>
      </c>
      <c r="L17" s="69">
        <v>35871.0</v>
      </c>
      <c r="M17" s="70">
        <v>24.0</v>
      </c>
      <c r="N17" s="71">
        <f t="shared" si="6"/>
        <v>0.9993313832</v>
      </c>
      <c r="O17" s="32" t="s">
        <v>115</v>
      </c>
    </row>
    <row r="18">
      <c r="A18" s="1"/>
      <c r="B18" s="1"/>
      <c r="C18" s="1">
        <v>-1.0</v>
      </c>
      <c r="D18" s="7" t="s">
        <v>120</v>
      </c>
      <c r="E18" s="68" t="s">
        <v>139</v>
      </c>
      <c r="F18" s="68" t="s">
        <v>113</v>
      </c>
      <c r="G18" s="12">
        <f t="shared" si="5"/>
        <v>0.5</v>
      </c>
      <c r="H18" s="8">
        <v>0.4</v>
      </c>
      <c r="I18" s="8">
        <v>0.1</v>
      </c>
      <c r="J18" s="8">
        <v>0.0</v>
      </c>
      <c r="K18" s="8">
        <v>0.5</v>
      </c>
      <c r="L18" s="97">
        <v>315.0</v>
      </c>
      <c r="M18" s="8">
        <v>5.0</v>
      </c>
      <c r="N18" s="71">
        <f t="shared" si="6"/>
        <v>0.984375</v>
      </c>
      <c r="O18" s="98" t="s">
        <v>140</v>
      </c>
    </row>
    <row r="19">
      <c r="A19" s="1"/>
      <c r="B19" s="1"/>
      <c r="C19" s="1">
        <v>-1.0</v>
      </c>
      <c r="D19" s="13" t="s">
        <v>128</v>
      </c>
      <c r="E19" s="99" t="s">
        <v>141</v>
      </c>
      <c r="F19" s="84"/>
      <c r="G19" s="14">
        <f t="shared" si="5"/>
        <v>0.95</v>
      </c>
      <c r="H19" s="38">
        <v>0.6</v>
      </c>
      <c r="I19" s="38">
        <v>0.1</v>
      </c>
      <c r="J19" s="38">
        <v>0.25</v>
      </c>
      <c r="K19" s="38">
        <v>0.1</v>
      </c>
      <c r="L19" s="14"/>
      <c r="M19" s="14"/>
      <c r="N19" s="100"/>
      <c r="O19" s="101"/>
    </row>
    <row r="20">
      <c r="C20" s="11">
        <f>SUM(C13:C19)</f>
        <v>6</v>
      </c>
      <c r="D20" s="102"/>
      <c r="E20" s="103"/>
      <c r="F20" s="104"/>
      <c r="G20" s="11">
        <f>SUM(G16:G19)+G12+G11+G9</f>
        <v>13.05</v>
      </c>
      <c r="H20" s="1"/>
      <c r="I20" s="1"/>
      <c r="J20" s="1"/>
      <c r="K20" s="1"/>
      <c r="N20" s="105"/>
      <c r="O20" s="56"/>
    </row>
    <row r="21">
      <c r="D21" s="106" t="s">
        <v>142</v>
      </c>
      <c r="E21" s="107"/>
      <c r="F21" s="108"/>
      <c r="O21" s="45"/>
    </row>
    <row r="22">
      <c r="D22" s="8" t="s">
        <v>143</v>
      </c>
      <c r="E22" s="109" t="s">
        <v>144</v>
      </c>
      <c r="F22" s="97"/>
      <c r="O22" s="45"/>
    </row>
    <row r="23">
      <c r="D23" s="8" t="s">
        <v>89</v>
      </c>
      <c r="E23" s="109" t="s">
        <v>145</v>
      </c>
      <c r="F23" s="97"/>
      <c r="G23" s="1" t="s">
        <v>146</v>
      </c>
      <c r="H23" s="1" t="s">
        <v>147</v>
      </c>
      <c r="I23" s="1" t="s">
        <v>148</v>
      </c>
      <c r="J23" s="1" t="s">
        <v>149</v>
      </c>
      <c r="O23" s="45"/>
    </row>
    <row r="24">
      <c r="D24" s="8" t="s">
        <v>90</v>
      </c>
      <c r="E24" s="109" t="s">
        <v>150</v>
      </c>
      <c r="F24" s="97"/>
      <c r="G24" s="1">
        <v>2400.0</v>
      </c>
      <c r="H24" s="1">
        <v>13000.0</v>
      </c>
      <c r="I24" s="1">
        <f t="shared" ref="I24:I26" si="7">H24*4450</f>
        <v>57850000</v>
      </c>
      <c r="J24" s="66" t="s">
        <v>151</v>
      </c>
      <c r="O24" s="45"/>
    </row>
    <row r="25">
      <c r="D25" s="8" t="s">
        <v>152</v>
      </c>
      <c r="E25" s="109" t="s">
        <v>153</v>
      </c>
      <c r="F25" s="97"/>
      <c r="G25" s="1">
        <v>1410.0</v>
      </c>
      <c r="H25" s="1">
        <v>18000.0</v>
      </c>
      <c r="I25" s="1">
        <f t="shared" si="7"/>
        <v>80100000</v>
      </c>
      <c r="J25" s="110" t="s">
        <v>154</v>
      </c>
      <c r="O25" s="45"/>
    </row>
    <row r="26">
      <c r="D26" s="8" t="s">
        <v>155</v>
      </c>
      <c r="E26" s="109" t="s">
        <v>156</v>
      </c>
      <c r="F26" s="97"/>
      <c r="G26" s="1" t="s">
        <v>157</v>
      </c>
      <c r="H26" s="1">
        <v>16000.0</v>
      </c>
      <c r="I26" s="1">
        <f t="shared" si="7"/>
        <v>71200000</v>
      </c>
      <c r="J26" s="110" t="s">
        <v>158</v>
      </c>
      <c r="O26" s="45"/>
    </row>
    <row r="27">
      <c r="D27" s="8" t="s">
        <v>159</v>
      </c>
      <c r="E27" s="109" t="s">
        <v>160</v>
      </c>
      <c r="F27" s="97"/>
      <c r="O27" s="45"/>
    </row>
    <row r="28">
      <c r="D28" s="8" t="s">
        <v>95</v>
      </c>
      <c r="E28" s="109" t="s">
        <v>161</v>
      </c>
      <c r="F28" s="97"/>
      <c r="O28" s="45"/>
    </row>
    <row r="29">
      <c r="D29" s="8" t="s">
        <v>162</v>
      </c>
      <c r="E29" s="109" t="s">
        <v>163</v>
      </c>
      <c r="F29" s="97"/>
      <c r="O29" s="45"/>
    </row>
    <row r="30">
      <c r="O30" s="45"/>
    </row>
    <row r="31">
      <c r="O31" s="45"/>
    </row>
    <row r="32">
      <c r="C32" s="11">
        <f>8*60/15</f>
        <v>32</v>
      </c>
      <c r="F32" s="1" t="s">
        <v>12</v>
      </c>
      <c r="O32" s="45"/>
    </row>
    <row r="33">
      <c r="C33" s="11">
        <f>5*C32</f>
        <v>160</v>
      </c>
      <c r="F33" s="1" t="s">
        <v>164</v>
      </c>
      <c r="H33" s="1" t="s">
        <v>165</v>
      </c>
      <c r="J33" s="1" t="s">
        <v>166</v>
      </c>
      <c r="L33" s="1" t="s">
        <v>116</v>
      </c>
      <c r="N33" s="111" t="s">
        <v>167</v>
      </c>
      <c r="O33" s="112"/>
      <c r="P33" s="111" t="s">
        <v>134</v>
      </c>
      <c r="Q33" s="113"/>
      <c r="R33" s="111" t="s">
        <v>125</v>
      </c>
      <c r="S33" s="113"/>
      <c r="T33" s="111" t="s">
        <v>168</v>
      </c>
      <c r="U33" s="113"/>
    </row>
    <row r="34">
      <c r="F34" s="1" t="s">
        <v>169</v>
      </c>
      <c r="G34" s="1">
        <f>G4</f>
        <v>1.25</v>
      </c>
      <c r="H34" s="1" t="s">
        <v>169</v>
      </c>
      <c r="I34" s="1">
        <f>G6</f>
        <v>2.6</v>
      </c>
      <c r="J34" s="1" t="s">
        <v>169</v>
      </c>
      <c r="K34" s="1">
        <f>G5</f>
        <v>1.1</v>
      </c>
      <c r="L34" s="1" t="s">
        <v>169</v>
      </c>
      <c r="M34" s="1">
        <f>G7</f>
        <v>1.15</v>
      </c>
      <c r="N34" s="113" t="s">
        <v>169</v>
      </c>
      <c r="O34" s="114">
        <f>G10</f>
        <v>4.810682566</v>
      </c>
      <c r="P34" s="113" t="s">
        <v>169</v>
      </c>
      <c r="Q34" s="115">
        <f>G12</f>
        <v>4</v>
      </c>
      <c r="R34" s="113" t="s">
        <v>169</v>
      </c>
      <c r="S34" s="115">
        <v>0.5</v>
      </c>
      <c r="T34" s="113" t="s">
        <v>169</v>
      </c>
      <c r="U34" s="115">
        <v>0.5</v>
      </c>
    </row>
    <row r="35">
      <c r="F35" s="1" t="s">
        <v>170</v>
      </c>
      <c r="G35" s="1">
        <v>100.0</v>
      </c>
      <c r="H35" s="1" t="s">
        <v>170</v>
      </c>
      <c r="I35" s="1">
        <v>100.0</v>
      </c>
      <c r="J35" s="1" t="s">
        <v>170</v>
      </c>
      <c r="K35" s="1">
        <v>100.0</v>
      </c>
      <c r="L35" s="1" t="s">
        <v>170</v>
      </c>
      <c r="M35" s="1">
        <v>100.0</v>
      </c>
      <c r="N35" s="113" t="s">
        <v>170</v>
      </c>
      <c r="O35" s="114">
        <v>100.0</v>
      </c>
      <c r="P35" s="113" t="s">
        <v>170</v>
      </c>
      <c r="Q35" s="115">
        <v>100.0</v>
      </c>
      <c r="R35" s="113" t="s">
        <v>170</v>
      </c>
      <c r="S35" s="115">
        <v>100.0</v>
      </c>
      <c r="T35" s="113" t="s">
        <v>170</v>
      </c>
      <c r="U35" s="115">
        <v>100.0</v>
      </c>
    </row>
    <row r="36">
      <c r="F36" s="1" t="s">
        <v>90</v>
      </c>
      <c r="G36" s="11">
        <f>G38/G35</f>
        <v>1.26</v>
      </c>
      <c r="H36" s="1" t="s">
        <v>90</v>
      </c>
      <c r="I36" s="11">
        <f>I38/I35</f>
        <v>2.605</v>
      </c>
      <c r="J36" s="1" t="s">
        <v>90</v>
      </c>
      <c r="K36" s="11">
        <f>K38/K35</f>
        <v>1.13</v>
      </c>
      <c r="L36" s="1" t="s">
        <v>90</v>
      </c>
      <c r="M36" s="11">
        <f>M38/M35</f>
        <v>1.1525</v>
      </c>
      <c r="N36" s="113" t="s">
        <v>90</v>
      </c>
      <c r="O36" s="114">
        <f>O38/O35</f>
        <v>4.820682566</v>
      </c>
      <c r="P36" s="113" t="s">
        <v>90</v>
      </c>
      <c r="Q36" s="115">
        <f>Q38/Q35</f>
        <v>4.02</v>
      </c>
      <c r="R36" s="113" t="s">
        <v>90</v>
      </c>
      <c r="S36" s="115">
        <f>S38/S35</f>
        <v>0.51</v>
      </c>
      <c r="T36" s="113" t="s">
        <v>90</v>
      </c>
      <c r="U36" s="115">
        <f>U38/U35</f>
        <v>0.51</v>
      </c>
    </row>
    <row r="37">
      <c r="F37" s="1" t="s">
        <v>171</v>
      </c>
      <c r="G37" s="1">
        <f>K4</f>
        <v>1</v>
      </c>
      <c r="H37" s="1" t="s">
        <v>171</v>
      </c>
      <c r="I37" s="11">
        <f>K6</f>
        <v>0.5</v>
      </c>
      <c r="J37" s="1" t="s">
        <v>171</v>
      </c>
      <c r="K37" s="1">
        <f>K5</f>
        <v>3</v>
      </c>
      <c r="L37" s="1" t="s">
        <v>171</v>
      </c>
      <c r="M37" s="1">
        <f>K7</f>
        <v>0.25</v>
      </c>
      <c r="N37" s="113" t="s">
        <v>171</v>
      </c>
      <c r="O37" s="114">
        <f>K10</f>
        <v>1</v>
      </c>
      <c r="P37" s="113" t="s">
        <v>171</v>
      </c>
      <c r="Q37" s="115">
        <f>K12</f>
        <v>2</v>
      </c>
      <c r="R37" s="113" t="s">
        <v>171</v>
      </c>
      <c r="S37" s="115">
        <v>1.0</v>
      </c>
      <c r="T37" s="113" t="s">
        <v>171</v>
      </c>
      <c r="U37" s="115">
        <v>1.0</v>
      </c>
    </row>
    <row r="38">
      <c r="F38" s="1" t="s">
        <v>172</v>
      </c>
      <c r="G38" s="11">
        <f>G37+G35*G34</f>
        <v>126</v>
      </c>
      <c r="H38" s="1" t="s">
        <v>172</v>
      </c>
      <c r="I38" s="11">
        <f>I37+I35*I34</f>
        <v>260.5</v>
      </c>
      <c r="J38" s="1" t="s">
        <v>172</v>
      </c>
      <c r="K38" s="11">
        <f>K37+K35*K34</f>
        <v>113</v>
      </c>
      <c r="L38" s="1" t="s">
        <v>172</v>
      </c>
      <c r="M38" s="11">
        <f>M37+M35*M34</f>
        <v>115.25</v>
      </c>
      <c r="N38" s="113" t="s">
        <v>172</v>
      </c>
      <c r="O38" s="114">
        <f>O37+O35*O34</f>
        <v>482.0682566</v>
      </c>
      <c r="P38" s="113" t="s">
        <v>172</v>
      </c>
      <c r="Q38" s="115">
        <f>Q37+Q35*Q34</f>
        <v>402</v>
      </c>
      <c r="R38" s="113" t="s">
        <v>172</v>
      </c>
      <c r="S38" s="115">
        <f>S37+S35*S34</f>
        <v>51</v>
      </c>
      <c r="T38" s="113" t="s">
        <v>172</v>
      </c>
      <c r="U38" s="115">
        <f>U37+U35*U34</f>
        <v>51</v>
      </c>
    </row>
    <row r="39">
      <c r="F39" s="1" t="s">
        <v>173</v>
      </c>
      <c r="G39" s="11">
        <f>60/G36</f>
        <v>47.61904762</v>
      </c>
      <c r="H39" s="1" t="s">
        <v>173</v>
      </c>
      <c r="I39" s="11">
        <f>60/I36</f>
        <v>23.03262956</v>
      </c>
      <c r="J39" s="1" t="s">
        <v>173</v>
      </c>
      <c r="K39" s="11">
        <f>60/K36</f>
        <v>53.09734513</v>
      </c>
      <c r="L39" s="1" t="s">
        <v>173</v>
      </c>
      <c r="M39" s="11">
        <f>60/M36</f>
        <v>52.06073753</v>
      </c>
      <c r="N39" s="113" t="s">
        <v>173</v>
      </c>
      <c r="O39" s="114">
        <f>60/O36</f>
        <v>12.44637024</v>
      </c>
      <c r="P39" s="113" t="s">
        <v>173</v>
      </c>
      <c r="Q39" s="115">
        <f>60/Q36</f>
        <v>14.92537313</v>
      </c>
      <c r="R39" s="113" t="s">
        <v>173</v>
      </c>
      <c r="S39" s="115">
        <f>60/S36</f>
        <v>117.6470588</v>
      </c>
      <c r="T39" s="113" t="s">
        <v>173</v>
      </c>
      <c r="U39" s="115">
        <f>60/U36</f>
        <v>117.6470588</v>
      </c>
    </row>
    <row r="40">
      <c r="O40" s="45"/>
    </row>
    <row r="41">
      <c r="F41" s="1" t="s">
        <v>174</v>
      </c>
      <c r="O41" s="45"/>
    </row>
    <row r="42">
      <c r="O42" s="45"/>
    </row>
    <row r="43">
      <c r="O43" s="45"/>
    </row>
    <row r="44">
      <c r="O44" s="45"/>
    </row>
    <row r="45">
      <c r="O45" s="45"/>
    </row>
    <row r="46">
      <c r="O46" s="45"/>
    </row>
    <row r="47">
      <c r="O47" s="45"/>
    </row>
    <row r="48">
      <c r="O48" s="45"/>
    </row>
    <row r="49">
      <c r="O49" s="45"/>
    </row>
    <row r="50">
      <c r="E50" s="45"/>
      <c r="F50" s="45"/>
      <c r="O50" s="45"/>
    </row>
    <row r="51">
      <c r="E51" s="45"/>
      <c r="F51" s="45"/>
      <c r="O51" s="45"/>
    </row>
    <row r="52">
      <c r="F52" s="97"/>
      <c r="O52" s="45"/>
    </row>
    <row r="53">
      <c r="F53" s="97"/>
      <c r="O53" s="45"/>
    </row>
    <row r="54">
      <c r="F54" s="97"/>
      <c r="O54" s="45"/>
    </row>
    <row r="55">
      <c r="F55" s="45"/>
      <c r="O55" s="45"/>
    </row>
    <row r="56">
      <c r="F56" s="45"/>
      <c r="O56" s="45"/>
    </row>
    <row r="57">
      <c r="F57" s="97"/>
      <c r="O57" s="45"/>
    </row>
    <row r="58">
      <c r="F58" s="45"/>
      <c r="O58" s="45"/>
    </row>
    <row r="59">
      <c r="F59" s="97"/>
      <c r="O59" s="45"/>
    </row>
    <row r="60">
      <c r="F60" s="97"/>
      <c r="O60" s="45"/>
    </row>
    <row r="61">
      <c r="F61" s="45"/>
      <c r="O61" s="45"/>
    </row>
    <row r="62">
      <c r="F62" s="45"/>
      <c r="O62" s="45"/>
    </row>
    <row r="63">
      <c r="F63" s="97"/>
      <c r="O63" s="45"/>
    </row>
    <row r="64">
      <c r="F64" s="45"/>
      <c r="O64" s="45"/>
    </row>
    <row r="65">
      <c r="F65" s="97"/>
      <c r="O65" s="45"/>
    </row>
    <row r="66">
      <c r="F66" s="97"/>
      <c r="O66" s="45"/>
    </row>
    <row r="67">
      <c r="F67" s="45"/>
      <c r="O67" s="45"/>
    </row>
    <row r="68">
      <c r="F68" s="45"/>
      <c r="O68" s="45"/>
    </row>
    <row r="69">
      <c r="F69" s="45"/>
      <c r="O69" s="45"/>
    </row>
    <row r="70">
      <c r="F70" s="97"/>
      <c r="O70" s="45"/>
    </row>
    <row r="71">
      <c r="F71" s="97"/>
      <c r="O71" s="45"/>
    </row>
    <row r="72">
      <c r="F72" s="45"/>
      <c r="O72" s="45"/>
    </row>
    <row r="73">
      <c r="F73" s="45"/>
      <c r="O73" s="45"/>
    </row>
    <row r="74">
      <c r="F74" s="97"/>
      <c r="O74" s="45"/>
    </row>
    <row r="75">
      <c r="F75" s="97"/>
      <c r="O75" s="45"/>
    </row>
    <row r="76">
      <c r="F76" s="97"/>
      <c r="O76" s="45"/>
    </row>
    <row r="77">
      <c r="F77" s="45"/>
      <c r="O77" s="45"/>
    </row>
    <row r="78">
      <c r="F78" s="45"/>
      <c r="O78" s="45"/>
    </row>
    <row r="79">
      <c r="F79" s="97"/>
      <c r="O79" s="45"/>
    </row>
    <row r="80">
      <c r="F80" s="97"/>
      <c r="O80" s="45"/>
    </row>
    <row r="81">
      <c r="F81" s="97"/>
      <c r="O81" s="45"/>
    </row>
    <row r="82">
      <c r="F82" s="45"/>
      <c r="O82" s="45"/>
    </row>
    <row r="83">
      <c r="F83" s="45"/>
      <c r="O83" s="45"/>
    </row>
    <row r="84">
      <c r="F84" s="97"/>
      <c r="O84" s="45"/>
    </row>
    <row r="85">
      <c r="F85" s="97"/>
      <c r="O85" s="45"/>
    </row>
    <row r="86">
      <c r="F86" s="97"/>
      <c r="O86" s="45"/>
    </row>
    <row r="87">
      <c r="F87" s="45"/>
      <c r="O87" s="45"/>
    </row>
    <row r="88">
      <c r="E88" s="45"/>
      <c r="F88" s="45"/>
      <c r="O88" s="45"/>
    </row>
    <row r="89">
      <c r="E89" s="45"/>
      <c r="F89" s="45"/>
      <c r="O89" s="45"/>
    </row>
    <row r="90">
      <c r="E90" s="45"/>
      <c r="F90" s="45"/>
      <c r="O90" s="45"/>
    </row>
    <row r="91">
      <c r="E91" s="45"/>
      <c r="F91" s="45"/>
      <c r="O91" s="45"/>
    </row>
    <row r="92">
      <c r="E92" s="45"/>
      <c r="F92" s="45"/>
      <c r="O92" s="45"/>
    </row>
    <row r="93">
      <c r="E93" s="45"/>
      <c r="F93" s="45"/>
      <c r="O93" s="45"/>
    </row>
    <row r="94">
      <c r="E94" s="45"/>
      <c r="F94" s="45"/>
      <c r="O94" s="45"/>
    </row>
    <row r="95">
      <c r="E95" s="45"/>
      <c r="F95" s="45"/>
      <c r="O95" s="45"/>
    </row>
    <row r="96">
      <c r="E96" s="45"/>
      <c r="F96" s="45"/>
      <c r="O96" s="45"/>
    </row>
    <row r="97">
      <c r="E97" s="45"/>
      <c r="F97" s="45"/>
      <c r="O97" s="45"/>
    </row>
    <row r="98">
      <c r="E98" s="45"/>
      <c r="F98" s="45"/>
      <c r="O98" s="45"/>
    </row>
    <row r="99">
      <c r="E99" s="45"/>
      <c r="F99" s="45"/>
      <c r="O99" s="45"/>
    </row>
    <row r="100">
      <c r="E100" s="45"/>
      <c r="F100" s="45"/>
      <c r="O100" s="45"/>
    </row>
    <row r="101">
      <c r="E101" s="45"/>
      <c r="F101" s="45"/>
      <c r="O101" s="45"/>
    </row>
    <row r="102">
      <c r="E102" s="45"/>
      <c r="F102" s="45"/>
      <c r="O102" s="45"/>
    </row>
    <row r="103">
      <c r="E103" s="45"/>
      <c r="F103" s="45"/>
      <c r="O103" s="45"/>
    </row>
    <row r="104">
      <c r="E104" s="45"/>
      <c r="F104" s="45"/>
      <c r="O104" s="45"/>
    </row>
    <row r="105">
      <c r="E105" s="45"/>
      <c r="F105" s="45"/>
      <c r="O105" s="45"/>
    </row>
    <row r="106">
      <c r="E106" s="45"/>
      <c r="F106" s="45"/>
      <c r="O106" s="45"/>
    </row>
    <row r="107">
      <c r="E107" s="45"/>
      <c r="F107" s="45"/>
      <c r="O107" s="45"/>
    </row>
    <row r="108">
      <c r="E108" s="45"/>
      <c r="F108" s="45"/>
      <c r="O108" s="45"/>
    </row>
    <row r="109">
      <c r="E109" s="45"/>
      <c r="F109" s="45"/>
      <c r="O109" s="45"/>
    </row>
    <row r="110">
      <c r="E110" s="45"/>
      <c r="F110" s="45"/>
      <c r="O110" s="45"/>
    </row>
    <row r="111">
      <c r="E111" s="45"/>
      <c r="F111" s="45"/>
      <c r="O111" s="45"/>
    </row>
    <row r="112">
      <c r="E112" s="45"/>
      <c r="F112" s="45"/>
      <c r="O112" s="45"/>
    </row>
    <row r="113">
      <c r="E113" s="45"/>
      <c r="F113" s="45"/>
      <c r="O113" s="45"/>
    </row>
    <row r="114">
      <c r="E114" s="45"/>
      <c r="F114" s="45"/>
      <c r="O114" s="45"/>
    </row>
    <row r="115">
      <c r="E115" s="45"/>
      <c r="F115" s="45"/>
      <c r="O115" s="45"/>
    </row>
    <row r="116">
      <c r="E116" s="45"/>
      <c r="F116" s="45"/>
      <c r="O116" s="45"/>
    </row>
    <row r="117">
      <c r="E117" s="45"/>
      <c r="F117" s="45"/>
      <c r="O117" s="45"/>
    </row>
    <row r="118">
      <c r="E118" s="45"/>
      <c r="F118" s="45"/>
      <c r="O118" s="45"/>
    </row>
    <row r="119">
      <c r="E119" s="45"/>
      <c r="F119" s="45"/>
      <c r="O119" s="45"/>
    </row>
    <row r="120">
      <c r="E120" s="45"/>
      <c r="F120" s="45"/>
      <c r="O120" s="45"/>
    </row>
    <row r="121">
      <c r="E121" s="45"/>
      <c r="F121" s="45"/>
      <c r="O121" s="45"/>
    </row>
    <row r="122">
      <c r="E122" s="45"/>
      <c r="F122" s="45"/>
      <c r="O122" s="45"/>
    </row>
    <row r="123">
      <c r="E123" s="45"/>
      <c r="F123" s="45"/>
      <c r="O123" s="45"/>
    </row>
    <row r="124">
      <c r="E124" s="45"/>
      <c r="F124" s="45"/>
      <c r="O124" s="45"/>
    </row>
    <row r="125">
      <c r="E125" s="45"/>
      <c r="F125" s="45"/>
      <c r="O125" s="45"/>
    </row>
    <row r="126">
      <c r="E126" s="45"/>
      <c r="F126" s="45"/>
      <c r="O126" s="45"/>
    </row>
    <row r="127">
      <c r="E127" s="45"/>
      <c r="F127" s="45"/>
      <c r="O127" s="45"/>
    </row>
    <row r="128">
      <c r="E128" s="45"/>
      <c r="F128" s="45"/>
      <c r="O128" s="45"/>
    </row>
    <row r="129">
      <c r="E129" s="45"/>
      <c r="F129" s="45"/>
      <c r="O129" s="45"/>
    </row>
    <row r="130">
      <c r="E130" s="45"/>
      <c r="F130" s="45"/>
      <c r="O130" s="45"/>
    </row>
    <row r="131">
      <c r="E131" s="45"/>
      <c r="F131" s="45"/>
      <c r="O131" s="45"/>
    </row>
    <row r="132">
      <c r="E132" s="45"/>
      <c r="F132" s="45"/>
      <c r="O132" s="45"/>
    </row>
    <row r="133">
      <c r="E133" s="45"/>
      <c r="F133" s="45"/>
      <c r="O133" s="45"/>
    </row>
    <row r="134">
      <c r="E134" s="45"/>
      <c r="F134" s="45"/>
      <c r="O134" s="45"/>
    </row>
    <row r="135">
      <c r="E135" s="45"/>
      <c r="F135" s="45"/>
      <c r="O135" s="45"/>
    </row>
    <row r="136">
      <c r="E136" s="45"/>
      <c r="F136" s="45"/>
      <c r="O136" s="45"/>
    </row>
    <row r="137">
      <c r="E137" s="45"/>
      <c r="F137" s="45"/>
      <c r="O137" s="45"/>
    </row>
    <row r="138">
      <c r="E138" s="45"/>
      <c r="F138" s="45"/>
      <c r="O138" s="45"/>
    </row>
    <row r="139">
      <c r="E139" s="45"/>
      <c r="F139" s="45"/>
      <c r="O139" s="45"/>
    </row>
    <row r="140">
      <c r="E140" s="45"/>
      <c r="F140" s="45"/>
      <c r="O140" s="45"/>
    </row>
    <row r="141">
      <c r="E141" s="45"/>
      <c r="F141" s="45"/>
      <c r="O141" s="45"/>
    </row>
    <row r="142">
      <c r="E142" s="45"/>
      <c r="F142" s="45"/>
      <c r="O142" s="45"/>
    </row>
    <row r="143">
      <c r="E143" s="45"/>
      <c r="F143" s="45"/>
      <c r="O143" s="45"/>
    </row>
    <row r="144">
      <c r="E144" s="45"/>
      <c r="F144" s="45"/>
      <c r="O144" s="45"/>
    </row>
    <row r="145">
      <c r="E145" s="45"/>
      <c r="F145" s="45"/>
      <c r="O145" s="45"/>
    </row>
    <row r="146">
      <c r="E146" s="45"/>
      <c r="F146" s="45"/>
      <c r="O146" s="45"/>
    </row>
    <row r="147">
      <c r="E147" s="45"/>
      <c r="F147" s="45"/>
      <c r="O147" s="45"/>
    </row>
    <row r="148">
      <c r="E148" s="45"/>
      <c r="F148" s="45"/>
      <c r="O148" s="45"/>
    </row>
    <row r="149">
      <c r="E149" s="45"/>
      <c r="F149" s="45"/>
      <c r="O149" s="45"/>
    </row>
    <row r="150">
      <c r="E150" s="45"/>
      <c r="F150" s="45"/>
      <c r="O150" s="45"/>
    </row>
    <row r="151">
      <c r="E151" s="45"/>
      <c r="F151" s="45"/>
      <c r="O151" s="45"/>
    </row>
    <row r="152">
      <c r="E152" s="45"/>
      <c r="F152" s="45"/>
      <c r="O152" s="45"/>
    </row>
    <row r="153">
      <c r="E153" s="45"/>
      <c r="F153" s="45"/>
      <c r="O153" s="45"/>
    </row>
    <row r="154">
      <c r="E154" s="45"/>
      <c r="F154" s="45"/>
      <c r="O154" s="45"/>
    </row>
    <row r="155">
      <c r="E155" s="45"/>
      <c r="F155" s="45"/>
      <c r="O155" s="45"/>
    </row>
    <row r="156">
      <c r="E156" s="45"/>
      <c r="F156" s="45"/>
      <c r="O156" s="45"/>
    </row>
    <row r="157">
      <c r="E157" s="45"/>
      <c r="F157" s="45"/>
      <c r="O157" s="45"/>
    </row>
    <row r="158">
      <c r="E158" s="45"/>
      <c r="F158" s="45"/>
      <c r="O158" s="45"/>
    </row>
    <row r="159">
      <c r="E159" s="45"/>
      <c r="F159" s="45"/>
      <c r="O159" s="45"/>
    </row>
    <row r="160">
      <c r="E160" s="45"/>
      <c r="F160" s="45"/>
      <c r="O160" s="45"/>
    </row>
    <row r="161">
      <c r="E161" s="45"/>
      <c r="F161" s="45"/>
      <c r="O161" s="45"/>
    </row>
    <row r="162">
      <c r="E162" s="45"/>
      <c r="F162" s="45"/>
      <c r="O162" s="45"/>
    </row>
    <row r="163">
      <c r="E163" s="45"/>
      <c r="F163" s="45"/>
      <c r="O163" s="45"/>
    </row>
    <row r="164">
      <c r="E164" s="45"/>
      <c r="F164" s="45"/>
      <c r="O164" s="45"/>
    </row>
    <row r="165">
      <c r="E165" s="45"/>
      <c r="F165" s="45"/>
      <c r="O165" s="45"/>
    </row>
    <row r="166">
      <c r="E166" s="45"/>
      <c r="F166" s="45"/>
      <c r="O166" s="45"/>
    </row>
    <row r="167">
      <c r="E167" s="45"/>
      <c r="F167" s="45"/>
      <c r="O167" s="45"/>
    </row>
    <row r="168">
      <c r="E168" s="45"/>
      <c r="F168" s="45"/>
      <c r="O168" s="45"/>
    </row>
    <row r="169">
      <c r="E169" s="45"/>
      <c r="F169" s="45"/>
      <c r="O169" s="45"/>
    </row>
    <row r="170">
      <c r="E170" s="45"/>
      <c r="F170" s="45"/>
      <c r="O170" s="45"/>
    </row>
    <row r="171">
      <c r="E171" s="45"/>
      <c r="F171" s="45"/>
      <c r="O171" s="45"/>
    </row>
    <row r="172">
      <c r="E172" s="45"/>
      <c r="F172" s="45"/>
      <c r="O172" s="45"/>
    </row>
    <row r="173">
      <c r="E173" s="45"/>
      <c r="F173" s="45"/>
      <c r="O173" s="45"/>
    </row>
    <row r="174">
      <c r="E174" s="45"/>
      <c r="F174" s="45"/>
      <c r="O174" s="45"/>
    </row>
    <row r="175">
      <c r="E175" s="45"/>
      <c r="F175" s="45"/>
      <c r="O175" s="45"/>
    </row>
    <row r="176">
      <c r="E176" s="45"/>
      <c r="F176" s="45"/>
      <c r="O176" s="45"/>
    </row>
    <row r="177">
      <c r="E177" s="45"/>
      <c r="F177" s="45"/>
      <c r="O177" s="45"/>
    </row>
    <row r="178">
      <c r="E178" s="45"/>
      <c r="F178" s="45"/>
      <c r="O178" s="45"/>
    </row>
    <row r="179">
      <c r="E179" s="45"/>
      <c r="F179" s="45"/>
      <c r="O179" s="45"/>
    </row>
    <row r="180">
      <c r="E180" s="45"/>
      <c r="F180" s="45"/>
      <c r="O180" s="45"/>
    </row>
    <row r="181">
      <c r="E181" s="45"/>
      <c r="F181" s="45"/>
      <c r="O181" s="45"/>
    </row>
    <row r="182">
      <c r="E182" s="45"/>
      <c r="F182" s="45"/>
      <c r="O182" s="45"/>
    </row>
    <row r="183">
      <c r="E183" s="45"/>
      <c r="F183" s="45"/>
      <c r="O183" s="45"/>
    </row>
    <row r="184">
      <c r="E184" s="45"/>
      <c r="F184" s="45"/>
      <c r="O184" s="45"/>
    </row>
    <row r="185">
      <c r="E185" s="45"/>
      <c r="F185" s="45"/>
      <c r="O185" s="45"/>
    </row>
    <row r="186">
      <c r="E186" s="45"/>
      <c r="F186" s="45"/>
      <c r="O186" s="45"/>
    </row>
    <row r="187">
      <c r="E187" s="45"/>
      <c r="F187" s="45"/>
      <c r="O187" s="45"/>
    </row>
    <row r="188">
      <c r="E188" s="45"/>
      <c r="F188" s="45"/>
      <c r="O188" s="45"/>
    </row>
    <row r="189">
      <c r="E189" s="45"/>
      <c r="F189" s="45"/>
      <c r="O189" s="45"/>
    </row>
    <row r="190">
      <c r="E190" s="45"/>
      <c r="F190" s="45"/>
      <c r="O190" s="45"/>
    </row>
    <row r="191">
      <c r="E191" s="45"/>
      <c r="F191" s="45"/>
      <c r="O191" s="45"/>
    </row>
    <row r="192">
      <c r="E192" s="45"/>
      <c r="F192" s="45"/>
      <c r="O192" s="45"/>
    </row>
    <row r="193">
      <c r="E193" s="45"/>
      <c r="F193" s="45"/>
      <c r="O193" s="45"/>
    </row>
    <row r="194">
      <c r="E194" s="45"/>
      <c r="F194" s="45"/>
      <c r="O194" s="45"/>
    </row>
    <row r="195">
      <c r="E195" s="45"/>
      <c r="F195" s="45"/>
      <c r="O195" s="45"/>
    </row>
    <row r="196">
      <c r="E196" s="45"/>
      <c r="F196" s="45"/>
      <c r="O196" s="45"/>
    </row>
    <row r="197">
      <c r="E197" s="45"/>
      <c r="F197" s="45"/>
      <c r="O197" s="45"/>
    </row>
    <row r="198">
      <c r="E198" s="45"/>
      <c r="F198" s="45"/>
      <c r="O198" s="45"/>
    </row>
    <row r="199">
      <c r="E199" s="45"/>
      <c r="F199" s="45"/>
      <c r="O199" s="45"/>
    </row>
    <row r="200">
      <c r="E200" s="45"/>
      <c r="F200" s="45"/>
      <c r="O200" s="45"/>
    </row>
    <row r="201">
      <c r="E201" s="45"/>
      <c r="F201" s="45"/>
      <c r="O201" s="45"/>
    </row>
    <row r="202">
      <c r="E202" s="45"/>
      <c r="F202" s="45"/>
      <c r="O202" s="45"/>
    </row>
    <row r="203">
      <c r="E203" s="45"/>
      <c r="F203" s="45"/>
      <c r="O203" s="45"/>
    </row>
    <row r="204">
      <c r="E204" s="45"/>
      <c r="F204" s="45"/>
      <c r="O204" s="45"/>
    </row>
    <row r="205">
      <c r="E205" s="45"/>
      <c r="F205" s="45"/>
      <c r="O205" s="45"/>
    </row>
    <row r="206">
      <c r="E206" s="45"/>
      <c r="F206" s="45"/>
      <c r="O206" s="45"/>
    </row>
    <row r="207">
      <c r="E207" s="45"/>
      <c r="F207" s="45"/>
      <c r="O207" s="45"/>
    </row>
    <row r="208">
      <c r="E208" s="45"/>
      <c r="F208" s="45"/>
      <c r="O208" s="45"/>
    </row>
    <row r="209">
      <c r="E209" s="45"/>
      <c r="F209" s="45"/>
      <c r="O209" s="45"/>
    </row>
    <row r="210">
      <c r="E210" s="45"/>
      <c r="F210" s="45"/>
      <c r="O210" s="45"/>
    </row>
    <row r="211">
      <c r="E211" s="45"/>
      <c r="F211" s="45"/>
      <c r="O211" s="45"/>
    </row>
    <row r="212">
      <c r="E212" s="45"/>
      <c r="F212" s="45"/>
      <c r="O212" s="45"/>
    </row>
    <row r="213">
      <c r="E213" s="45"/>
      <c r="F213" s="45"/>
      <c r="O213" s="45"/>
    </row>
    <row r="214">
      <c r="E214" s="45"/>
      <c r="F214" s="45"/>
      <c r="O214" s="45"/>
    </row>
    <row r="215">
      <c r="E215" s="45"/>
      <c r="F215" s="45"/>
      <c r="O215" s="45"/>
    </row>
    <row r="216">
      <c r="E216" s="45"/>
      <c r="F216" s="45"/>
      <c r="O216" s="45"/>
    </row>
    <row r="217">
      <c r="E217" s="45"/>
      <c r="F217" s="45"/>
      <c r="O217" s="45"/>
    </row>
    <row r="218">
      <c r="E218" s="45"/>
      <c r="F218" s="45"/>
      <c r="O218" s="45"/>
    </row>
    <row r="219">
      <c r="E219" s="45"/>
      <c r="F219" s="45"/>
      <c r="O219" s="45"/>
    </row>
    <row r="220">
      <c r="E220" s="45"/>
      <c r="F220" s="45"/>
      <c r="O220" s="45"/>
    </row>
    <row r="221">
      <c r="E221" s="45"/>
      <c r="F221" s="45"/>
      <c r="O221" s="45"/>
    </row>
    <row r="222">
      <c r="E222" s="45"/>
      <c r="F222" s="45"/>
      <c r="O222" s="45"/>
    </row>
    <row r="223">
      <c r="E223" s="45"/>
      <c r="F223" s="45"/>
      <c r="O223" s="45"/>
    </row>
    <row r="224">
      <c r="E224" s="45"/>
      <c r="F224" s="45"/>
      <c r="O224" s="45"/>
    </row>
    <row r="225">
      <c r="E225" s="45"/>
      <c r="F225" s="45"/>
      <c r="O225" s="45"/>
    </row>
    <row r="226">
      <c r="E226" s="45"/>
      <c r="F226" s="45"/>
      <c r="O226" s="45"/>
    </row>
    <row r="227">
      <c r="E227" s="45"/>
      <c r="F227" s="45"/>
      <c r="O227" s="45"/>
    </row>
    <row r="228">
      <c r="E228" s="45"/>
      <c r="F228" s="45"/>
      <c r="O228" s="45"/>
    </row>
    <row r="229">
      <c r="E229" s="45"/>
      <c r="F229" s="45"/>
      <c r="O229" s="45"/>
    </row>
    <row r="230">
      <c r="E230" s="45"/>
      <c r="F230" s="45"/>
      <c r="O230" s="45"/>
    </row>
    <row r="231">
      <c r="E231" s="45"/>
      <c r="F231" s="45"/>
      <c r="O231" s="45"/>
    </row>
    <row r="232">
      <c r="E232" s="45"/>
      <c r="F232" s="45"/>
      <c r="O232" s="45"/>
    </row>
    <row r="233">
      <c r="E233" s="45"/>
      <c r="F233" s="45"/>
      <c r="O233" s="45"/>
    </row>
    <row r="234">
      <c r="E234" s="45"/>
      <c r="F234" s="45"/>
      <c r="O234" s="45"/>
    </row>
    <row r="235">
      <c r="E235" s="45"/>
      <c r="F235" s="45"/>
      <c r="O235" s="45"/>
    </row>
    <row r="236">
      <c r="E236" s="45"/>
      <c r="F236" s="45"/>
      <c r="O236" s="45"/>
    </row>
    <row r="237">
      <c r="E237" s="45"/>
      <c r="F237" s="45"/>
      <c r="O237" s="45"/>
    </row>
    <row r="238">
      <c r="E238" s="45"/>
      <c r="F238" s="45"/>
      <c r="O238" s="45"/>
    </row>
    <row r="239">
      <c r="E239" s="45"/>
      <c r="F239" s="45"/>
      <c r="O239" s="45"/>
    </row>
    <row r="240">
      <c r="E240" s="45"/>
      <c r="F240" s="45"/>
      <c r="O240" s="45"/>
    </row>
    <row r="241">
      <c r="E241" s="45"/>
      <c r="F241" s="45"/>
      <c r="O241" s="45"/>
    </row>
    <row r="242">
      <c r="E242" s="45"/>
      <c r="F242" s="45"/>
      <c r="O242" s="45"/>
    </row>
    <row r="243">
      <c r="E243" s="45"/>
      <c r="F243" s="45"/>
      <c r="O243" s="45"/>
    </row>
    <row r="244">
      <c r="E244" s="45"/>
      <c r="F244" s="45"/>
      <c r="O244" s="45"/>
    </row>
    <row r="245">
      <c r="E245" s="45"/>
      <c r="F245" s="45"/>
      <c r="O245" s="45"/>
    </row>
    <row r="246">
      <c r="E246" s="45"/>
      <c r="F246" s="45"/>
      <c r="O246" s="45"/>
    </row>
    <row r="247">
      <c r="E247" s="45"/>
      <c r="F247" s="45"/>
      <c r="O247" s="45"/>
    </row>
    <row r="248">
      <c r="E248" s="45"/>
      <c r="F248" s="45"/>
      <c r="O248" s="45"/>
    </row>
    <row r="249">
      <c r="E249" s="45"/>
      <c r="F249" s="45"/>
      <c r="O249" s="45"/>
    </row>
    <row r="250">
      <c r="E250" s="45"/>
      <c r="F250" s="45"/>
      <c r="O250" s="45"/>
    </row>
    <row r="251">
      <c r="E251" s="45"/>
      <c r="F251" s="45"/>
      <c r="O251" s="45"/>
    </row>
    <row r="252">
      <c r="E252" s="45"/>
      <c r="F252" s="45"/>
      <c r="O252" s="45"/>
    </row>
    <row r="253">
      <c r="E253" s="45"/>
      <c r="F253" s="45"/>
      <c r="O253" s="45"/>
    </row>
    <row r="254">
      <c r="E254" s="45"/>
      <c r="F254" s="45"/>
      <c r="O254" s="45"/>
    </row>
    <row r="255">
      <c r="E255" s="45"/>
      <c r="F255" s="45"/>
      <c r="O255" s="45"/>
    </row>
    <row r="256">
      <c r="E256" s="45"/>
      <c r="F256" s="45"/>
      <c r="O256" s="45"/>
    </row>
    <row r="257">
      <c r="E257" s="45"/>
      <c r="F257" s="45"/>
      <c r="O257" s="45"/>
    </row>
    <row r="258">
      <c r="E258" s="45"/>
      <c r="F258" s="45"/>
      <c r="O258" s="45"/>
    </row>
    <row r="259">
      <c r="E259" s="45"/>
      <c r="F259" s="45"/>
      <c r="O259" s="45"/>
    </row>
    <row r="260">
      <c r="E260" s="45"/>
      <c r="F260" s="45"/>
      <c r="O260" s="45"/>
    </row>
    <row r="261">
      <c r="E261" s="45"/>
      <c r="F261" s="45"/>
      <c r="O261" s="45"/>
    </row>
    <row r="262">
      <c r="E262" s="45"/>
      <c r="F262" s="45"/>
      <c r="O262" s="45"/>
    </row>
    <row r="263">
      <c r="E263" s="45"/>
      <c r="F263" s="45"/>
      <c r="O263" s="45"/>
    </row>
    <row r="264">
      <c r="E264" s="45"/>
      <c r="F264" s="45"/>
      <c r="O264" s="45"/>
    </row>
    <row r="265">
      <c r="E265" s="45"/>
      <c r="F265" s="45"/>
      <c r="O265" s="45"/>
    </row>
    <row r="266">
      <c r="E266" s="45"/>
      <c r="F266" s="45"/>
      <c r="O266" s="45"/>
    </row>
    <row r="267">
      <c r="E267" s="45"/>
      <c r="F267" s="45"/>
      <c r="O267" s="45"/>
    </row>
    <row r="268">
      <c r="E268" s="45"/>
      <c r="F268" s="45"/>
      <c r="O268" s="45"/>
    </row>
    <row r="269">
      <c r="E269" s="45"/>
      <c r="F269" s="45"/>
      <c r="O269" s="45"/>
    </row>
    <row r="270">
      <c r="E270" s="45"/>
      <c r="F270" s="45"/>
      <c r="O270" s="45"/>
    </row>
    <row r="271">
      <c r="E271" s="45"/>
      <c r="F271" s="45"/>
      <c r="O271" s="45"/>
    </row>
    <row r="272">
      <c r="E272" s="45"/>
      <c r="F272" s="45"/>
      <c r="O272" s="45"/>
    </row>
    <row r="273">
      <c r="E273" s="45"/>
      <c r="F273" s="45"/>
      <c r="O273" s="45"/>
    </row>
    <row r="274">
      <c r="E274" s="45"/>
      <c r="F274" s="45"/>
      <c r="O274" s="45"/>
    </row>
    <row r="275">
      <c r="E275" s="45"/>
      <c r="F275" s="45"/>
      <c r="O275" s="45"/>
    </row>
    <row r="276">
      <c r="E276" s="45"/>
      <c r="F276" s="45"/>
      <c r="O276" s="45"/>
    </row>
    <row r="277">
      <c r="E277" s="45"/>
      <c r="F277" s="45"/>
      <c r="O277" s="45"/>
    </row>
    <row r="278">
      <c r="E278" s="45"/>
      <c r="F278" s="45"/>
      <c r="O278" s="45"/>
    </row>
    <row r="279">
      <c r="E279" s="45"/>
      <c r="F279" s="45"/>
      <c r="O279" s="45"/>
    </row>
    <row r="280">
      <c r="E280" s="45"/>
      <c r="F280" s="45"/>
      <c r="O280" s="45"/>
    </row>
    <row r="281">
      <c r="E281" s="45"/>
      <c r="F281" s="45"/>
      <c r="O281" s="45"/>
    </row>
    <row r="282">
      <c r="E282" s="45"/>
      <c r="F282" s="45"/>
      <c r="O282" s="45"/>
    </row>
    <row r="283">
      <c r="E283" s="45"/>
      <c r="F283" s="45"/>
      <c r="O283" s="45"/>
    </row>
    <row r="284">
      <c r="E284" s="45"/>
      <c r="F284" s="45"/>
      <c r="O284" s="45"/>
    </row>
    <row r="285">
      <c r="E285" s="45"/>
      <c r="F285" s="45"/>
      <c r="O285" s="45"/>
    </row>
    <row r="286">
      <c r="E286" s="45"/>
      <c r="F286" s="45"/>
      <c r="O286" s="45"/>
    </row>
    <row r="287">
      <c r="E287" s="45"/>
      <c r="F287" s="45"/>
      <c r="O287" s="45"/>
    </row>
    <row r="288">
      <c r="E288" s="45"/>
      <c r="F288" s="45"/>
      <c r="O288" s="45"/>
    </row>
    <row r="289">
      <c r="E289" s="45"/>
      <c r="F289" s="45"/>
      <c r="O289" s="45"/>
    </row>
    <row r="290">
      <c r="E290" s="45"/>
      <c r="F290" s="45"/>
      <c r="O290" s="45"/>
    </row>
    <row r="291">
      <c r="E291" s="45"/>
      <c r="F291" s="45"/>
      <c r="O291" s="45"/>
    </row>
    <row r="292">
      <c r="E292" s="45"/>
      <c r="F292" s="45"/>
      <c r="O292" s="45"/>
    </row>
    <row r="293">
      <c r="E293" s="45"/>
      <c r="F293" s="45"/>
      <c r="O293" s="45"/>
    </row>
    <row r="294">
      <c r="E294" s="45"/>
      <c r="F294" s="45"/>
      <c r="O294" s="45"/>
    </row>
    <row r="295">
      <c r="E295" s="45"/>
      <c r="F295" s="45"/>
      <c r="O295" s="45"/>
    </row>
    <row r="296">
      <c r="E296" s="45"/>
      <c r="F296" s="45"/>
      <c r="O296" s="45"/>
    </row>
    <row r="297">
      <c r="E297" s="45"/>
      <c r="F297" s="45"/>
      <c r="O297" s="45"/>
    </row>
    <row r="298">
      <c r="E298" s="45"/>
      <c r="F298" s="45"/>
      <c r="O298" s="45"/>
    </row>
    <row r="299">
      <c r="E299" s="45"/>
      <c r="F299" s="45"/>
      <c r="O299" s="45"/>
    </row>
    <row r="300">
      <c r="E300" s="45"/>
      <c r="F300" s="45"/>
      <c r="O300" s="45"/>
    </row>
    <row r="301">
      <c r="E301" s="45"/>
      <c r="F301" s="45"/>
      <c r="O301" s="45"/>
    </row>
    <row r="302">
      <c r="E302" s="45"/>
      <c r="F302" s="45"/>
      <c r="O302" s="45"/>
    </row>
    <row r="303">
      <c r="E303" s="45"/>
      <c r="F303" s="45"/>
      <c r="O303" s="45"/>
    </row>
    <row r="304">
      <c r="E304" s="45"/>
      <c r="F304" s="45"/>
      <c r="O304" s="45"/>
    </row>
    <row r="305">
      <c r="E305" s="45"/>
      <c r="F305" s="45"/>
      <c r="O305" s="45"/>
    </row>
    <row r="306">
      <c r="E306" s="45"/>
      <c r="F306" s="45"/>
      <c r="O306" s="45"/>
    </row>
    <row r="307">
      <c r="E307" s="45"/>
      <c r="F307" s="45"/>
      <c r="O307" s="45"/>
    </row>
    <row r="308">
      <c r="E308" s="45"/>
      <c r="F308" s="45"/>
      <c r="O308" s="45"/>
    </row>
    <row r="309">
      <c r="E309" s="45"/>
      <c r="F309" s="45"/>
      <c r="O309" s="45"/>
    </row>
    <row r="310">
      <c r="E310" s="45"/>
      <c r="F310" s="45"/>
      <c r="O310" s="45"/>
    </row>
    <row r="311">
      <c r="E311" s="45"/>
      <c r="F311" s="45"/>
      <c r="O311" s="45"/>
    </row>
    <row r="312">
      <c r="E312" s="45"/>
      <c r="F312" s="45"/>
      <c r="O312" s="45"/>
    </row>
    <row r="313">
      <c r="E313" s="45"/>
      <c r="F313" s="45"/>
      <c r="O313" s="45"/>
    </row>
    <row r="314">
      <c r="E314" s="45"/>
      <c r="F314" s="45"/>
      <c r="O314" s="45"/>
    </row>
    <row r="315">
      <c r="E315" s="45"/>
      <c r="F315" s="45"/>
      <c r="O315" s="45"/>
    </row>
    <row r="316">
      <c r="E316" s="45"/>
      <c r="F316" s="45"/>
      <c r="O316" s="45"/>
    </row>
    <row r="317">
      <c r="E317" s="45"/>
      <c r="F317" s="45"/>
      <c r="O317" s="45"/>
    </row>
    <row r="318">
      <c r="E318" s="45"/>
      <c r="F318" s="45"/>
      <c r="O318" s="45"/>
    </row>
    <row r="319">
      <c r="E319" s="45"/>
      <c r="F319" s="45"/>
      <c r="O319" s="45"/>
    </row>
    <row r="320">
      <c r="E320" s="45"/>
      <c r="F320" s="45"/>
      <c r="O320" s="45"/>
    </row>
    <row r="321">
      <c r="E321" s="45"/>
      <c r="F321" s="45"/>
      <c r="O321" s="45"/>
    </row>
    <row r="322">
      <c r="E322" s="45"/>
      <c r="F322" s="45"/>
      <c r="O322" s="45"/>
    </row>
    <row r="323">
      <c r="E323" s="45"/>
      <c r="F323" s="45"/>
      <c r="O323" s="45"/>
    </row>
    <row r="324">
      <c r="E324" s="45"/>
      <c r="F324" s="45"/>
      <c r="O324" s="45"/>
    </row>
    <row r="325">
      <c r="E325" s="45"/>
      <c r="F325" s="45"/>
      <c r="O325" s="45"/>
    </row>
    <row r="326">
      <c r="E326" s="45"/>
      <c r="F326" s="45"/>
      <c r="O326" s="45"/>
    </row>
    <row r="327">
      <c r="E327" s="45"/>
      <c r="F327" s="45"/>
      <c r="O327" s="45"/>
    </row>
    <row r="328">
      <c r="E328" s="45"/>
      <c r="F328" s="45"/>
      <c r="O328" s="45"/>
    </row>
    <row r="329">
      <c r="E329" s="45"/>
      <c r="F329" s="45"/>
      <c r="O329" s="45"/>
    </row>
    <row r="330">
      <c r="E330" s="45"/>
      <c r="F330" s="45"/>
      <c r="O330" s="45"/>
    </row>
    <row r="331">
      <c r="E331" s="45"/>
      <c r="F331" s="45"/>
      <c r="O331" s="45"/>
    </row>
    <row r="332">
      <c r="E332" s="45"/>
      <c r="F332" s="45"/>
      <c r="O332" s="45"/>
    </row>
    <row r="333">
      <c r="E333" s="45"/>
      <c r="F333" s="45"/>
      <c r="O333" s="45"/>
    </row>
    <row r="334">
      <c r="E334" s="45"/>
      <c r="F334" s="45"/>
      <c r="O334" s="45"/>
    </row>
    <row r="335">
      <c r="E335" s="45"/>
      <c r="F335" s="45"/>
      <c r="O335" s="45"/>
    </row>
    <row r="336">
      <c r="E336" s="45"/>
      <c r="F336" s="45"/>
      <c r="O336" s="45"/>
    </row>
    <row r="337">
      <c r="E337" s="45"/>
      <c r="F337" s="45"/>
      <c r="O337" s="45"/>
    </row>
    <row r="338">
      <c r="E338" s="45"/>
      <c r="F338" s="45"/>
      <c r="O338" s="45"/>
    </row>
    <row r="339">
      <c r="E339" s="45"/>
      <c r="F339" s="45"/>
      <c r="O339" s="45"/>
    </row>
    <row r="340">
      <c r="E340" s="45"/>
      <c r="F340" s="45"/>
      <c r="O340" s="45"/>
    </row>
    <row r="341">
      <c r="E341" s="45"/>
      <c r="F341" s="45"/>
      <c r="O341" s="45"/>
    </row>
    <row r="342">
      <c r="E342" s="45"/>
      <c r="F342" s="45"/>
      <c r="O342" s="45"/>
    </row>
    <row r="343">
      <c r="E343" s="45"/>
      <c r="F343" s="45"/>
      <c r="O343" s="45"/>
    </row>
    <row r="344">
      <c r="E344" s="45"/>
      <c r="F344" s="45"/>
      <c r="O344" s="45"/>
    </row>
    <row r="345">
      <c r="E345" s="45"/>
      <c r="F345" s="45"/>
      <c r="O345" s="45"/>
    </row>
    <row r="346">
      <c r="E346" s="45"/>
      <c r="F346" s="45"/>
      <c r="O346" s="45"/>
    </row>
    <row r="347">
      <c r="E347" s="45"/>
      <c r="F347" s="45"/>
      <c r="O347" s="45"/>
    </row>
    <row r="348">
      <c r="E348" s="45"/>
      <c r="F348" s="45"/>
      <c r="O348" s="45"/>
    </row>
    <row r="349">
      <c r="E349" s="45"/>
      <c r="F349" s="45"/>
      <c r="O349" s="45"/>
    </row>
    <row r="350">
      <c r="E350" s="45"/>
      <c r="F350" s="45"/>
      <c r="O350" s="45"/>
    </row>
    <row r="351">
      <c r="E351" s="45"/>
      <c r="F351" s="45"/>
      <c r="O351" s="45"/>
    </row>
    <row r="352">
      <c r="E352" s="45"/>
      <c r="F352" s="45"/>
      <c r="O352" s="45"/>
    </row>
    <row r="353">
      <c r="E353" s="45"/>
      <c r="F353" s="45"/>
      <c r="O353" s="45"/>
    </row>
    <row r="354">
      <c r="E354" s="45"/>
      <c r="F354" s="45"/>
      <c r="O354" s="45"/>
    </row>
    <row r="355">
      <c r="E355" s="45"/>
      <c r="F355" s="45"/>
      <c r="O355" s="45"/>
    </row>
    <row r="356">
      <c r="E356" s="45"/>
      <c r="F356" s="45"/>
      <c r="O356" s="45"/>
    </row>
    <row r="357">
      <c r="E357" s="45"/>
      <c r="F357" s="45"/>
      <c r="O357" s="45"/>
    </row>
    <row r="358">
      <c r="E358" s="45"/>
      <c r="F358" s="45"/>
      <c r="O358" s="45"/>
    </row>
    <row r="359">
      <c r="E359" s="45"/>
      <c r="F359" s="45"/>
      <c r="O359" s="45"/>
    </row>
    <row r="360">
      <c r="E360" s="45"/>
      <c r="F360" s="45"/>
      <c r="O360" s="45"/>
    </row>
    <row r="361">
      <c r="E361" s="45"/>
      <c r="F361" s="45"/>
      <c r="O361" s="45"/>
    </row>
    <row r="362">
      <c r="E362" s="45"/>
      <c r="F362" s="45"/>
      <c r="O362" s="45"/>
    </row>
    <row r="363">
      <c r="E363" s="45"/>
      <c r="F363" s="45"/>
      <c r="O363" s="45"/>
    </row>
    <row r="364">
      <c r="E364" s="45"/>
      <c r="F364" s="45"/>
      <c r="O364" s="45"/>
    </row>
    <row r="365">
      <c r="E365" s="45"/>
      <c r="F365" s="45"/>
      <c r="O365" s="45"/>
    </row>
    <row r="366">
      <c r="E366" s="45"/>
      <c r="F366" s="45"/>
      <c r="O366" s="45"/>
    </row>
    <row r="367">
      <c r="E367" s="45"/>
      <c r="F367" s="45"/>
      <c r="O367" s="45"/>
    </row>
    <row r="368">
      <c r="E368" s="45"/>
      <c r="F368" s="45"/>
      <c r="O368" s="45"/>
    </row>
    <row r="369">
      <c r="E369" s="45"/>
      <c r="F369" s="45"/>
      <c r="O369" s="45"/>
    </row>
    <row r="370">
      <c r="E370" s="45"/>
      <c r="F370" s="45"/>
      <c r="O370" s="45"/>
    </row>
    <row r="371">
      <c r="E371" s="45"/>
      <c r="F371" s="45"/>
      <c r="O371" s="45"/>
    </row>
    <row r="372">
      <c r="E372" s="45"/>
      <c r="F372" s="45"/>
      <c r="O372" s="45"/>
    </row>
    <row r="373">
      <c r="E373" s="45"/>
      <c r="F373" s="45"/>
      <c r="O373" s="45"/>
    </row>
    <row r="374">
      <c r="E374" s="45"/>
      <c r="F374" s="45"/>
      <c r="O374" s="45"/>
    </row>
    <row r="375">
      <c r="E375" s="45"/>
      <c r="F375" s="45"/>
      <c r="O375" s="45"/>
    </row>
    <row r="376">
      <c r="E376" s="45"/>
      <c r="F376" s="45"/>
      <c r="O376" s="45"/>
    </row>
    <row r="377">
      <c r="E377" s="45"/>
      <c r="F377" s="45"/>
      <c r="O377" s="45"/>
    </row>
    <row r="378">
      <c r="E378" s="45"/>
      <c r="F378" s="45"/>
      <c r="O378" s="45"/>
    </row>
    <row r="379">
      <c r="E379" s="45"/>
      <c r="F379" s="45"/>
      <c r="O379" s="45"/>
    </row>
    <row r="380">
      <c r="E380" s="45"/>
      <c r="F380" s="45"/>
      <c r="O380" s="45"/>
    </row>
    <row r="381">
      <c r="E381" s="45"/>
      <c r="F381" s="45"/>
      <c r="O381" s="45"/>
    </row>
    <row r="382">
      <c r="E382" s="45"/>
      <c r="F382" s="45"/>
      <c r="O382" s="45"/>
    </row>
    <row r="383">
      <c r="E383" s="45"/>
      <c r="F383" s="45"/>
      <c r="O383" s="45"/>
    </row>
    <row r="384">
      <c r="E384" s="45"/>
      <c r="F384" s="45"/>
      <c r="O384" s="45"/>
    </row>
    <row r="385">
      <c r="E385" s="45"/>
      <c r="F385" s="45"/>
      <c r="O385" s="45"/>
    </row>
    <row r="386">
      <c r="E386" s="45"/>
      <c r="F386" s="45"/>
      <c r="O386" s="45"/>
    </row>
    <row r="387">
      <c r="E387" s="45"/>
      <c r="F387" s="45"/>
      <c r="O387" s="45"/>
    </row>
    <row r="388">
      <c r="E388" s="45"/>
      <c r="F388" s="45"/>
      <c r="O388" s="45"/>
    </row>
    <row r="389">
      <c r="E389" s="45"/>
      <c r="F389" s="45"/>
      <c r="O389" s="45"/>
    </row>
    <row r="390">
      <c r="E390" s="45"/>
      <c r="F390" s="45"/>
      <c r="O390" s="45"/>
    </row>
    <row r="391">
      <c r="E391" s="45"/>
      <c r="F391" s="45"/>
      <c r="O391" s="45"/>
    </row>
    <row r="392">
      <c r="E392" s="45"/>
      <c r="F392" s="45"/>
      <c r="O392" s="45"/>
    </row>
    <row r="393">
      <c r="E393" s="45"/>
      <c r="F393" s="45"/>
      <c r="O393" s="45"/>
    </row>
    <row r="394">
      <c r="E394" s="45"/>
      <c r="F394" s="45"/>
      <c r="O394" s="45"/>
    </row>
    <row r="395">
      <c r="E395" s="45"/>
      <c r="F395" s="45"/>
      <c r="O395" s="45"/>
    </row>
    <row r="396">
      <c r="E396" s="45"/>
      <c r="F396" s="45"/>
      <c r="O396" s="45"/>
    </row>
    <row r="397">
      <c r="E397" s="45"/>
      <c r="F397" s="45"/>
      <c r="O397" s="45"/>
    </row>
    <row r="398">
      <c r="E398" s="45"/>
      <c r="F398" s="45"/>
      <c r="O398" s="45"/>
    </row>
    <row r="399">
      <c r="E399" s="45"/>
      <c r="F399" s="45"/>
      <c r="O399" s="45"/>
    </row>
    <row r="400">
      <c r="E400" s="45"/>
      <c r="F400" s="45"/>
      <c r="O400" s="45"/>
    </row>
    <row r="401">
      <c r="E401" s="45"/>
      <c r="F401" s="45"/>
      <c r="O401" s="45"/>
    </row>
    <row r="402">
      <c r="E402" s="45"/>
      <c r="F402" s="45"/>
      <c r="O402" s="45"/>
    </row>
    <row r="403">
      <c r="E403" s="45"/>
      <c r="F403" s="45"/>
      <c r="O403" s="45"/>
    </row>
    <row r="404">
      <c r="E404" s="45"/>
      <c r="F404" s="45"/>
      <c r="O404" s="45"/>
    </row>
    <row r="405">
      <c r="E405" s="45"/>
      <c r="F405" s="45"/>
      <c r="O405" s="45"/>
    </row>
    <row r="406">
      <c r="E406" s="45"/>
      <c r="F406" s="45"/>
      <c r="O406" s="45"/>
    </row>
    <row r="407">
      <c r="E407" s="45"/>
      <c r="F407" s="45"/>
      <c r="O407" s="45"/>
    </row>
    <row r="408">
      <c r="E408" s="45"/>
      <c r="F408" s="45"/>
      <c r="O408" s="45"/>
    </row>
    <row r="409">
      <c r="E409" s="45"/>
      <c r="F409" s="45"/>
      <c r="O409" s="45"/>
    </row>
    <row r="410">
      <c r="E410" s="45"/>
      <c r="F410" s="45"/>
      <c r="O410" s="45"/>
    </row>
    <row r="411">
      <c r="E411" s="45"/>
      <c r="F411" s="45"/>
      <c r="O411" s="45"/>
    </row>
    <row r="412">
      <c r="E412" s="45"/>
      <c r="F412" s="45"/>
      <c r="O412" s="45"/>
    </row>
    <row r="413">
      <c r="E413" s="45"/>
      <c r="F413" s="45"/>
      <c r="O413" s="45"/>
    </row>
    <row r="414">
      <c r="E414" s="45"/>
      <c r="F414" s="45"/>
      <c r="O414" s="45"/>
    </row>
    <row r="415">
      <c r="E415" s="45"/>
      <c r="F415" s="45"/>
      <c r="O415" s="45"/>
    </row>
    <row r="416">
      <c r="E416" s="45"/>
      <c r="F416" s="45"/>
      <c r="O416" s="45"/>
    </row>
    <row r="417">
      <c r="E417" s="45"/>
      <c r="F417" s="45"/>
      <c r="O417" s="45"/>
    </row>
    <row r="418">
      <c r="E418" s="45"/>
      <c r="F418" s="45"/>
      <c r="O418" s="45"/>
    </row>
    <row r="419">
      <c r="E419" s="45"/>
      <c r="F419" s="45"/>
      <c r="O419" s="45"/>
    </row>
    <row r="420">
      <c r="E420" s="45"/>
      <c r="F420" s="45"/>
      <c r="O420" s="45"/>
    </row>
    <row r="421">
      <c r="E421" s="45"/>
      <c r="F421" s="45"/>
      <c r="O421" s="45"/>
    </row>
    <row r="422">
      <c r="E422" s="45"/>
      <c r="F422" s="45"/>
      <c r="O422" s="45"/>
    </row>
    <row r="423">
      <c r="E423" s="45"/>
      <c r="F423" s="45"/>
      <c r="O423" s="45"/>
    </row>
    <row r="424">
      <c r="E424" s="45"/>
      <c r="F424" s="45"/>
      <c r="O424" s="45"/>
    </row>
    <row r="425">
      <c r="E425" s="45"/>
      <c r="F425" s="45"/>
      <c r="O425" s="45"/>
    </row>
    <row r="426">
      <c r="E426" s="45"/>
      <c r="F426" s="45"/>
      <c r="O426" s="45"/>
    </row>
    <row r="427">
      <c r="E427" s="45"/>
      <c r="F427" s="45"/>
      <c r="O427" s="45"/>
    </row>
    <row r="428">
      <c r="E428" s="45"/>
      <c r="F428" s="45"/>
      <c r="O428" s="45"/>
    </row>
    <row r="429">
      <c r="E429" s="45"/>
      <c r="F429" s="45"/>
      <c r="O429" s="45"/>
    </row>
    <row r="430">
      <c r="E430" s="45"/>
      <c r="F430" s="45"/>
      <c r="O430" s="45"/>
    </row>
    <row r="431">
      <c r="E431" s="45"/>
      <c r="F431" s="45"/>
      <c r="O431" s="45"/>
    </row>
    <row r="432">
      <c r="E432" s="45"/>
      <c r="F432" s="45"/>
      <c r="O432" s="45"/>
    </row>
    <row r="433">
      <c r="E433" s="45"/>
      <c r="F433" s="45"/>
      <c r="O433" s="45"/>
    </row>
    <row r="434">
      <c r="E434" s="45"/>
      <c r="F434" s="45"/>
      <c r="O434" s="45"/>
    </row>
    <row r="435">
      <c r="E435" s="45"/>
      <c r="F435" s="45"/>
      <c r="O435" s="45"/>
    </row>
    <row r="436">
      <c r="E436" s="45"/>
      <c r="F436" s="45"/>
      <c r="O436" s="45"/>
    </row>
    <row r="437">
      <c r="E437" s="45"/>
      <c r="F437" s="45"/>
      <c r="O437" s="45"/>
    </row>
    <row r="438">
      <c r="E438" s="45"/>
      <c r="F438" s="45"/>
      <c r="O438" s="45"/>
    </row>
    <row r="439">
      <c r="E439" s="45"/>
      <c r="F439" s="45"/>
      <c r="O439" s="45"/>
    </row>
    <row r="440">
      <c r="E440" s="45"/>
      <c r="F440" s="45"/>
      <c r="O440" s="45"/>
    </row>
    <row r="441">
      <c r="E441" s="45"/>
      <c r="F441" s="45"/>
      <c r="O441" s="45"/>
    </row>
    <row r="442">
      <c r="E442" s="45"/>
      <c r="F442" s="45"/>
      <c r="O442" s="45"/>
    </row>
    <row r="443">
      <c r="E443" s="45"/>
      <c r="F443" s="45"/>
      <c r="O443" s="45"/>
    </row>
    <row r="444">
      <c r="E444" s="45"/>
      <c r="F444" s="45"/>
      <c r="O444" s="45"/>
    </row>
    <row r="445">
      <c r="E445" s="45"/>
      <c r="F445" s="45"/>
      <c r="O445" s="45"/>
    </row>
    <row r="446">
      <c r="E446" s="45"/>
      <c r="F446" s="45"/>
      <c r="O446" s="45"/>
    </row>
    <row r="447">
      <c r="E447" s="45"/>
      <c r="F447" s="45"/>
      <c r="O447" s="45"/>
    </row>
    <row r="448">
      <c r="E448" s="45"/>
      <c r="F448" s="45"/>
      <c r="O448" s="45"/>
    </row>
    <row r="449">
      <c r="E449" s="45"/>
      <c r="F449" s="45"/>
      <c r="O449" s="45"/>
    </row>
    <row r="450">
      <c r="E450" s="45"/>
      <c r="F450" s="45"/>
      <c r="O450" s="45"/>
    </row>
    <row r="451">
      <c r="E451" s="45"/>
      <c r="F451" s="45"/>
      <c r="O451" s="45"/>
    </row>
    <row r="452">
      <c r="E452" s="45"/>
      <c r="F452" s="45"/>
      <c r="O452" s="45"/>
    </row>
    <row r="453">
      <c r="E453" s="45"/>
      <c r="F453" s="45"/>
      <c r="O453" s="45"/>
    </row>
    <row r="454">
      <c r="E454" s="45"/>
      <c r="F454" s="45"/>
      <c r="O454" s="45"/>
    </row>
    <row r="455">
      <c r="E455" s="45"/>
      <c r="F455" s="45"/>
      <c r="O455" s="45"/>
    </row>
    <row r="456">
      <c r="E456" s="45"/>
      <c r="F456" s="45"/>
      <c r="O456" s="45"/>
    </row>
    <row r="457">
      <c r="E457" s="45"/>
      <c r="F457" s="45"/>
      <c r="O457" s="45"/>
    </row>
    <row r="458">
      <c r="E458" s="45"/>
      <c r="F458" s="45"/>
      <c r="O458" s="45"/>
    </row>
    <row r="459">
      <c r="E459" s="45"/>
      <c r="F459" s="45"/>
      <c r="O459" s="45"/>
    </row>
    <row r="460">
      <c r="E460" s="45"/>
      <c r="F460" s="45"/>
      <c r="O460" s="45"/>
    </row>
    <row r="461">
      <c r="E461" s="45"/>
      <c r="F461" s="45"/>
      <c r="O461" s="45"/>
    </row>
    <row r="462">
      <c r="E462" s="45"/>
      <c r="F462" s="45"/>
      <c r="O462" s="45"/>
    </row>
    <row r="463">
      <c r="E463" s="45"/>
      <c r="F463" s="45"/>
      <c r="O463" s="45"/>
    </row>
    <row r="464">
      <c r="E464" s="45"/>
      <c r="F464" s="45"/>
      <c r="O464" s="45"/>
    </row>
    <row r="465">
      <c r="E465" s="45"/>
      <c r="F465" s="45"/>
      <c r="O465" s="45"/>
    </row>
    <row r="466">
      <c r="E466" s="45"/>
      <c r="F466" s="45"/>
      <c r="O466" s="45"/>
    </row>
    <row r="467">
      <c r="E467" s="45"/>
      <c r="F467" s="45"/>
      <c r="O467" s="45"/>
    </row>
    <row r="468">
      <c r="E468" s="45"/>
      <c r="F468" s="45"/>
      <c r="O468" s="45"/>
    </row>
    <row r="469">
      <c r="E469" s="45"/>
      <c r="F469" s="45"/>
      <c r="O469" s="45"/>
    </row>
    <row r="470">
      <c r="E470" s="45"/>
      <c r="F470" s="45"/>
      <c r="O470" s="45"/>
    </row>
    <row r="471">
      <c r="E471" s="45"/>
      <c r="F471" s="45"/>
      <c r="O471" s="45"/>
    </row>
    <row r="472">
      <c r="E472" s="45"/>
      <c r="F472" s="45"/>
      <c r="O472" s="45"/>
    </row>
    <row r="473">
      <c r="E473" s="45"/>
      <c r="F473" s="45"/>
      <c r="O473" s="45"/>
    </row>
    <row r="474">
      <c r="E474" s="45"/>
      <c r="F474" s="45"/>
      <c r="O474" s="45"/>
    </row>
    <row r="475">
      <c r="E475" s="45"/>
      <c r="F475" s="45"/>
      <c r="O475" s="45"/>
    </row>
    <row r="476">
      <c r="E476" s="45"/>
      <c r="F476" s="45"/>
      <c r="O476" s="45"/>
    </row>
    <row r="477">
      <c r="E477" s="45"/>
      <c r="F477" s="45"/>
      <c r="O477" s="45"/>
    </row>
    <row r="478">
      <c r="E478" s="45"/>
      <c r="F478" s="45"/>
      <c r="O478" s="45"/>
    </row>
    <row r="479">
      <c r="E479" s="45"/>
      <c r="F479" s="45"/>
      <c r="O479" s="45"/>
    </row>
    <row r="480">
      <c r="E480" s="45"/>
      <c r="F480" s="45"/>
      <c r="O480" s="45"/>
    </row>
    <row r="481">
      <c r="E481" s="45"/>
      <c r="F481" s="45"/>
      <c r="O481" s="45"/>
    </row>
    <row r="482">
      <c r="E482" s="45"/>
      <c r="F482" s="45"/>
      <c r="O482" s="45"/>
    </row>
    <row r="483">
      <c r="E483" s="45"/>
      <c r="F483" s="45"/>
      <c r="O483" s="45"/>
    </row>
    <row r="484">
      <c r="E484" s="45"/>
      <c r="F484" s="45"/>
      <c r="O484" s="45"/>
    </row>
    <row r="485">
      <c r="E485" s="45"/>
      <c r="F485" s="45"/>
      <c r="O485" s="45"/>
    </row>
    <row r="486">
      <c r="E486" s="45"/>
      <c r="F486" s="45"/>
      <c r="O486" s="45"/>
    </row>
    <row r="487">
      <c r="E487" s="45"/>
      <c r="F487" s="45"/>
      <c r="O487" s="45"/>
    </row>
    <row r="488">
      <c r="E488" s="45"/>
      <c r="F488" s="45"/>
      <c r="O488" s="45"/>
    </row>
    <row r="489">
      <c r="E489" s="45"/>
      <c r="F489" s="45"/>
      <c r="O489" s="45"/>
    </row>
    <row r="490">
      <c r="E490" s="45"/>
      <c r="F490" s="45"/>
      <c r="O490" s="45"/>
    </row>
    <row r="491">
      <c r="E491" s="45"/>
      <c r="F491" s="45"/>
      <c r="O491" s="45"/>
    </row>
    <row r="492">
      <c r="E492" s="45"/>
      <c r="F492" s="45"/>
      <c r="O492" s="45"/>
    </row>
    <row r="493">
      <c r="E493" s="45"/>
      <c r="F493" s="45"/>
      <c r="O493" s="45"/>
    </row>
    <row r="494">
      <c r="E494" s="45"/>
      <c r="F494" s="45"/>
      <c r="O494" s="45"/>
    </row>
    <row r="495">
      <c r="E495" s="45"/>
      <c r="F495" s="45"/>
      <c r="O495" s="45"/>
    </row>
    <row r="496">
      <c r="E496" s="45"/>
      <c r="F496" s="45"/>
      <c r="O496" s="45"/>
    </row>
    <row r="497">
      <c r="E497" s="45"/>
      <c r="F497" s="45"/>
      <c r="O497" s="45"/>
    </row>
    <row r="498">
      <c r="E498" s="45"/>
      <c r="F498" s="45"/>
      <c r="O498" s="45"/>
    </row>
    <row r="499">
      <c r="E499" s="45"/>
      <c r="F499" s="45"/>
      <c r="O499" s="45"/>
    </row>
    <row r="500">
      <c r="E500" s="45"/>
      <c r="F500" s="45"/>
      <c r="O500" s="45"/>
    </row>
    <row r="501">
      <c r="E501" s="45"/>
      <c r="F501" s="45"/>
      <c r="O501" s="45"/>
    </row>
    <row r="502">
      <c r="E502" s="45"/>
      <c r="F502" s="45"/>
      <c r="O502" s="45"/>
    </row>
    <row r="503">
      <c r="E503" s="45"/>
      <c r="F503" s="45"/>
      <c r="O503" s="45"/>
    </row>
    <row r="504">
      <c r="E504" s="45"/>
      <c r="F504" s="45"/>
      <c r="O504" s="45"/>
    </row>
    <row r="505">
      <c r="E505" s="45"/>
      <c r="F505" s="45"/>
      <c r="O505" s="45"/>
    </row>
    <row r="506">
      <c r="E506" s="45"/>
      <c r="F506" s="45"/>
      <c r="O506" s="45"/>
    </row>
    <row r="507">
      <c r="E507" s="45"/>
      <c r="F507" s="45"/>
      <c r="O507" s="45"/>
    </row>
    <row r="508">
      <c r="E508" s="45"/>
      <c r="F508" s="45"/>
      <c r="O508" s="45"/>
    </row>
    <row r="509">
      <c r="E509" s="45"/>
      <c r="F509" s="45"/>
      <c r="O509" s="45"/>
    </row>
    <row r="510">
      <c r="E510" s="45"/>
      <c r="F510" s="45"/>
      <c r="O510" s="45"/>
    </row>
    <row r="511">
      <c r="E511" s="45"/>
      <c r="F511" s="45"/>
      <c r="O511" s="45"/>
    </row>
    <row r="512">
      <c r="E512" s="45"/>
      <c r="F512" s="45"/>
      <c r="O512" s="45"/>
    </row>
    <row r="513">
      <c r="E513" s="45"/>
      <c r="F513" s="45"/>
      <c r="O513" s="45"/>
    </row>
    <row r="514">
      <c r="E514" s="45"/>
      <c r="F514" s="45"/>
      <c r="O514" s="45"/>
    </row>
    <row r="515">
      <c r="E515" s="45"/>
      <c r="F515" s="45"/>
      <c r="O515" s="45"/>
    </row>
    <row r="516">
      <c r="E516" s="45"/>
      <c r="F516" s="45"/>
      <c r="O516" s="45"/>
    </row>
    <row r="517">
      <c r="E517" s="45"/>
      <c r="F517" s="45"/>
      <c r="O517" s="45"/>
    </row>
    <row r="518">
      <c r="E518" s="45"/>
      <c r="F518" s="45"/>
      <c r="O518" s="45"/>
    </row>
    <row r="519">
      <c r="E519" s="45"/>
      <c r="F519" s="45"/>
      <c r="O519" s="45"/>
    </row>
    <row r="520">
      <c r="E520" s="45"/>
      <c r="F520" s="45"/>
      <c r="O520" s="45"/>
    </row>
    <row r="521">
      <c r="E521" s="45"/>
      <c r="F521" s="45"/>
      <c r="O521" s="45"/>
    </row>
    <row r="522">
      <c r="E522" s="45"/>
      <c r="F522" s="45"/>
      <c r="O522" s="45"/>
    </row>
    <row r="523">
      <c r="E523" s="45"/>
      <c r="F523" s="45"/>
      <c r="O523" s="45"/>
    </row>
    <row r="524">
      <c r="E524" s="45"/>
      <c r="F524" s="45"/>
      <c r="O524" s="45"/>
    </row>
    <row r="525">
      <c r="E525" s="45"/>
      <c r="F525" s="45"/>
      <c r="O525" s="45"/>
    </row>
    <row r="526">
      <c r="E526" s="45"/>
      <c r="F526" s="45"/>
      <c r="O526" s="45"/>
    </row>
    <row r="527">
      <c r="E527" s="45"/>
      <c r="F527" s="45"/>
      <c r="O527" s="45"/>
    </row>
    <row r="528">
      <c r="E528" s="45"/>
      <c r="F528" s="45"/>
      <c r="O528" s="45"/>
    </row>
    <row r="529">
      <c r="E529" s="45"/>
      <c r="F529" s="45"/>
      <c r="O529" s="45"/>
    </row>
    <row r="530">
      <c r="E530" s="45"/>
      <c r="F530" s="45"/>
      <c r="O530" s="45"/>
    </row>
    <row r="531">
      <c r="E531" s="45"/>
      <c r="F531" s="45"/>
      <c r="O531" s="45"/>
    </row>
    <row r="532">
      <c r="E532" s="45"/>
      <c r="F532" s="45"/>
      <c r="O532" s="45"/>
    </row>
    <row r="533">
      <c r="E533" s="45"/>
      <c r="F533" s="45"/>
      <c r="O533" s="45"/>
    </row>
    <row r="534">
      <c r="E534" s="45"/>
      <c r="F534" s="45"/>
      <c r="O534" s="45"/>
    </row>
    <row r="535">
      <c r="E535" s="45"/>
      <c r="F535" s="45"/>
      <c r="O535" s="45"/>
    </row>
    <row r="536">
      <c r="E536" s="45"/>
      <c r="F536" s="45"/>
      <c r="O536" s="45"/>
    </row>
    <row r="537">
      <c r="E537" s="45"/>
      <c r="F537" s="45"/>
      <c r="O537" s="45"/>
    </row>
    <row r="538">
      <c r="E538" s="45"/>
      <c r="F538" s="45"/>
      <c r="O538" s="45"/>
    </row>
    <row r="539">
      <c r="E539" s="45"/>
      <c r="F539" s="45"/>
      <c r="O539" s="45"/>
    </row>
    <row r="540">
      <c r="E540" s="45"/>
      <c r="F540" s="45"/>
      <c r="O540" s="45"/>
    </row>
    <row r="541">
      <c r="E541" s="45"/>
      <c r="F541" s="45"/>
      <c r="O541" s="45"/>
    </row>
    <row r="542">
      <c r="E542" s="45"/>
      <c r="F542" s="45"/>
      <c r="O542" s="45"/>
    </row>
    <row r="543">
      <c r="E543" s="45"/>
      <c r="F543" s="45"/>
      <c r="O543" s="45"/>
    </row>
    <row r="544">
      <c r="E544" s="45"/>
      <c r="F544" s="45"/>
      <c r="O544" s="45"/>
    </row>
    <row r="545">
      <c r="E545" s="45"/>
      <c r="F545" s="45"/>
      <c r="O545" s="45"/>
    </row>
    <row r="546">
      <c r="E546" s="45"/>
      <c r="F546" s="45"/>
      <c r="O546" s="45"/>
    </row>
    <row r="547">
      <c r="E547" s="45"/>
      <c r="F547" s="45"/>
      <c r="O547" s="45"/>
    </row>
    <row r="548">
      <c r="E548" s="45"/>
      <c r="F548" s="45"/>
      <c r="O548" s="45"/>
    </row>
    <row r="549">
      <c r="E549" s="45"/>
      <c r="F549" s="45"/>
      <c r="O549" s="45"/>
    </row>
    <row r="550">
      <c r="E550" s="45"/>
      <c r="F550" s="45"/>
      <c r="O550" s="45"/>
    </row>
    <row r="551">
      <c r="E551" s="45"/>
      <c r="F551" s="45"/>
      <c r="O551" s="45"/>
    </row>
    <row r="552">
      <c r="E552" s="45"/>
      <c r="F552" s="45"/>
      <c r="O552" s="45"/>
    </row>
    <row r="553">
      <c r="E553" s="45"/>
      <c r="F553" s="45"/>
      <c r="O553" s="45"/>
    </row>
    <row r="554">
      <c r="E554" s="45"/>
      <c r="F554" s="45"/>
      <c r="O554" s="45"/>
    </row>
    <row r="555">
      <c r="E555" s="45"/>
      <c r="F555" s="45"/>
      <c r="O555" s="45"/>
    </row>
    <row r="556">
      <c r="E556" s="45"/>
      <c r="F556" s="45"/>
      <c r="O556" s="45"/>
    </row>
    <row r="557">
      <c r="E557" s="45"/>
      <c r="F557" s="45"/>
      <c r="O557" s="45"/>
    </row>
    <row r="558">
      <c r="E558" s="45"/>
      <c r="F558" s="45"/>
      <c r="O558" s="45"/>
    </row>
    <row r="559">
      <c r="E559" s="45"/>
      <c r="F559" s="45"/>
      <c r="O559" s="45"/>
    </row>
    <row r="560">
      <c r="E560" s="45"/>
      <c r="F560" s="45"/>
      <c r="O560" s="45"/>
    </row>
    <row r="561">
      <c r="E561" s="45"/>
      <c r="F561" s="45"/>
      <c r="O561" s="45"/>
    </row>
    <row r="562">
      <c r="E562" s="45"/>
      <c r="F562" s="45"/>
      <c r="O562" s="45"/>
    </row>
    <row r="563">
      <c r="E563" s="45"/>
      <c r="F563" s="45"/>
      <c r="O563" s="45"/>
    </row>
    <row r="564">
      <c r="E564" s="45"/>
      <c r="F564" s="45"/>
      <c r="O564" s="45"/>
    </row>
    <row r="565">
      <c r="E565" s="45"/>
      <c r="F565" s="45"/>
      <c r="O565" s="45"/>
    </row>
    <row r="566">
      <c r="E566" s="45"/>
      <c r="F566" s="45"/>
      <c r="O566" s="45"/>
    </row>
    <row r="567">
      <c r="E567" s="45"/>
      <c r="F567" s="45"/>
      <c r="O567" s="45"/>
    </row>
    <row r="568">
      <c r="E568" s="45"/>
      <c r="F568" s="45"/>
      <c r="O568" s="45"/>
    </row>
    <row r="569">
      <c r="E569" s="45"/>
      <c r="F569" s="45"/>
      <c r="O569" s="45"/>
    </row>
    <row r="570">
      <c r="E570" s="45"/>
      <c r="F570" s="45"/>
      <c r="O570" s="45"/>
    </row>
    <row r="571">
      <c r="E571" s="45"/>
      <c r="F571" s="45"/>
      <c r="O571" s="45"/>
    </row>
    <row r="572">
      <c r="E572" s="45"/>
      <c r="F572" s="45"/>
      <c r="O572" s="45"/>
    </row>
    <row r="573">
      <c r="E573" s="45"/>
      <c r="F573" s="45"/>
      <c r="O573" s="45"/>
    </row>
    <row r="574">
      <c r="E574" s="45"/>
      <c r="F574" s="45"/>
      <c r="O574" s="45"/>
    </row>
    <row r="575">
      <c r="E575" s="45"/>
      <c r="F575" s="45"/>
      <c r="O575" s="45"/>
    </row>
    <row r="576">
      <c r="E576" s="45"/>
      <c r="F576" s="45"/>
      <c r="O576" s="45"/>
    </row>
    <row r="577">
      <c r="E577" s="45"/>
      <c r="F577" s="45"/>
      <c r="O577" s="45"/>
    </row>
    <row r="578">
      <c r="E578" s="45"/>
      <c r="F578" s="45"/>
      <c r="O578" s="45"/>
    </row>
    <row r="579">
      <c r="E579" s="45"/>
      <c r="F579" s="45"/>
      <c r="O579" s="45"/>
    </row>
    <row r="580">
      <c r="E580" s="45"/>
      <c r="F580" s="45"/>
      <c r="O580" s="45"/>
    </row>
    <row r="581">
      <c r="E581" s="45"/>
      <c r="F581" s="45"/>
      <c r="O581" s="45"/>
    </row>
    <row r="582">
      <c r="E582" s="45"/>
      <c r="F582" s="45"/>
      <c r="O582" s="45"/>
    </row>
    <row r="583">
      <c r="E583" s="45"/>
      <c r="F583" s="45"/>
      <c r="O583" s="45"/>
    </row>
    <row r="584">
      <c r="E584" s="45"/>
      <c r="F584" s="45"/>
      <c r="O584" s="45"/>
    </row>
    <row r="585">
      <c r="E585" s="45"/>
      <c r="F585" s="45"/>
      <c r="O585" s="45"/>
    </row>
    <row r="586">
      <c r="E586" s="45"/>
      <c r="F586" s="45"/>
      <c r="O586" s="45"/>
    </row>
    <row r="587">
      <c r="E587" s="45"/>
      <c r="F587" s="45"/>
      <c r="O587" s="45"/>
    </row>
    <row r="588">
      <c r="E588" s="45"/>
      <c r="F588" s="45"/>
      <c r="O588" s="45"/>
    </row>
    <row r="589">
      <c r="E589" s="45"/>
      <c r="F589" s="45"/>
      <c r="O589" s="45"/>
    </row>
    <row r="590">
      <c r="E590" s="45"/>
      <c r="F590" s="45"/>
      <c r="O590" s="45"/>
    </row>
    <row r="591">
      <c r="E591" s="45"/>
      <c r="F591" s="45"/>
      <c r="O591" s="45"/>
    </row>
    <row r="592">
      <c r="E592" s="45"/>
      <c r="F592" s="45"/>
      <c r="O592" s="45"/>
    </row>
    <row r="593">
      <c r="E593" s="45"/>
      <c r="F593" s="45"/>
      <c r="O593" s="45"/>
    </row>
    <row r="594">
      <c r="E594" s="45"/>
      <c r="F594" s="45"/>
      <c r="O594" s="45"/>
    </row>
    <row r="595">
      <c r="E595" s="45"/>
      <c r="F595" s="45"/>
      <c r="O595" s="45"/>
    </row>
    <row r="596">
      <c r="E596" s="45"/>
      <c r="F596" s="45"/>
      <c r="O596" s="45"/>
    </row>
    <row r="597">
      <c r="E597" s="45"/>
      <c r="F597" s="45"/>
      <c r="O597" s="45"/>
    </row>
    <row r="598">
      <c r="E598" s="45"/>
      <c r="F598" s="45"/>
      <c r="O598" s="45"/>
    </row>
    <row r="599">
      <c r="E599" s="45"/>
      <c r="F599" s="45"/>
      <c r="O599" s="45"/>
    </row>
    <row r="600">
      <c r="E600" s="45"/>
      <c r="F600" s="45"/>
      <c r="O600" s="45"/>
    </row>
    <row r="601">
      <c r="E601" s="45"/>
      <c r="F601" s="45"/>
      <c r="O601" s="45"/>
    </row>
    <row r="602">
      <c r="E602" s="45"/>
      <c r="F602" s="45"/>
      <c r="O602" s="45"/>
    </row>
    <row r="603">
      <c r="E603" s="45"/>
      <c r="F603" s="45"/>
      <c r="O603" s="45"/>
    </row>
    <row r="604">
      <c r="E604" s="45"/>
      <c r="F604" s="45"/>
      <c r="O604" s="45"/>
    </row>
    <row r="605">
      <c r="E605" s="45"/>
      <c r="F605" s="45"/>
      <c r="O605" s="45"/>
    </row>
    <row r="606">
      <c r="E606" s="45"/>
      <c r="F606" s="45"/>
      <c r="O606" s="45"/>
    </row>
    <row r="607">
      <c r="E607" s="45"/>
      <c r="F607" s="45"/>
      <c r="O607" s="45"/>
    </row>
    <row r="608">
      <c r="E608" s="45"/>
      <c r="F608" s="45"/>
      <c r="O608" s="45"/>
    </row>
    <row r="609">
      <c r="E609" s="45"/>
      <c r="F609" s="45"/>
      <c r="O609" s="45"/>
    </row>
    <row r="610">
      <c r="E610" s="45"/>
      <c r="F610" s="45"/>
      <c r="O610" s="45"/>
    </row>
    <row r="611">
      <c r="E611" s="45"/>
      <c r="F611" s="45"/>
      <c r="O611" s="45"/>
    </row>
    <row r="612">
      <c r="E612" s="45"/>
      <c r="F612" s="45"/>
      <c r="O612" s="45"/>
    </row>
    <row r="613">
      <c r="E613" s="45"/>
      <c r="F613" s="45"/>
      <c r="O613" s="45"/>
    </row>
    <row r="614">
      <c r="E614" s="45"/>
      <c r="F614" s="45"/>
      <c r="O614" s="45"/>
    </row>
    <row r="615">
      <c r="E615" s="45"/>
      <c r="F615" s="45"/>
      <c r="O615" s="45"/>
    </row>
    <row r="616">
      <c r="E616" s="45"/>
      <c r="F616" s="45"/>
      <c r="O616" s="45"/>
    </row>
    <row r="617">
      <c r="E617" s="45"/>
      <c r="F617" s="45"/>
      <c r="O617" s="45"/>
    </row>
    <row r="618">
      <c r="E618" s="45"/>
      <c r="F618" s="45"/>
      <c r="O618" s="45"/>
    </row>
    <row r="619">
      <c r="E619" s="45"/>
      <c r="F619" s="45"/>
      <c r="O619" s="45"/>
    </row>
    <row r="620">
      <c r="E620" s="45"/>
      <c r="F620" s="45"/>
      <c r="O620" s="45"/>
    </row>
    <row r="621">
      <c r="E621" s="45"/>
      <c r="F621" s="45"/>
      <c r="O621" s="45"/>
    </row>
    <row r="622">
      <c r="E622" s="45"/>
      <c r="F622" s="45"/>
      <c r="O622" s="45"/>
    </row>
    <row r="623">
      <c r="E623" s="45"/>
      <c r="F623" s="45"/>
      <c r="O623" s="45"/>
    </row>
    <row r="624">
      <c r="E624" s="45"/>
      <c r="F624" s="45"/>
      <c r="O624" s="45"/>
    </row>
    <row r="625">
      <c r="E625" s="45"/>
      <c r="F625" s="45"/>
      <c r="O625" s="45"/>
    </row>
    <row r="626">
      <c r="E626" s="45"/>
      <c r="F626" s="45"/>
      <c r="O626" s="45"/>
    </row>
    <row r="627">
      <c r="E627" s="45"/>
      <c r="F627" s="45"/>
      <c r="O627" s="45"/>
    </row>
    <row r="628">
      <c r="E628" s="45"/>
      <c r="F628" s="45"/>
      <c r="O628" s="45"/>
    </row>
    <row r="629">
      <c r="E629" s="45"/>
      <c r="F629" s="45"/>
      <c r="O629" s="45"/>
    </row>
    <row r="630">
      <c r="E630" s="45"/>
      <c r="F630" s="45"/>
      <c r="O630" s="45"/>
    </row>
    <row r="631">
      <c r="E631" s="45"/>
      <c r="F631" s="45"/>
      <c r="O631" s="45"/>
    </row>
    <row r="632">
      <c r="E632" s="45"/>
      <c r="F632" s="45"/>
      <c r="O632" s="45"/>
    </row>
    <row r="633">
      <c r="E633" s="45"/>
      <c r="F633" s="45"/>
      <c r="O633" s="45"/>
    </row>
    <row r="634">
      <c r="E634" s="45"/>
      <c r="F634" s="45"/>
      <c r="O634" s="45"/>
    </row>
    <row r="635">
      <c r="E635" s="45"/>
      <c r="F635" s="45"/>
      <c r="O635" s="45"/>
    </row>
    <row r="636">
      <c r="E636" s="45"/>
      <c r="F636" s="45"/>
      <c r="O636" s="45"/>
    </row>
    <row r="637">
      <c r="E637" s="45"/>
      <c r="F637" s="45"/>
      <c r="O637" s="45"/>
    </row>
    <row r="638">
      <c r="E638" s="45"/>
      <c r="F638" s="45"/>
      <c r="O638" s="45"/>
    </row>
    <row r="639">
      <c r="E639" s="45"/>
      <c r="F639" s="45"/>
      <c r="O639" s="45"/>
    </row>
    <row r="640">
      <c r="E640" s="45"/>
      <c r="F640" s="45"/>
      <c r="O640" s="45"/>
    </row>
    <row r="641">
      <c r="E641" s="45"/>
      <c r="F641" s="45"/>
      <c r="O641" s="45"/>
    </row>
    <row r="642">
      <c r="E642" s="45"/>
      <c r="F642" s="45"/>
      <c r="O642" s="45"/>
    </row>
    <row r="643">
      <c r="E643" s="45"/>
      <c r="F643" s="45"/>
      <c r="O643" s="45"/>
    </row>
    <row r="644">
      <c r="E644" s="45"/>
      <c r="F644" s="45"/>
      <c r="O644" s="45"/>
    </row>
    <row r="645">
      <c r="E645" s="45"/>
      <c r="F645" s="45"/>
      <c r="O645" s="45"/>
    </row>
    <row r="646">
      <c r="E646" s="45"/>
      <c r="F646" s="45"/>
      <c r="O646" s="45"/>
    </row>
    <row r="647">
      <c r="E647" s="45"/>
      <c r="F647" s="45"/>
      <c r="O647" s="45"/>
    </row>
    <row r="648">
      <c r="E648" s="45"/>
      <c r="F648" s="45"/>
      <c r="O648" s="45"/>
    </row>
    <row r="649">
      <c r="E649" s="45"/>
      <c r="F649" s="45"/>
      <c r="O649" s="45"/>
    </row>
    <row r="650">
      <c r="E650" s="45"/>
      <c r="F650" s="45"/>
      <c r="O650" s="45"/>
    </row>
    <row r="651">
      <c r="E651" s="45"/>
      <c r="F651" s="45"/>
      <c r="O651" s="45"/>
    </row>
    <row r="652">
      <c r="E652" s="45"/>
      <c r="F652" s="45"/>
      <c r="O652" s="45"/>
    </row>
    <row r="653">
      <c r="E653" s="45"/>
      <c r="F653" s="45"/>
      <c r="O653" s="45"/>
    </row>
    <row r="654">
      <c r="E654" s="45"/>
      <c r="F654" s="45"/>
      <c r="O654" s="45"/>
    </row>
    <row r="655">
      <c r="E655" s="45"/>
      <c r="F655" s="45"/>
      <c r="O655" s="45"/>
    </row>
    <row r="656">
      <c r="E656" s="45"/>
      <c r="F656" s="45"/>
      <c r="O656" s="45"/>
    </row>
    <row r="657">
      <c r="E657" s="45"/>
      <c r="F657" s="45"/>
      <c r="O657" s="45"/>
    </row>
    <row r="658">
      <c r="E658" s="45"/>
      <c r="F658" s="45"/>
      <c r="O658" s="45"/>
    </row>
    <row r="659">
      <c r="E659" s="45"/>
      <c r="F659" s="45"/>
      <c r="O659" s="45"/>
    </row>
    <row r="660">
      <c r="E660" s="45"/>
      <c r="F660" s="45"/>
      <c r="O660" s="45"/>
    </row>
    <row r="661">
      <c r="E661" s="45"/>
      <c r="F661" s="45"/>
      <c r="O661" s="45"/>
    </row>
    <row r="662">
      <c r="E662" s="45"/>
      <c r="F662" s="45"/>
      <c r="O662" s="45"/>
    </row>
    <row r="663">
      <c r="E663" s="45"/>
      <c r="F663" s="45"/>
      <c r="O663" s="45"/>
    </row>
    <row r="664">
      <c r="E664" s="45"/>
      <c r="F664" s="45"/>
      <c r="O664" s="45"/>
    </row>
    <row r="665">
      <c r="E665" s="45"/>
      <c r="F665" s="45"/>
      <c r="O665" s="45"/>
    </row>
    <row r="666">
      <c r="E666" s="45"/>
      <c r="F666" s="45"/>
      <c r="O666" s="45"/>
    </row>
    <row r="667">
      <c r="E667" s="45"/>
      <c r="F667" s="45"/>
      <c r="O667" s="45"/>
    </row>
    <row r="668">
      <c r="E668" s="45"/>
      <c r="F668" s="45"/>
      <c r="O668" s="45"/>
    </row>
    <row r="669">
      <c r="E669" s="45"/>
      <c r="F669" s="45"/>
      <c r="O669" s="45"/>
    </row>
    <row r="670">
      <c r="E670" s="45"/>
      <c r="F670" s="45"/>
      <c r="O670" s="45"/>
    </row>
    <row r="671">
      <c r="E671" s="45"/>
      <c r="F671" s="45"/>
      <c r="O671" s="45"/>
    </row>
    <row r="672">
      <c r="E672" s="45"/>
      <c r="F672" s="45"/>
      <c r="O672" s="45"/>
    </row>
    <row r="673">
      <c r="E673" s="45"/>
      <c r="F673" s="45"/>
      <c r="O673" s="45"/>
    </row>
    <row r="674">
      <c r="E674" s="45"/>
      <c r="F674" s="45"/>
      <c r="O674" s="45"/>
    </row>
    <row r="675">
      <c r="E675" s="45"/>
      <c r="F675" s="45"/>
      <c r="O675" s="45"/>
    </row>
    <row r="676">
      <c r="E676" s="45"/>
      <c r="F676" s="45"/>
      <c r="O676" s="45"/>
    </row>
    <row r="677">
      <c r="E677" s="45"/>
      <c r="F677" s="45"/>
      <c r="O677" s="45"/>
    </row>
    <row r="678">
      <c r="E678" s="45"/>
      <c r="F678" s="45"/>
      <c r="O678" s="45"/>
    </row>
    <row r="679">
      <c r="E679" s="45"/>
      <c r="F679" s="45"/>
      <c r="O679" s="45"/>
    </row>
    <row r="680">
      <c r="E680" s="45"/>
      <c r="F680" s="45"/>
      <c r="O680" s="45"/>
    </row>
    <row r="681">
      <c r="E681" s="45"/>
      <c r="F681" s="45"/>
      <c r="O681" s="45"/>
    </row>
    <row r="682">
      <c r="E682" s="45"/>
      <c r="F682" s="45"/>
      <c r="O682" s="45"/>
    </row>
    <row r="683">
      <c r="E683" s="45"/>
      <c r="F683" s="45"/>
      <c r="O683" s="45"/>
    </row>
    <row r="684">
      <c r="E684" s="45"/>
      <c r="F684" s="45"/>
      <c r="O684" s="45"/>
    </row>
    <row r="685">
      <c r="E685" s="45"/>
      <c r="F685" s="45"/>
      <c r="O685" s="45"/>
    </row>
    <row r="686">
      <c r="E686" s="45"/>
      <c r="F686" s="45"/>
      <c r="O686" s="45"/>
    </row>
    <row r="687">
      <c r="E687" s="45"/>
      <c r="F687" s="45"/>
      <c r="O687" s="45"/>
    </row>
    <row r="688">
      <c r="E688" s="45"/>
      <c r="F688" s="45"/>
      <c r="O688" s="45"/>
    </row>
    <row r="689">
      <c r="E689" s="45"/>
      <c r="F689" s="45"/>
      <c r="O689" s="45"/>
    </row>
    <row r="690">
      <c r="E690" s="45"/>
      <c r="F690" s="45"/>
      <c r="O690" s="45"/>
    </row>
    <row r="691">
      <c r="E691" s="45"/>
      <c r="F691" s="45"/>
      <c r="O691" s="45"/>
    </row>
    <row r="692">
      <c r="E692" s="45"/>
      <c r="F692" s="45"/>
      <c r="O692" s="45"/>
    </row>
    <row r="693">
      <c r="E693" s="45"/>
      <c r="F693" s="45"/>
      <c r="O693" s="45"/>
    </row>
    <row r="694">
      <c r="E694" s="45"/>
      <c r="F694" s="45"/>
      <c r="O694" s="45"/>
    </row>
    <row r="695">
      <c r="E695" s="45"/>
      <c r="F695" s="45"/>
      <c r="O695" s="45"/>
    </row>
    <row r="696">
      <c r="E696" s="45"/>
      <c r="F696" s="45"/>
      <c r="O696" s="45"/>
    </row>
    <row r="697">
      <c r="E697" s="45"/>
      <c r="F697" s="45"/>
      <c r="O697" s="45"/>
    </row>
    <row r="698">
      <c r="E698" s="45"/>
      <c r="F698" s="45"/>
      <c r="O698" s="45"/>
    </row>
    <row r="699">
      <c r="E699" s="45"/>
      <c r="F699" s="45"/>
      <c r="O699" s="45"/>
    </row>
    <row r="700">
      <c r="E700" s="45"/>
      <c r="F700" s="45"/>
      <c r="O700" s="45"/>
    </row>
    <row r="701">
      <c r="E701" s="45"/>
      <c r="F701" s="45"/>
      <c r="O701" s="45"/>
    </row>
    <row r="702">
      <c r="E702" s="45"/>
      <c r="F702" s="45"/>
      <c r="O702" s="45"/>
    </row>
    <row r="703">
      <c r="E703" s="45"/>
      <c r="F703" s="45"/>
      <c r="O703" s="45"/>
    </row>
    <row r="704">
      <c r="E704" s="45"/>
      <c r="F704" s="45"/>
      <c r="O704" s="45"/>
    </row>
    <row r="705">
      <c r="E705" s="45"/>
      <c r="F705" s="45"/>
      <c r="O705" s="45"/>
    </row>
    <row r="706">
      <c r="E706" s="45"/>
      <c r="F706" s="45"/>
      <c r="O706" s="45"/>
    </row>
    <row r="707">
      <c r="E707" s="45"/>
      <c r="F707" s="45"/>
      <c r="O707" s="45"/>
    </row>
    <row r="708">
      <c r="E708" s="45"/>
      <c r="F708" s="45"/>
      <c r="O708" s="45"/>
    </row>
    <row r="709">
      <c r="E709" s="45"/>
      <c r="F709" s="45"/>
      <c r="O709" s="45"/>
    </row>
    <row r="710">
      <c r="E710" s="45"/>
      <c r="F710" s="45"/>
      <c r="O710" s="45"/>
    </row>
    <row r="711">
      <c r="E711" s="45"/>
      <c r="F711" s="45"/>
      <c r="O711" s="45"/>
    </row>
    <row r="712">
      <c r="E712" s="45"/>
      <c r="F712" s="45"/>
      <c r="O712" s="45"/>
    </row>
    <row r="713">
      <c r="E713" s="45"/>
      <c r="F713" s="45"/>
      <c r="O713" s="45"/>
    </row>
    <row r="714">
      <c r="E714" s="45"/>
      <c r="F714" s="45"/>
      <c r="O714" s="45"/>
    </row>
    <row r="715">
      <c r="E715" s="45"/>
      <c r="F715" s="45"/>
      <c r="O715" s="45"/>
    </row>
    <row r="716">
      <c r="E716" s="45"/>
      <c r="F716" s="45"/>
      <c r="O716" s="45"/>
    </row>
    <row r="717">
      <c r="E717" s="45"/>
      <c r="F717" s="45"/>
      <c r="O717" s="45"/>
    </row>
    <row r="718">
      <c r="E718" s="45"/>
      <c r="F718" s="45"/>
      <c r="O718" s="45"/>
    </row>
    <row r="719">
      <c r="E719" s="45"/>
      <c r="F719" s="45"/>
      <c r="O719" s="45"/>
    </row>
    <row r="720">
      <c r="E720" s="45"/>
      <c r="F720" s="45"/>
      <c r="O720" s="45"/>
    </row>
    <row r="721">
      <c r="E721" s="45"/>
      <c r="F721" s="45"/>
      <c r="O721" s="45"/>
    </row>
    <row r="722">
      <c r="E722" s="45"/>
      <c r="F722" s="45"/>
      <c r="O722" s="45"/>
    </row>
    <row r="723">
      <c r="E723" s="45"/>
      <c r="F723" s="45"/>
      <c r="O723" s="45"/>
    </row>
    <row r="724">
      <c r="E724" s="45"/>
      <c r="F724" s="45"/>
      <c r="O724" s="45"/>
    </row>
    <row r="725">
      <c r="E725" s="45"/>
      <c r="F725" s="45"/>
      <c r="O725" s="45"/>
    </row>
    <row r="726">
      <c r="E726" s="45"/>
      <c r="F726" s="45"/>
      <c r="O726" s="45"/>
    </row>
    <row r="727">
      <c r="E727" s="45"/>
      <c r="F727" s="45"/>
      <c r="O727" s="45"/>
    </row>
    <row r="728">
      <c r="E728" s="45"/>
      <c r="F728" s="45"/>
      <c r="O728" s="45"/>
    </row>
    <row r="729">
      <c r="E729" s="45"/>
      <c r="F729" s="45"/>
      <c r="O729" s="45"/>
    </row>
    <row r="730">
      <c r="E730" s="45"/>
      <c r="F730" s="45"/>
      <c r="O730" s="45"/>
    </row>
    <row r="731">
      <c r="E731" s="45"/>
      <c r="F731" s="45"/>
      <c r="O731" s="45"/>
    </row>
    <row r="732">
      <c r="E732" s="45"/>
      <c r="F732" s="45"/>
      <c r="O732" s="45"/>
    </row>
    <row r="733">
      <c r="E733" s="45"/>
      <c r="F733" s="45"/>
      <c r="O733" s="45"/>
    </row>
    <row r="734">
      <c r="E734" s="45"/>
      <c r="F734" s="45"/>
      <c r="O734" s="45"/>
    </row>
    <row r="735">
      <c r="E735" s="45"/>
      <c r="F735" s="45"/>
      <c r="O735" s="45"/>
    </row>
    <row r="736">
      <c r="E736" s="45"/>
      <c r="F736" s="45"/>
      <c r="O736" s="45"/>
    </row>
    <row r="737">
      <c r="E737" s="45"/>
      <c r="F737" s="45"/>
      <c r="O737" s="45"/>
    </row>
    <row r="738">
      <c r="E738" s="45"/>
      <c r="F738" s="45"/>
      <c r="O738" s="45"/>
    </row>
    <row r="739">
      <c r="E739" s="45"/>
      <c r="F739" s="45"/>
      <c r="O739" s="45"/>
    </row>
    <row r="740">
      <c r="E740" s="45"/>
      <c r="F740" s="45"/>
      <c r="O740" s="45"/>
    </row>
    <row r="741">
      <c r="E741" s="45"/>
      <c r="F741" s="45"/>
      <c r="O741" s="45"/>
    </row>
    <row r="742">
      <c r="E742" s="45"/>
      <c r="F742" s="45"/>
      <c r="O742" s="45"/>
    </row>
    <row r="743">
      <c r="E743" s="45"/>
      <c r="F743" s="45"/>
      <c r="O743" s="45"/>
    </row>
    <row r="744">
      <c r="E744" s="45"/>
      <c r="F744" s="45"/>
      <c r="O744" s="45"/>
    </row>
    <row r="745">
      <c r="E745" s="45"/>
      <c r="F745" s="45"/>
      <c r="O745" s="45"/>
    </row>
    <row r="746">
      <c r="E746" s="45"/>
      <c r="F746" s="45"/>
      <c r="O746" s="45"/>
    </row>
    <row r="747">
      <c r="E747" s="45"/>
      <c r="F747" s="45"/>
      <c r="O747" s="45"/>
    </row>
    <row r="748">
      <c r="E748" s="45"/>
      <c r="F748" s="45"/>
      <c r="O748" s="45"/>
    </row>
    <row r="749">
      <c r="E749" s="45"/>
      <c r="F749" s="45"/>
      <c r="O749" s="45"/>
    </row>
    <row r="750">
      <c r="E750" s="45"/>
      <c r="F750" s="45"/>
      <c r="O750" s="45"/>
    </row>
    <row r="751">
      <c r="E751" s="45"/>
      <c r="F751" s="45"/>
      <c r="O751" s="45"/>
    </row>
    <row r="752">
      <c r="E752" s="45"/>
      <c r="F752" s="45"/>
      <c r="O752" s="45"/>
    </row>
    <row r="753">
      <c r="E753" s="45"/>
      <c r="F753" s="45"/>
      <c r="O753" s="45"/>
    </row>
    <row r="754">
      <c r="E754" s="45"/>
      <c r="F754" s="45"/>
      <c r="O754" s="45"/>
    </row>
    <row r="755">
      <c r="E755" s="45"/>
      <c r="F755" s="45"/>
      <c r="O755" s="45"/>
    </row>
    <row r="756">
      <c r="E756" s="45"/>
      <c r="F756" s="45"/>
      <c r="O756" s="45"/>
    </row>
    <row r="757">
      <c r="E757" s="45"/>
      <c r="F757" s="45"/>
      <c r="O757" s="45"/>
    </row>
    <row r="758">
      <c r="E758" s="45"/>
      <c r="F758" s="45"/>
      <c r="O758" s="45"/>
    </row>
    <row r="759">
      <c r="E759" s="45"/>
      <c r="F759" s="45"/>
      <c r="O759" s="45"/>
    </row>
    <row r="760">
      <c r="E760" s="45"/>
      <c r="F760" s="45"/>
      <c r="O760" s="45"/>
    </row>
    <row r="761">
      <c r="E761" s="45"/>
      <c r="F761" s="45"/>
      <c r="O761" s="45"/>
    </row>
    <row r="762">
      <c r="E762" s="45"/>
      <c r="F762" s="45"/>
      <c r="O762" s="45"/>
    </row>
    <row r="763">
      <c r="E763" s="45"/>
      <c r="F763" s="45"/>
      <c r="O763" s="45"/>
    </row>
    <row r="764">
      <c r="E764" s="45"/>
      <c r="F764" s="45"/>
      <c r="O764" s="45"/>
    </row>
    <row r="765">
      <c r="E765" s="45"/>
      <c r="F765" s="45"/>
      <c r="O765" s="45"/>
    </row>
    <row r="766">
      <c r="E766" s="45"/>
      <c r="F766" s="45"/>
      <c r="O766" s="45"/>
    </row>
    <row r="767">
      <c r="E767" s="45"/>
      <c r="F767" s="45"/>
      <c r="O767" s="45"/>
    </row>
    <row r="768">
      <c r="E768" s="45"/>
      <c r="F768" s="45"/>
      <c r="O768" s="45"/>
    </row>
    <row r="769">
      <c r="E769" s="45"/>
      <c r="F769" s="45"/>
      <c r="O769" s="45"/>
    </row>
    <row r="770">
      <c r="E770" s="45"/>
      <c r="F770" s="45"/>
      <c r="O770" s="45"/>
    </row>
    <row r="771">
      <c r="E771" s="45"/>
      <c r="F771" s="45"/>
      <c r="O771" s="45"/>
    </row>
    <row r="772">
      <c r="E772" s="45"/>
      <c r="F772" s="45"/>
      <c r="O772" s="45"/>
    </row>
    <row r="773">
      <c r="E773" s="45"/>
      <c r="F773" s="45"/>
      <c r="O773" s="45"/>
    </row>
    <row r="774">
      <c r="E774" s="45"/>
      <c r="F774" s="45"/>
      <c r="O774" s="45"/>
    </row>
    <row r="775">
      <c r="E775" s="45"/>
      <c r="F775" s="45"/>
      <c r="O775" s="45"/>
    </row>
    <row r="776">
      <c r="E776" s="45"/>
      <c r="F776" s="45"/>
      <c r="O776" s="45"/>
    </row>
    <row r="777">
      <c r="E777" s="45"/>
      <c r="F777" s="45"/>
      <c r="O777" s="45"/>
    </row>
    <row r="778">
      <c r="E778" s="45"/>
      <c r="F778" s="45"/>
      <c r="O778" s="45"/>
    </row>
    <row r="779">
      <c r="E779" s="45"/>
      <c r="F779" s="45"/>
      <c r="O779" s="45"/>
    </row>
    <row r="780">
      <c r="E780" s="45"/>
      <c r="F780" s="45"/>
      <c r="O780" s="45"/>
    </row>
    <row r="781">
      <c r="E781" s="45"/>
      <c r="F781" s="45"/>
      <c r="O781" s="45"/>
    </row>
    <row r="782">
      <c r="E782" s="45"/>
      <c r="F782" s="45"/>
      <c r="O782" s="45"/>
    </row>
    <row r="783">
      <c r="E783" s="45"/>
      <c r="F783" s="45"/>
      <c r="O783" s="45"/>
    </row>
    <row r="784">
      <c r="E784" s="45"/>
      <c r="F784" s="45"/>
      <c r="O784" s="45"/>
    </row>
    <row r="785">
      <c r="E785" s="45"/>
      <c r="F785" s="45"/>
      <c r="O785" s="45"/>
    </row>
    <row r="786">
      <c r="E786" s="45"/>
      <c r="F786" s="45"/>
      <c r="O786" s="45"/>
    </row>
    <row r="787">
      <c r="E787" s="45"/>
      <c r="F787" s="45"/>
      <c r="O787" s="45"/>
    </row>
    <row r="788">
      <c r="E788" s="45"/>
      <c r="F788" s="45"/>
      <c r="O788" s="45"/>
    </row>
    <row r="789">
      <c r="E789" s="45"/>
      <c r="F789" s="45"/>
      <c r="O789" s="45"/>
    </row>
    <row r="790">
      <c r="E790" s="45"/>
      <c r="F790" s="45"/>
      <c r="O790" s="45"/>
    </row>
    <row r="791">
      <c r="E791" s="45"/>
      <c r="F791" s="45"/>
      <c r="O791" s="45"/>
    </row>
    <row r="792">
      <c r="E792" s="45"/>
      <c r="F792" s="45"/>
      <c r="O792" s="45"/>
    </row>
    <row r="793">
      <c r="E793" s="45"/>
      <c r="F793" s="45"/>
      <c r="O793" s="45"/>
    </row>
    <row r="794">
      <c r="E794" s="45"/>
      <c r="F794" s="45"/>
      <c r="O794" s="45"/>
    </row>
    <row r="795">
      <c r="E795" s="45"/>
      <c r="F795" s="45"/>
      <c r="O795" s="45"/>
    </row>
    <row r="796">
      <c r="E796" s="45"/>
      <c r="F796" s="45"/>
      <c r="O796" s="45"/>
    </row>
    <row r="797">
      <c r="E797" s="45"/>
      <c r="F797" s="45"/>
      <c r="O797" s="45"/>
    </row>
    <row r="798">
      <c r="E798" s="45"/>
      <c r="F798" s="45"/>
      <c r="O798" s="45"/>
    </row>
    <row r="799">
      <c r="E799" s="45"/>
      <c r="F799" s="45"/>
      <c r="O799" s="45"/>
    </row>
    <row r="800">
      <c r="E800" s="45"/>
      <c r="F800" s="45"/>
      <c r="O800" s="45"/>
    </row>
    <row r="801">
      <c r="E801" s="45"/>
      <c r="F801" s="45"/>
      <c r="O801" s="45"/>
    </row>
    <row r="802">
      <c r="E802" s="45"/>
      <c r="F802" s="45"/>
      <c r="O802" s="45"/>
    </row>
    <row r="803">
      <c r="E803" s="45"/>
      <c r="F803" s="45"/>
      <c r="O803" s="45"/>
    </row>
    <row r="804">
      <c r="E804" s="45"/>
      <c r="F804" s="45"/>
      <c r="O804" s="45"/>
    </row>
    <row r="805">
      <c r="E805" s="45"/>
      <c r="F805" s="45"/>
      <c r="O805" s="45"/>
    </row>
    <row r="806">
      <c r="E806" s="45"/>
      <c r="F806" s="45"/>
      <c r="O806" s="45"/>
    </row>
    <row r="807">
      <c r="E807" s="45"/>
      <c r="F807" s="45"/>
      <c r="O807" s="45"/>
    </row>
    <row r="808">
      <c r="E808" s="45"/>
      <c r="F808" s="45"/>
      <c r="O808" s="45"/>
    </row>
    <row r="809">
      <c r="E809" s="45"/>
      <c r="F809" s="45"/>
      <c r="O809" s="45"/>
    </row>
    <row r="810">
      <c r="E810" s="45"/>
      <c r="F810" s="45"/>
      <c r="O810" s="45"/>
    </row>
    <row r="811">
      <c r="E811" s="45"/>
      <c r="F811" s="45"/>
      <c r="O811" s="45"/>
    </row>
    <row r="812">
      <c r="E812" s="45"/>
      <c r="F812" s="45"/>
      <c r="O812" s="45"/>
    </row>
    <row r="813">
      <c r="E813" s="45"/>
      <c r="F813" s="45"/>
      <c r="O813" s="45"/>
    </row>
    <row r="814">
      <c r="E814" s="45"/>
      <c r="F814" s="45"/>
      <c r="O814" s="45"/>
    </row>
    <row r="815">
      <c r="E815" s="45"/>
      <c r="F815" s="45"/>
      <c r="O815" s="45"/>
    </row>
    <row r="816">
      <c r="E816" s="45"/>
      <c r="F816" s="45"/>
      <c r="O816" s="45"/>
    </row>
    <row r="817">
      <c r="E817" s="45"/>
      <c r="F817" s="45"/>
      <c r="O817" s="45"/>
    </row>
    <row r="818">
      <c r="E818" s="45"/>
      <c r="F818" s="45"/>
      <c r="O818" s="45"/>
    </row>
    <row r="819">
      <c r="E819" s="45"/>
      <c r="F819" s="45"/>
      <c r="O819" s="45"/>
    </row>
    <row r="820">
      <c r="E820" s="45"/>
      <c r="F820" s="45"/>
      <c r="O820" s="45"/>
    </row>
    <row r="821">
      <c r="E821" s="45"/>
      <c r="F821" s="45"/>
      <c r="O821" s="45"/>
    </row>
    <row r="822">
      <c r="E822" s="45"/>
      <c r="F822" s="45"/>
      <c r="O822" s="45"/>
    </row>
    <row r="823">
      <c r="E823" s="45"/>
      <c r="F823" s="45"/>
      <c r="O823" s="45"/>
    </row>
    <row r="824">
      <c r="E824" s="45"/>
      <c r="F824" s="45"/>
      <c r="O824" s="45"/>
    </row>
    <row r="825">
      <c r="E825" s="45"/>
      <c r="F825" s="45"/>
      <c r="O825" s="45"/>
    </row>
    <row r="826">
      <c r="E826" s="45"/>
      <c r="F826" s="45"/>
      <c r="O826" s="45"/>
    </row>
    <row r="827">
      <c r="E827" s="45"/>
      <c r="F827" s="45"/>
      <c r="O827" s="45"/>
    </row>
    <row r="828">
      <c r="E828" s="45"/>
      <c r="F828" s="45"/>
      <c r="O828" s="45"/>
    </row>
    <row r="829">
      <c r="E829" s="45"/>
      <c r="F829" s="45"/>
      <c r="O829" s="45"/>
    </row>
    <row r="830">
      <c r="E830" s="45"/>
      <c r="F830" s="45"/>
      <c r="O830" s="45"/>
    </row>
    <row r="831">
      <c r="E831" s="45"/>
      <c r="F831" s="45"/>
      <c r="O831" s="45"/>
    </row>
    <row r="832">
      <c r="E832" s="45"/>
      <c r="F832" s="45"/>
      <c r="O832" s="45"/>
    </row>
    <row r="833">
      <c r="E833" s="45"/>
      <c r="F833" s="45"/>
      <c r="O833" s="45"/>
    </row>
    <row r="834">
      <c r="E834" s="45"/>
      <c r="F834" s="45"/>
      <c r="O834" s="45"/>
    </row>
    <row r="835">
      <c r="E835" s="45"/>
      <c r="F835" s="45"/>
      <c r="O835" s="45"/>
    </row>
    <row r="836">
      <c r="E836" s="45"/>
      <c r="F836" s="45"/>
      <c r="O836" s="45"/>
    </row>
    <row r="837">
      <c r="E837" s="45"/>
      <c r="F837" s="45"/>
      <c r="O837" s="45"/>
    </row>
    <row r="838">
      <c r="E838" s="45"/>
      <c r="F838" s="45"/>
      <c r="O838" s="45"/>
    </row>
    <row r="839">
      <c r="E839" s="45"/>
      <c r="F839" s="45"/>
      <c r="O839" s="45"/>
    </row>
    <row r="840">
      <c r="E840" s="45"/>
      <c r="F840" s="45"/>
      <c r="O840" s="45"/>
    </row>
    <row r="841">
      <c r="E841" s="45"/>
      <c r="F841" s="45"/>
      <c r="O841" s="45"/>
    </row>
    <row r="842">
      <c r="E842" s="45"/>
      <c r="F842" s="45"/>
      <c r="O842" s="45"/>
    </row>
    <row r="843">
      <c r="E843" s="45"/>
      <c r="F843" s="45"/>
      <c r="O843" s="45"/>
    </row>
    <row r="844">
      <c r="E844" s="45"/>
      <c r="F844" s="45"/>
      <c r="O844" s="45"/>
    </row>
    <row r="845">
      <c r="E845" s="45"/>
      <c r="F845" s="45"/>
      <c r="O845" s="45"/>
    </row>
    <row r="846">
      <c r="E846" s="45"/>
      <c r="F846" s="45"/>
      <c r="O846" s="45"/>
    </row>
    <row r="847">
      <c r="E847" s="45"/>
      <c r="F847" s="45"/>
      <c r="O847" s="45"/>
    </row>
    <row r="848">
      <c r="E848" s="45"/>
      <c r="F848" s="45"/>
      <c r="O848" s="45"/>
    </row>
    <row r="849">
      <c r="E849" s="45"/>
      <c r="F849" s="45"/>
      <c r="O849" s="45"/>
    </row>
    <row r="850">
      <c r="E850" s="45"/>
      <c r="F850" s="45"/>
      <c r="O850" s="45"/>
    </row>
    <row r="851">
      <c r="E851" s="45"/>
      <c r="F851" s="45"/>
      <c r="O851" s="45"/>
    </row>
    <row r="852">
      <c r="E852" s="45"/>
      <c r="F852" s="45"/>
      <c r="O852" s="45"/>
    </row>
    <row r="853">
      <c r="E853" s="45"/>
      <c r="F853" s="45"/>
      <c r="O853" s="45"/>
    </row>
    <row r="854">
      <c r="E854" s="45"/>
      <c r="F854" s="45"/>
      <c r="O854" s="45"/>
    </row>
    <row r="855">
      <c r="E855" s="45"/>
      <c r="F855" s="45"/>
      <c r="O855" s="45"/>
    </row>
    <row r="856">
      <c r="E856" s="45"/>
      <c r="F856" s="45"/>
      <c r="O856" s="45"/>
    </row>
    <row r="857">
      <c r="E857" s="45"/>
      <c r="F857" s="45"/>
      <c r="O857" s="45"/>
    </row>
    <row r="858">
      <c r="E858" s="45"/>
      <c r="F858" s="45"/>
      <c r="O858" s="45"/>
    </row>
    <row r="859">
      <c r="E859" s="45"/>
      <c r="F859" s="45"/>
      <c r="O859" s="45"/>
    </row>
    <row r="860">
      <c r="E860" s="45"/>
      <c r="F860" s="45"/>
      <c r="O860" s="45"/>
    </row>
    <row r="861">
      <c r="E861" s="45"/>
      <c r="F861" s="45"/>
      <c r="O861" s="45"/>
    </row>
    <row r="862">
      <c r="E862" s="45"/>
      <c r="F862" s="45"/>
      <c r="O862" s="45"/>
    </row>
    <row r="863">
      <c r="E863" s="45"/>
      <c r="F863" s="45"/>
      <c r="O863" s="45"/>
    </row>
    <row r="864">
      <c r="E864" s="45"/>
      <c r="F864" s="45"/>
      <c r="O864" s="45"/>
    </row>
    <row r="865">
      <c r="E865" s="45"/>
      <c r="F865" s="45"/>
      <c r="O865" s="45"/>
    </row>
    <row r="866">
      <c r="E866" s="45"/>
      <c r="F866" s="45"/>
      <c r="O866" s="45"/>
    </row>
    <row r="867">
      <c r="E867" s="45"/>
      <c r="F867" s="45"/>
      <c r="O867" s="45"/>
    </row>
    <row r="868">
      <c r="E868" s="45"/>
      <c r="F868" s="45"/>
      <c r="O868" s="45"/>
    </row>
    <row r="869">
      <c r="E869" s="45"/>
      <c r="F869" s="45"/>
      <c r="O869" s="45"/>
    </row>
    <row r="870">
      <c r="E870" s="45"/>
      <c r="F870" s="45"/>
      <c r="O870" s="45"/>
    </row>
    <row r="871">
      <c r="E871" s="45"/>
      <c r="F871" s="45"/>
      <c r="O871" s="45"/>
    </row>
    <row r="872">
      <c r="E872" s="45"/>
      <c r="F872" s="45"/>
      <c r="O872" s="45"/>
    </row>
    <row r="873">
      <c r="E873" s="45"/>
      <c r="F873" s="45"/>
      <c r="O873" s="45"/>
    </row>
    <row r="874">
      <c r="E874" s="45"/>
      <c r="F874" s="45"/>
      <c r="O874" s="45"/>
    </row>
    <row r="875">
      <c r="E875" s="45"/>
      <c r="F875" s="45"/>
      <c r="O875" s="45"/>
    </row>
    <row r="876">
      <c r="E876" s="45"/>
      <c r="F876" s="45"/>
      <c r="O876" s="45"/>
    </row>
    <row r="877">
      <c r="E877" s="45"/>
      <c r="F877" s="45"/>
      <c r="O877" s="45"/>
    </row>
    <row r="878">
      <c r="E878" s="45"/>
      <c r="F878" s="45"/>
      <c r="O878" s="45"/>
    </row>
    <row r="879">
      <c r="E879" s="45"/>
      <c r="F879" s="45"/>
      <c r="O879" s="45"/>
    </row>
    <row r="880">
      <c r="E880" s="45"/>
      <c r="F880" s="45"/>
      <c r="O880" s="45"/>
    </row>
    <row r="881">
      <c r="E881" s="45"/>
      <c r="F881" s="45"/>
      <c r="O881" s="45"/>
    </row>
    <row r="882">
      <c r="E882" s="45"/>
      <c r="F882" s="45"/>
      <c r="O882" s="45"/>
    </row>
    <row r="883">
      <c r="E883" s="45"/>
      <c r="F883" s="45"/>
      <c r="O883" s="45"/>
    </row>
    <row r="884">
      <c r="E884" s="45"/>
      <c r="F884" s="45"/>
      <c r="O884" s="45"/>
    </row>
    <row r="885">
      <c r="E885" s="45"/>
      <c r="F885" s="45"/>
      <c r="O885" s="45"/>
    </row>
    <row r="886">
      <c r="E886" s="45"/>
      <c r="F886" s="45"/>
      <c r="O886" s="45"/>
    </row>
    <row r="887">
      <c r="E887" s="45"/>
      <c r="F887" s="45"/>
      <c r="O887" s="45"/>
    </row>
    <row r="888">
      <c r="E888" s="45"/>
      <c r="F888" s="45"/>
      <c r="O888" s="45"/>
    </row>
    <row r="889">
      <c r="E889" s="45"/>
      <c r="F889" s="45"/>
      <c r="O889" s="45"/>
    </row>
    <row r="890">
      <c r="E890" s="45"/>
      <c r="F890" s="45"/>
      <c r="O890" s="45"/>
    </row>
    <row r="891">
      <c r="E891" s="45"/>
      <c r="F891" s="45"/>
      <c r="O891" s="45"/>
    </row>
    <row r="892">
      <c r="E892" s="45"/>
      <c r="F892" s="45"/>
      <c r="O892" s="45"/>
    </row>
    <row r="893">
      <c r="E893" s="45"/>
      <c r="F893" s="45"/>
      <c r="O893" s="45"/>
    </row>
    <row r="894">
      <c r="E894" s="45"/>
      <c r="F894" s="45"/>
      <c r="O894" s="45"/>
    </row>
    <row r="895">
      <c r="E895" s="45"/>
      <c r="F895" s="45"/>
      <c r="O895" s="45"/>
    </row>
    <row r="896">
      <c r="E896" s="45"/>
      <c r="F896" s="45"/>
      <c r="O896" s="45"/>
    </row>
    <row r="897">
      <c r="E897" s="45"/>
      <c r="F897" s="45"/>
      <c r="O897" s="45"/>
    </row>
    <row r="898">
      <c r="E898" s="45"/>
      <c r="F898" s="45"/>
      <c r="O898" s="45"/>
    </row>
    <row r="899">
      <c r="E899" s="45"/>
      <c r="F899" s="45"/>
      <c r="O899" s="45"/>
    </row>
    <row r="900">
      <c r="E900" s="45"/>
      <c r="F900" s="45"/>
      <c r="O900" s="45"/>
    </row>
    <row r="901">
      <c r="E901" s="45"/>
      <c r="F901" s="45"/>
      <c r="O901" s="45"/>
    </row>
    <row r="902">
      <c r="E902" s="45"/>
      <c r="F902" s="45"/>
      <c r="O902" s="45"/>
    </row>
    <row r="903">
      <c r="E903" s="45"/>
      <c r="F903" s="45"/>
      <c r="O903" s="45"/>
    </row>
    <row r="904">
      <c r="E904" s="45"/>
      <c r="F904" s="45"/>
      <c r="O904" s="45"/>
    </row>
    <row r="905">
      <c r="E905" s="45"/>
      <c r="F905" s="45"/>
      <c r="O905" s="45"/>
    </row>
    <row r="906">
      <c r="E906" s="45"/>
      <c r="F906" s="45"/>
      <c r="O906" s="45"/>
    </row>
    <row r="907">
      <c r="E907" s="45"/>
      <c r="F907" s="45"/>
      <c r="O907" s="45"/>
    </row>
    <row r="908">
      <c r="E908" s="45"/>
      <c r="F908" s="45"/>
      <c r="O908" s="45"/>
    </row>
    <row r="909">
      <c r="E909" s="45"/>
      <c r="F909" s="45"/>
      <c r="O909" s="45"/>
    </row>
    <row r="910">
      <c r="E910" s="45"/>
      <c r="F910" s="45"/>
      <c r="O910" s="45"/>
    </row>
    <row r="911">
      <c r="E911" s="45"/>
      <c r="F911" s="45"/>
      <c r="O911" s="45"/>
    </row>
    <row r="912">
      <c r="E912" s="45"/>
      <c r="F912" s="45"/>
      <c r="O912" s="45"/>
    </row>
    <row r="913">
      <c r="E913" s="45"/>
      <c r="F913" s="45"/>
      <c r="O913" s="45"/>
    </row>
    <row r="914">
      <c r="E914" s="45"/>
      <c r="F914" s="45"/>
      <c r="O914" s="45"/>
    </row>
    <row r="915">
      <c r="E915" s="45"/>
      <c r="F915" s="45"/>
      <c r="O915" s="45"/>
    </row>
    <row r="916">
      <c r="E916" s="45"/>
      <c r="F916" s="45"/>
      <c r="O916" s="45"/>
    </row>
    <row r="917">
      <c r="E917" s="45"/>
      <c r="F917" s="45"/>
      <c r="O917" s="45"/>
    </row>
    <row r="918">
      <c r="E918" s="45"/>
      <c r="F918" s="45"/>
      <c r="O918" s="45"/>
    </row>
    <row r="919">
      <c r="E919" s="45"/>
      <c r="F919" s="45"/>
      <c r="O919" s="45"/>
    </row>
    <row r="920">
      <c r="E920" s="45"/>
      <c r="F920" s="45"/>
      <c r="O920" s="45"/>
    </row>
    <row r="921">
      <c r="E921" s="45"/>
      <c r="F921" s="45"/>
      <c r="O921" s="45"/>
    </row>
    <row r="922">
      <c r="E922" s="45"/>
      <c r="F922" s="45"/>
      <c r="O922" s="45"/>
    </row>
    <row r="923">
      <c r="E923" s="45"/>
      <c r="F923" s="45"/>
      <c r="O923" s="45"/>
    </row>
    <row r="924">
      <c r="E924" s="45"/>
      <c r="F924" s="45"/>
      <c r="O924" s="45"/>
    </row>
    <row r="925">
      <c r="E925" s="45"/>
      <c r="F925" s="45"/>
      <c r="O925" s="45"/>
    </row>
    <row r="926">
      <c r="E926" s="45"/>
      <c r="F926" s="45"/>
      <c r="O926" s="45"/>
    </row>
    <row r="927">
      <c r="E927" s="45"/>
      <c r="F927" s="45"/>
      <c r="O927" s="45"/>
    </row>
    <row r="928">
      <c r="E928" s="45"/>
      <c r="F928" s="45"/>
      <c r="O928" s="45"/>
    </row>
    <row r="929">
      <c r="E929" s="45"/>
      <c r="F929" s="45"/>
      <c r="O929" s="45"/>
    </row>
    <row r="930">
      <c r="E930" s="45"/>
      <c r="F930" s="45"/>
      <c r="O930" s="45"/>
    </row>
    <row r="931">
      <c r="E931" s="45"/>
      <c r="F931" s="45"/>
      <c r="O931" s="45"/>
    </row>
    <row r="932">
      <c r="E932" s="45"/>
      <c r="F932" s="45"/>
      <c r="O932" s="45"/>
    </row>
    <row r="933">
      <c r="E933" s="45"/>
      <c r="F933" s="45"/>
      <c r="O933" s="45"/>
    </row>
    <row r="934">
      <c r="E934" s="45"/>
      <c r="F934" s="45"/>
      <c r="O934" s="45"/>
    </row>
    <row r="935">
      <c r="E935" s="45"/>
      <c r="F935" s="45"/>
      <c r="O935" s="45"/>
    </row>
    <row r="936">
      <c r="E936" s="45"/>
      <c r="F936" s="45"/>
      <c r="O936" s="45"/>
    </row>
    <row r="937">
      <c r="E937" s="45"/>
      <c r="F937" s="45"/>
      <c r="O937" s="45"/>
    </row>
    <row r="938">
      <c r="E938" s="45"/>
      <c r="F938" s="45"/>
      <c r="O938" s="45"/>
    </row>
    <row r="939">
      <c r="E939" s="45"/>
      <c r="F939" s="45"/>
      <c r="O939" s="45"/>
    </row>
    <row r="940">
      <c r="E940" s="45"/>
      <c r="F940" s="45"/>
      <c r="O940" s="45"/>
    </row>
    <row r="941">
      <c r="E941" s="45"/>
      <c r="F941" s="45"/>
      <c r="O941" s="45"/>
    </row>
    <row r="942">
      <c r="E942" s="45"/>
      <c r="F942" s="45"/>
      <c r="O942" s="45"/>
    </row>
    <row r="943">
      <c r="E943" s="45"/>
      <c r="F943" s="45"/>
      <c r="O943" s="45"/>
    </row>
    <row r="944">
      <c r="E944" s="45"/>
      <c r="F944" s="45"/>
      <c r="O944" s="45"/>
    </row>
    <row r="945">
      <c r="E945" s="45"/>
      <c r="F945" s="45"/>
      <c r="O945" s="45"/>
    </row>
    <row r="946">
      <c r="E946" s="45"/>
      <c r="F946" s="45"/>
      <c r="O946" s="45"/>
    </row>
    <row r="947">
      <c r="E947" s="45"/>
      <c r="F947" s="45"/>
      <c r="O947" s="45"/>
    </row>
    <row r="948">
      <c r="E948" s="45"/>
      <c r="F948" s="45"/>
      <c r="O948" s="45"/>
    </row>
    <row r="949">
      <c r="E949" s="45"/>
      <c r="F949" s="45"/>
      <c r="O949" s="45"/>
    </row>
    <row r="950">
      <c r="E950" s="45"/>
      <c r="F950" s="45"/>
      <c r="O950" s="45"/>
    </row>
    <row r="951">
      <c r="E951" s="45"/>
      <c r="F951" s="45"/>
      <c r="O951" s="45"/>
    </row>
    <row r="952">
      <c r="E952" s="45"/>
      <c r="F952" s="45"/>
      <c r="O952" s="45"/>
    </row>
    <row r="953">
      <c r="E953" s="45"/>
      <c r="F953" s="45"/>
      <c r="O953" s="45"/>
    </row>
    <row r="954">
      <c r="E954" s="45"/>
      <c r="F954" s="45"/>
      <c r="O954" s="45"/>
    </row>
    <row r="955">
      <c r="E955" s="45"/>
      <c r="F955" s="45"/>
      <c r="O955" s="45"/>
    </row>
    <row r="956">
      <c r="E956" s="45"/>
      <c r="F956" s="45"/>
      <c r="O956" s="45"/>
    </row>
    <row r="957">
      <c r="E957" s="45"/>
      <c r="F957" s="45"/>
      <c r="O957" s="45"/>
    </row>
    <row r="958">
      <c r="E958" s="45"/>
      <c r="F958" s="45"/>
      <c r="O958" s="45"/>
    </row>
    <row r="959">
      <c r="E959" s="45"/>
      <c r="F959" s="45"/>
      <c r="O959" s="45"/>
    </row>
    <row r="960">
      <c r="E960" s="45"/>
      <c r="F960" s="45"/>
      <c r="O960" s="45"/>
    </row>
    <row r="961">
      <c r="E961" s="45"/>
      <c r="F961" s="45"/>
      <c r="O961" s="45"/>
    </row>
    <row r="962">
      <c r="E962" s="45"/>
      <c r="F962" s="45"/>
      <c r="O962" s="45"/>
    </row>
    <row r="963">
      <c r="E963" s="45"/>
      <c r="F963" s="45"/>
      <c r="O963" s="45"/>
    </row>
    <row r="964">
      <c r="E964" s="45"/>
      <c r="F964" s="45"/>
      <c r="O964" s="45"/>
    </row>
    <row r="965">
      <c r="E965" s="45"/>
      <c r="F965" s="45"/>
      <c r="O965" s="45"/>
    </row>
    <row r="966">
      <c r="E966" s="45"/>
      <c r="F966" s="45"/>
      <c r="O966" s="45"/>
    </row>
    <row r="967">
      <c r="E967" s="45"/>
      <c r="F967" s="45"/>
      <c r="O967" s="45"/>
    </row>
    <row r="968">
      <c r="E968" s="45"/>
      <c r="F968" s="45"/>
      <c r="O968" s="45"/>
    </row>
    <row r="969">
      <c r="E969" s="45"/>
      <c r="F969" s="45"/>
      <c r="O969" s="45"/>
    </row>
    <row r="970">
      <c r="E970" s="45"/>
      <c r="F970" s="45"/>
      <c r="O970" s="45"/>
    </row>
    <row r="971">
      <c r="E971" s="45"/>
      <c r="F971" s="45"/>
      <c r="O971" s="45"/>
    </row>
    <row r="972">
      <c r="E972" s="45"/>
      <c r="F972" s="45"/>
      <c r="O972" s="45"/>
    </row>
    <row r="973">
      <c r="E973" s="45"/>
      <c r="F973" s="45"/>
      <c r="O973" s="45"/>
    </row>
    <row r="974">
      <c r="E974" s="45"/>
      <c r="F974" s="45"/>
      <c r="O974" s="45"/>
    </row>
    <row r="975">
      <c r="E975" s="45"/>
      <c r="F975" s="45"/>
      <c r="O975" s="45"/>
    </row>
    <row r="976">
      <c r="E976" s="45"/>
      <c r="F976" s="45"/>
      <c r="O976" s="45"/>
    </row>
    <row r="977">
      <c r="E977" s="45"/>
      <c r="F977" s="45"/>
      <c r="O977" s="45"/>
    </row>
    <row r="978">
      <c r="E978" s="45"/>
      <c r="F978" s="45"/>
      <c r="O978" s="45"/>
    </row>
    <row r="979">
      <c r="E979" s="45"/>
      <c r="F979" s="45"/>
      <c r="O979" s="45"/>
    </row>
    <row r="980">
      <c r="E980" s="45"/>
      <c r="F980" s="45"/>
      <c r="O980" s="45"/>
    </row>
    <row r="981">
      <c r="E981" s="45"/>
      <c r="F981" s="45"/>
      <c r="O981" s="45"/>
    </row>
    <row r="982">
      <c r="E982" s="45"/>
      <c r="F982" s="45"/>
      <c r="O982" s="45"/>
    </row>
    <row r="983">
      <c r="E983" s="45"/>
      <c r="F983" s="45"/>
      <c r="O983" s="45"/>
    </row>
    <row r="984">
      <c r="E984" s="45"/>
      <c r="F984" s="45"/>
      <c r="O984" s="45"/>
    </row>
    <row r="985">
      <c r="E985" s="45"/>
      <c r="F985" s="45"/>
      <c r="O985" s="45"/>
    </row>
    <row r="986">
      <c r="E986" s="45"/>
      <c r="F986" s="45"/>
      <c r="O986" s="45"/>
    </row>
    <row r="987">
      <c r="E987" s="45"/>
      <c r="F987" s="45"/>
      <c r="O987" s="45"/>
    </row>
    <row r="988">
      <c r="E988" s="45"/>
      <c r="F988" s="45"/>
      <c r="O988" s="45"/>
    </row>
    <row r="989">
      <c r="E989" s="45"/>
      <c r="F989" s="45"/>
      <c r="O989" s="45"/>
    </row>
    <row r="990">
      <c r="E990" s="45"/>
      <c r="F990" s="45"/>
      <c r="O990" s="45"/>
    </row>
    <row r="991">
      <c r="E991" s="45"/>
      <c r="F991" s="45"/>
      <c r="O991" s="45"/>
    </row>
    <row r="992">
      <c r="E992" s="45"/>
      <c r="F992" s="45"/>
      <c r="O992" s="45"/>
    </row>
    <row r="993">
      <c r="E993" s="45"/>
      <c r="F993" s="45"/>
      <c r="O993" s="45"/>
    </row>
    <row r="994">
      <c r="E994" s="45"/>
      <c r="F994" s="45"/>
      <c r="O994" s="45"/>
    </row>
    <row r="995">
      <c r="E995" s="45"/>
      <c r="F995" s="45"/>
      <c r="O995" s="45"/>
    </row>
    <row r="996">
      <c r="E996" s="45"/>
      <c r="F996" s="45"/>
      <c r="O996" s="45"/>
    </row>
    <row r="997">
      <c r="E997" s="45"/>
      <c r="F997" s="45"/>
      <c r="O997" s="45"/>
    </row>
    <row r="998">
      <c r="E998" s="45"/>
      <c r="F998" s="45"/>
      <c r="O998" s="45"/>
    </row>
    <row r="999">
      <c r="E999" s="45"/>
      <c r="F999" s="45"/>
      <c r="O999" s="45"/>
    </row>
    <row r="1000">
      <c r="E1000" s="45"/>
      <c r="F1000" s="45"/>
      <c r="O1000" s="45"/>
    </row>
    <row r="1001">
      <c r="E1001" s="45"/>
      <c r="F1001" s="45"/>
      <c r="O1001" s="45"/>
    </row>
    <row r="1002">
      <c r="E1002" s="45"/>
      <c r="F1002" s="45"/>
      <c r="O1002" s="45"/>
    </row>
    <row r="1003">
      <c r="E1003" s="45"/>
      <c r="F1003" s="45"/>
      <c r="O1003" s="45"/>
    </row>
    <row r="1004">
      <c r="E1004" s="45"/>
      <c r="F1004" s="45"/>
      <c r="O1004" s="45"/>
    </row>
    <row r="1005">
      <c r="E1005" s="45"/>
      <c r="F1005" s="45"/>
      <c r="O1005" s="45"/>
    </row>
    <row r="1006">
      <c r="O1006" s="45"/>
    </row>
    <row r="1007">
      <c r="O1007" s="45"/>
    </row>
    <row r="1008">
      <c r="O1008" s="45"/>
    </row>
    <row r="1009">
      <c r="O1009" s="45"/>
    </row>
    <row r="1010">
      <c r="O1010" s="45"/>
    </row>
    <row r="1011">
      <c r="O1011" s="45"/>
    </row>
  </sheetData>
  <mergeCells count="1">
    <mergeCell ref="D21:E21"/>
  </mergeCells>
  <hyperlinks>
    <hyperlink r:id="rId1" ref="O4"/>
    <hyperlink r:id="rId2" ref="P4"/>
    <hyperlink r:id="rId3" ref="Q4"/>
    <hyperlink r:id="rId4" ref="R4"/>
    <hyperlink r:id="rId5" ref="O5"/>
    <hyperlink r:id="rId6" ref="O6"/>
    <hyperlink r:id="rId7" ref="P6"/>
    <hyperlink r:id="rId8" ref="O7"/>
    <hyperlink r:id="rId9" ref="O8"/>
    <hyperlink r:id="rId10" ref="O9"/>
    <hyperlink r:id="rId11" ref="O17"/>
    <hyperlink r:id="rId12" ref="O18"/>
    <hyperlink r:id="rId13" ref="J24"/>
    <hyperlink r:id="rId14" ref="J25"/>
    <hyperlink r:id="rId15" ref="J26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38"/>
    <col customWidth="1" min="3" max="3" width="23.88"/>
    <col customWidth="1" min="4" max="4" width="15.88"/>
    <col customWidth="1" min="6" max="6" width="13.25"/>
    <col customWidth="1" min="10" max="10" width="22.25"/>
  </cols>
  <sheetData>
    <row r="1">
      <c r="M1" s="45"/>
    </row>
    <row r="2">
      <c r="A2" s="1" t="s">
        <v>84</v>
      </c>
      <c r="B2" s="49" t="s">
        <v>85</v>
      </c>
      <c r="C2" s="48" t="s">
        <v>86</v>
      </c>
      <c r="D2" s="48" t="s">
        <v>87</v>
      </c>
      <c r="E2" s="49" t="s">
        <v>88</v>
      </c>
      <c r="F2" s="49" t="s">
        <v>89</v>
      </c>
      <c r="G2" s="49" t="s">
        <v>90</v>
      </c>
      <c r="H2" s="49" t="s">
        <v>91</v>
      </c>
      <c r="I2" s="49" t="s">
        <v>92</v>
      </c>
      <c r="J2" s="49" t="s">
        <v>93</v>
      </c>
      <c r="K2" s="49" t="s">
        <v>94</v>
      </c>
      <c r="L2" s="49" t="s">
        <v>95</v>
      </c>
      <c r="M2" s="48" t="s">
        <v>96</v>
      </c>
    </row>
    <row r="3">
      <c r="A3" s="1">
        <v>1.0</v>
      </c>
      <c r="B3" s="116" t="s">
        <v>100</v>
      </c>
      <c r="C3" s="51" t="s">
        <v>101</v>
      </c>
      <c r="D3" s="51" t="s">
        <v>102</v>
      </c>
      <c r="E3" s="52">
        <f t="shared" ref="E3:E5" si="1">F3+G3+H3</f>
        <v>0.5</v>
      </c>
      <c r="F3" s="50">
        <v>0.25</v>
      </c>
      <c r="G3" s="50">
        <v>0.25</v>
      </c>
      <c r="H3" s="50">
        <v>0.0</v>
      </c>
      <c r="I3" s="50">
        <v>1.0</v>
      </c>
      <c r="J3" s="50">
        <v>262800.0</v>
      </c>
      <c r="K3" s="50">
        <v>60.0</v>
      </c>
      <c r="L3" s="117">
        <f t="shared" ref="L3:L5" si="2">J3/(J3+K3)</f>
        <v>0.9997717416</v>
      </c>
      <c r="M3" s="118" t="s">
        <v>175</v>
      </c>
      <c r="N3" s="64" t="s">
        <v>104</v>
      </c>
      <c r="O3" s="65" t="s">
        <v>105</v>
      </c>
      <c r="P3" s="66" t="s">
        <v>106</v>
      </c>
    </row>
    <row r="4">
      <c r="A4" s="1">
        <v>1.0</v>
      </c>
      <c r="B4" s="7" t="s">
        <v>107</v>
      </c>
      <c r="C4" s="68" t="s">
        <v>108</v>
      </c>
      <c r="D4" s="68" t="s">
        <v>109</v>
      </c>
      <c r="E4" s="12">
        <f t="shared" si="1"/>
        <v>0.6</v>
      </c>
      <c r="F4" s="12">
        <f>(2*0.5+1)/(20)</f>
        <v>0.1</v>
      </c>
      <c r="G4" s="8">
        <v>0.5</v>
      </c>
      <c r="H4" s="8">
        <v>0.0</v>
      </c>
      <c r="I4" s="8">
        <v>2.0</v>
      </c>
      <c r="J4" s="69">
        <v>35871.0</v>
      </c>
      <c r="K4" s="70">
        <v>24.0</v>
      </c>
      <c r="L4" s="71">
        <f t="shared" si="2"/>
        <v>0.9993313832</v>
      </c>
      <c r="M4" s="33" t="s">
        <v>110</v>
      </c>
    </row>
    <row r="5">
      <c r="A5" s="1">
        <v>1.0</v>
      </c>
      <c r="B5" s="119" t="s">
        <v>111</v>
      </c>
      <c r="C5" s="73" t="s">
        <v>112</v>
      </c>
      <c r="D5" s="73" t="s">
        <v>113</v>
      </c>
      <c r="E5" s="74">
        <f t="shared" si="1"/>
        <v>3</v>
      </c>
      <c r="F5" s="75">
        <v>1.0</v>
      </c>
      <c r="G5" s="75">
        <v>2.0</v>
      </c>
      <c r="H5" s="75">
        <v>0.0</v>
      </c>
      <c r="I5" s="75">
        <v>0.5</v>
      </c>
      <c r="J5" s="76">
        <v>315.0</v>
      </c>
      <c r="K5" s="75">
        <v>5.0</v>
      </c>
      <c r="L5" s="77">
        <f t="shared" si="2"/>
        <v>0.984375</v>
      </c>
      <c r="M5" s="33" t="s">
        <v>114</v>
      </c>
      <c r="N5" s="66" t="s">
        <v>115</v>
      </c>
    </row>
    <row r="6">
      <c r="A6" s="1">
        <v>1.0</v>
      </c>
      <c r="B6" s="7" t="s">
        <v>116</v>
      </c>
      <c r="C6" s="78" t="s">
        <v>117</v>
      </c>
      <c r="D6" s="120"/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12"/>
      <c r="K6" s="12"/>
      <c r="L6" s="71"/>
      <c r="M6" s="32" t="s">
        <v>176</v>
      </c>
    </row>
    <row r="7">
      <c r="A7" s="1">
        <v>1.0</v>
      </c>
      <c r="B7" s="119" t="s">
        <v>120</v>
      </c>
      <c r="C7" s="73" t="s">
        <v>121</v>
      </c>
      <c r="D7" s="73" t="s">
        <v>122</v>
      </c>
      <c r="E7" s="74">
        <f>F7+G7+H7</f>
        <v>2</v>
      </c>
      <c r="F7" s="75">
        <v>2.0</v>
      </c>
      <c r="G7" s="75">
        <v>0.0</v>
      </c>
      <c r="H7" s="75">
        <v>0.0</v>
      </c>
      <c r="I7" s="75">
        <v>0.15</v>
      </c>
      <c r="J7" s="75">
        <v>262800.0</v>
      </c>
      <c r="K7" s="75">
        <v>60.0</v>
      </c>
      <c r="L7" s="77">
        <f>J7/(J7+K7)</f>
        <v>0.9997717416</v>
      </c>
      <c r="M7" s="33" t="s">
        <v>123</v>
      </c>
    </row>
    <row r="8">
      <c r="A8" s="1">
        <v>1.0</v>
      </c>
      <c r="B8" s="7" t="s">
        <v>124</v>
      </c>
      <c r="C8" s="68" t="s">
        <v>125</v>
      </c>
      <c r="D8" s="68" t="s">
        <v>126</v>
      </c>
      <c r="E8" s="8">
        <f>SUM(F8:H8)</f>
        <v>5.75</v>
      </c>
      <c r="F8" s="8">
        <f>15/4</f>
        <v>3.75</v>
      </c>
      <c r="G8" s="8">
        <v>1.0</v>
      </c>
      <c r="H8" s="8">
        <v>1.0</v>
      </c>
      <c r="I8" s="8">
        <f>4/4</f>
        <v>1</v>
      </c>
      <c r="J8" s="8"/>
      <c r="K8" s="8"/>
      <c r="L8" s="121">
        <v>0.975</v>
      </c>
      <c r="M8" s="33" t="s">
        <v>127</v>
      </c>
    </row>
    <row r="9">
      <c r="A9" s="1">
        <v>1.0</v>
      </c>
      <c r="B9" s="119" t="s">
        <v>128</v>
      </c>
      <c r="C9" s="73" t="s">
        <v>177</v>
      </c>
      <c r="D9" s="73" t="s">
        <v>130</v>
      </c>
      <c r="E9" s="74">
        <f t="shared" ref="E9:E11" si="3">F9+G9+H9</f>
        <v>2.25</v>
      </c>
      <c r="F9" s="75">
        <v>1.5</v>
      </c>
      <c r="G9" s="75">
        <v>0.25</v>
      </c>
      <c r="H9" s="75">
        <v>0.5</v>
      </c>
      <c r="I9" s="75">
        <v>1.0</v>
      </c>
      <c r="J9" s="74"/>
      <c r="K9" s="74"/>
      <c r="L9" s="79">
        <v>0.95</v>
      </c>
      <c r="M9" s="80" t="s">
        <v>131</v>
      </c>
    </row>
    <row r="10">
      <c r="A10" s="1">
        <v>2.0</v>
      </c>
      <c r="B10" s="7" t="s">
        <v>132</v>
      </c>
      <c r="C10" s="68" t="s">
        <v>133</v>
      </c>
      <c r="D10" s="68" t="s">
        <v>99</v>
      </c>
      <c r="E10" s="12">
        <f t="shared" si="3"/>
        <v>2</v>
      </c>
      <c r="F10" s="8">
        <v>1.5</v>
      </c>
      <c r="G10" s="8">
        <v>0.25</v>
      </c>
      <c r="H10" s="8">
        <v>0.25</v>
      </c>
      <c r="I10" s="8">
        <v>0.25</v>
      </c>
      <c r="J10" s="8" t="s">
        <v>99</v>
      </c>
      <c r="K10" s="8" t="s">
        <v>99</v>
      </c>
      <c r="L10" s="26" t="s">
        <v>99</v>
      </c>
      <c r="M10" s="81"/>
    </row>
    <row r="11">
      <c r="A11" s="1">
        <v>1.0</v>
      </c>
      <c r="B11" s="13" t="s">
        <v>134</v>
      </c>
      <c r="C11" s="84"/>
      <c r="D11" s="84"/>
      <c r="E11" s="14">
        <f t="shared" si="3"/>
        <v>4</v>
      </c>
      <c r="F11" s="38">
        <v>2.0</v>
      </c>
      <c r="G11" s="38">
        <v>1.0</v>
      </c>
      <c r="H11" s="38">
        <v>1.0</v>
      </c>
      <c r="I11" s="38">
        <v>2.0</v>
      </c>
      <c r="J11" s="38" t="s">
        <v>99</v>
      </c>
      <c r="K11" s="38" t="s">
        <v>135</v>
      </c>
      <c r="L11" s="37" t="s">
        <v>135</v>
      </c>
      <c r="M11" s="85"/>
    </row>
    <row r="12">
      <c r="A12" s="11">
        <f>SUM(A3:A11)</f>
        <v>10</v>
      </c>
      <c r="M12" s="45"/>
    </row>
    <row r="13">
      <c r="B13" s="90" t="s">
        <v>85</v>
      </c>
      <c r="C13" s="91" t="s">
        <v>86</v>
      </c>
      <c r="D13" s="91" t="s">
        <v>87</v>
      </c>
      <c r="E13" s="90" t="s">
        <v>88</v>
      </c>
      <c r="F13" s="90" t="s">
        <v>89</v>
      </c>
      <c r="G13" s="90" t="s">
        <v>90</v>
      </c>
      <c r="H13" s="90" t="s">
        <v>91</v>
      </c>
      <c r="I13" s="90" t="s">
        <v>92</v>
      </c>
      <c r="J13" s="90" t="s">
        <v>93</v>
      </c>
      <c r="K13" s="90" t="s">
        <v>94</v>
      </c>
      <c r="L13" s="90" t="s">
        <v>95</v>
      </c>
      <c r="M13" s="48" t="s">
        <v>96</v>
      </c>
    </row>
    <row r="14">
      <c r="A14" s="1">
        <v>-1.0</v>
      </c>
      <c r="B14" s="92" t="s">
        <v>100</v>
      </c>
      <c r="C14" s="93" t="s">
        <v>137</v>
      </c>
      <c r="D14" s="93" t="s">
        <v>102</v>
      </c>
      <c r="E14" s="94">
        <f t="shared" ref="E14:E17" si="4">F14+G14+H14</f>
        <v>0.35</v>
      </c>
      <c r="F14" s="95">
        <v>0.25</v>
      </c>
      <c r="G14" s="95">
        <v>0.1</v>
      </c>
      <c r="H14" s="95">
        <v>0.0</v>
      </c>
      <c r="I14" s="95">
        <v>0.15</v>
      </c>
      <c r="J14" s="95">
        <v>262800.0</v>
      </c>
      <c r="K14" s="95">
        <v>60.0</v>
      </c>
      <c r="L14" s="96">
        <f t="shared" ref="L14:L16" si="5">J14/(J14+K14)</f>
        <v>0.9997717416</v>
      </c>
      <c r="M14" s="54"/>
    </row>
    <row r="15">
      <c r="A15" s="1">
        <v>-1.0</v>
      </c>
      <c r="B15" s="7" t="s">
        <v>111</v>
      </c>
      <c r="C15" s="68" t="s">
        <v>138</v>
      </c>
      <c r="D15" s="68" t="s">
        <v>109</v>
      </c>
      <c r="E15" s="12">
        <f t="shared" si="4"/>
        <v>0.75</v>
      </c>
      <c r="F15" s="8">
        <v>0.5</v>
      </c>
      <c r="G15" s="8">
        <v>0.25</v>
      </c>
      <c r="H15" s="8">
        <v>0.0</v>
      </c>
      <c r="I15" s="8">
        <v>0.5</v>
      </c>
      <c r="J15" s="69">
        <v>35871.0</v>
      </c>
      <c r="K15" s="70">
        <v>24.0</v>
      </c>
      <c r="L15" s="71">
        <f t="shared" si="5"/>
        <v>0.9993313832</v>
      </c>
      <c r="M15" s="32" t="s">
        <v>115</v>
      </c>
    </row>
    <row r="16">
      <c r="A16" s="1">
        <v>-1.0</v>
      </c>
      <c r="B16" s="7" t="s">
        <v>120</v>
      </c>
      <c r="C16" s="68" t="s">
        <v>139</v>
      </c>
      <c r="D16" s="68" t="s">
        <v>113</v>
      </c>
      <c r="E16" s="12">
        <f t="shared" si="4"/>
        <v>0.5</v>
      </c>
      <c r="F16" s="8">
        <v>0.4</v>
      </c>
      <c r="G16" s="8">
        <v>0.1</v>
      </c>
      <c r="H16" s="8">
        <v>0.0</v>
      </c>
      <c r="I16" s="8">
        <v>0.5</v>
      </c>
      <c r="J16" s="97">
        <v>315.0</v>
      </c>
      <c r="K16" s="8">
        <v>5.0</v>
      </c>
      <c r="L16" s="71">
        <f t="shared" si="5"/>
        <v>0.984375</v>
      </c>
      <c r="M16" s="110" t="s">
        <v>140</v>
      </c>
    </row>
    <row r="17">
      <c r="A17" s="1">
        <v>-1.0</v>
      </c>
      <c r="B17" s="7" t="s">
        <v>128</v>
      </c>
      <c r="C17" s="122" t="s">
        <v>141</v>
      </c>
      <c r="D17" s="120"/>
      <c r="E17" s="12">
        <f t="shared" si="4"/>
        <v>0.95</v>
      </c>
      <c r="F17" s="8">
        <v>0.6</v>
      </c>
      <c r="G17" s="8">
        <v>0.1</v>
      </c>
      <c r="H17" s="8">
        <v>0.25</v>
      </c>
      <c r="I17" s="8">
        <v>0.1</v>
      </c>
      <c r="J17" s="12"/>
      <c r="K17" s="12"/>
      <c r="L17" s="71"/>
      <c r="M17" s="80"/>
    </row>
    <row r="18">
      <c r="A18" s="11">
        <f>SUM(A12:A17)</f>
        <v>6</v>
      </c>
      <c r="B18" s="67"/>
      <c r="C18" s="122"/>
      <c r="D18" s="104"/>
      <c r="F18" s="1"/>
      <c r="G18" s="1"/>
      <c r="H18" s="1"/>
      <c r="I18" s="1"/>
      <c r="L18" s="105"/>
      <c r="M18" s="56"/>
    </row>
    <row r="19">
      <c r="B19" s="106" t="s">
        <v>142</v>
      </c>
      <c r="C19" s="107"/>
      <c r="D19" s="108"/>
      <c r="M19" s="45"/>
    </row>
    <row r="20">
      <c r="B20" s="8" t="s">
        <v>143</v>
      </c>
      <c r="C20" s="109" t="s">
        <v>144</v>
      </c>
      <c r="D20" s="97"/>
      <c r="M20" s="45"/>
    </row>
    <row r="21">
      <c r="B21" s="8" t="s">
        <v>89</v>
      </c>
      <c r="C21" s="109" t="s">
        <v>145</v>
      </c>
      <c r="D21" s="97"/>
      <c r="E21" s="1" t="s">
        <v>146</v>
      </c>
      <c r="F21" s="1" t="s">
        <v>147</v>
      </c>
      <c r="G21" s="1" t="s">
        <v>148</v>
      </c>
      <c r="H21" s="1" t="s">
        <v>149</v>
      </c>
      <c r="M21" s="45"/>
    </row>
    <row r="22">
      <c r="B22" s="8" t="s">
        <v>90</v>
      </c>
      <c r="C22" s="109" t="s">
        <v>150</v>
      </c>
      <c r="D22" s="97"/>
      <c r="E22" s="1">
        <v>2400.0</v>
      </c>
      <c r="F22" s="1">
        <v>13000.0</v>
      </c>
      <c r="G22" s="1">
        <f t="shared" ref="G22:G24" si="6">F22*4450</f>
        <v>57850000</v>
      </c>
      <c r="H22" s="66" t="s">
        <v>151</v>
      </c>
      <c r="M22" s="45"/>
    </row>
    <row r="23">
      <c r="B23" s="8" t="s">
        <v>152</v>
      </c>
      <c r="C23" s="109" t="s">
        <v>153</v>
      </c>
      <c r="D23" s="97"/>
      <c r="E23" s="1">
        <v>1410.0</v>
      </c>
      <c r="F23" s="1">
        <v>18000.0</v>
      </c>
      <c r="G23" s="1">
        <f t="shared" si="6"/>
        <v>80100000</v>
      </c>
      <c r="H23" s="110" t="s">
        <v>154</v>
      </c>
      <c r="M23" s="45"/>
    </row>
    <row r="24">
      <c r="B24" s="8" t="s">
        <v>155</v>
      </c>
      <c r="C24" s="109" t="s">
        <v>156</v>
      </c>
      <c r="D24" s="97"/>
      <c r="E24" s="1" t="s">
        <v>157</v>
      </c>
      <c r="F24" s="1">
        <v>16000.0</v>
      </c>
      <c r="G24" s="1">
        <f t="shared" si="6"/>
        <v>71200000</v>
      </c>
      <c r="H24" s="110" t="s">
        <v>158</v>
      </c>
      <c r="M24" s="45"/>
    </row>
    <row r="25">
      <c r="B25" s="8" t="s">
        <v>159</v>
      </c>
      <c r="C25" s="109" t="s">
        <v>160</v>
      </c>
      <c r="D25" s="97"/>
      <c r="M25" s="45"/>
    </row>
    <row r="26">
      <c r="B26" s="8" t="s">
        <v>95</v>
      </c>
      <c r="C26" s="109" t="s">
        <v>161</v>
      </c>
      <c r="D26" s="97"/>
      <c r="M26" s="45"/>
    </row>
    <row r="27">
      <c r="B27" s="8" t="s">
        <v>162</v>
      </c>
      <c r="C27" s="109" t="s">
        <v>163</v>
      </c>
      <c r="D27" s="97"/>
      <c r="M27" s="45"/>
    </row>
    <row r="28">
      <c r="M28" s="45"/>
    </row>
    <row r="29">
      <c r="M29" s="45"/>
    </row>
    <row r="30">
      <c r="D30" s="1" t="s">
        <v>12</v>
      </c>
      <c r="M30" s="45"/>
    </row>
    <row r="31">
      <c r="D31" s="1" t="s">
        <v>164</v>
      </c>
      <c r="F31" s="1" t="s">
        <v>165</v>
      </c>
      <c r="H31" s="1" t="s">
        <v>166</v>
      </c>
      <c r="J31" s="1" t="s">
        <v>116</v>
      </c>
      <c r="L31" s="111" t="s">
        <v>167</v>
      </c>
      <c r="M31" s="113"/>
      <c r="N31" s="111" t="s">
        <v>134</v>
      </c>
      <c r="O31" s="113"/>
      <c r="P31" s="111" t="s">
        <v>125</v>
      </c>
      <c r="Q31" s="113"/>
      <c r="R31" s="111" t="s">
        <v>168</v>
      </c>
      <c r="S31" s="113"/>
    </row>
    <row r="32">
      <c r="D32" s="1" t="s">
        <v>169</v>
      </c>
      <c r="E32" s="1">
        <f>E3</f>
        <v>0.5</v>
      </c>
      <c r="F32" s="1" t="s">
        <v>169</v>
      </c>
      <c r="G32" s="1">
        <f>E5</f>
        <v>3</v>
      </c>
      <c r="H32" s="1" t="s">
        <v>169</v>
      </c>
      <c r="I32" s="1">
        <f>E4</f>
        <v>0.6</v>
      </c>
      <c r="J32" s="1" t="s">
        <v>169</v>
      </c>
      <c r="K32" s="1">
        <f>E6</f>
        <v>0</v>
      </c>
      <c r="L32" s="113" t="s">
        <v>169</v>
      </c>
      <c r="M32" s="115">
        <f>E9</f>
        <v>2.25</v>
      </c>
      <c r="N32" s="113" t="s">
        <v>169</v>
      </c>
      <c r="O32" s="115">
        <f>E11</f>
        <v>4</v>
      </c>
      <c r="P32" s="113" t="s">
        <v>169</v>
      </c>
      <c r="Q32" s="115">
        <v>0.5</v>
      </c>
      <c r="R32" s="113" t="s">
        <v>169</v>
      </c>
      <c r="S32" s="115">
        <v>0.5</v>
      </c>
    </row>
    <row r="33">
      <c r="D33" s="1" t="s">
        <v>170</v>
      </c>
      <c r="E33" s="1">
        <v>100.0</v>
      </c>
      <c r="F33" s="1" t="s">
        <v>170</v>
      </c>
      <c r="G33" s="1">
        <v>100.0</v>
      </c>
      <c r="H33" s="1" t="s">
        <v>170</v>
      </c>
      <c r="I33" s="1">
        <v>100.0</v>
      </c>
      <c r="J33" s="1" t="s">
        <v>170</v>
      </c>
      <c r="K33" s="1">
        <v>100.0</v>
      </c>
      <c r="L33" s="113" t="s">
        <v>170</v>
      </c>
      <c r="M33" s="115">
        <v>100.0</v>
      </c>
      <c r="N33" s="113" t="s">
        <v>170</v>
      </c>
      <c r="O33" s="115">
        <v>100.0</v>
      </c>
      <c r="P33" s="113" t="s">
        <v>170</v>
      </c>
      <c r="Q33" s="115">
        <v>100.0</v>
      </c>
      <c r="R33" s="113" t="s">
        <v>170</v>
      </c>
      <c r="S33" s="115">
        <v>100.0</v>
      </c>
    </row>
    <row r="34">
      <c r="D34" s="1" t="s">
        <v>90</v>
      </c>
      <c r="E34" s="11">
        <f>E36/E33</f>
        <v>0.51</v>
      </c>
      <c r="F34" s="1" t="s">
        <v>90</v>
      </c>
      <c r="G34" s="11">
        <f>G36/G33</f>
        <v>3.005</v>
      </c>
      <c r="H34" s="1" t="s">
        <v>90</v>
      </c>
      <c r="I34" s="11">
        <f>I36/I33</f>
        <v>0.62</v>
      </c>
      <c r="J34" s="1" t="s">
        <v>90</v>
      </c>
      <c r="K34" s="11">
        <f>K36/K33</f>
        <v>0</v>
      </c>
      <c r="L34" s="113" t="s">
        <v>90</v>
      </c>
      <c r="M34" s="115">
        <f>M36/M33</f>
        <v>2.26</v>
      </c>
      <c r="N34" s="113" t="s">
        <v>90</v>
      </c>
      <c r="O34" s="115">
        <f>O36/O33</f>
        <v>4.02</v>
      </c>
      <c r="P34" s="113" t="s">
        <v>90</v>
      </c>
      <c r="Q34" s="115">
        <f>Q36/Q33</f>
        <v>0.51</v>
      </c>
      <c r="R34" s="113" t="s">
        <v>90</v>
      </c>
      <c r="S34" s="115">
        <f>S36/S33</f>
        <v>0.51</v>
      </c>
    </row>
    <row r="35">
      <c r="D35" s="1" t="s">
        <v>171</v>
      </c>
      <c r="E35" s="1">
        <f>I3</f>
        <v>1</v>
      </c>
      <c r="F35" s="1" t="s">
        <v>171</v>
      </c>
      <c r="G35" s="11">
        <f>I5</f>
        <v>0.5</v>
      </c>
      <c r="H35" s="1" t="s">
        <v>171</v>
      </c>
      <c r="I35" s="1">
        <f>I4</f>
        <v>2</v>
      </c>
      <c r="J35" s="1" t="s">
        <v>171</v>
      </c>
      <c r="K35" s="1">
        <f>I6</f>
        <v>0</v>
      </c>
      <c r="L35" s="113" t="s">
        <v>171</v>
      </c>
      <c r="M35" s="115">
        <f>I9</f>
        <v>1</v>
      </c>
      <c r="N35" s="113" t="s">
        <v>171</v>
      </c>
      <c r="O35" s="115">
        <f>I11</f>
        <v>2</v>
      </c>
      <c r="P35" s="113" t="s">
        <v>171</v>
      </c>
      <c r="Q35" s="115">
        <v>1.0</v>
      </c>
      <c r="R35" s="113" t="s">
        <v>171</v>
      </c>
      <c r="S35" s="115">
        <v>1.0</v>
      </c>
    </row>
    <row r="36">
      <c r="D36" s="1" t="s">
        <v>172</v>
      </c>
      <c r="E36" s="11">
        <f>E35+E33*E32</f>
        <v>51</v>
      </c>
      <c r="F36" s="1" t="s">
        <v>172</v>
      </c>
      <c r="G36" s="11">
        <f>G35+G33*G32</f>
        <v>300.5</v>
      </c>
      <c r="H36" s="1" t="s">
        <v>172</v>
      </c>
      <c r="I36" s="11">
        <f>I35+I33*I32</f>
        <v>62</v>
      </c>
      <c r="J36" s="1" t="s">
        <v>172</v>
      </c>
      <c r="K36" s="11">
        <f>K35+K33*K32</f>
        <v>0</v>
      </c>
      <c r="L36" s="113" t="s">
        <v>172</v>
      </c>
      <c r="M36" s="115">
        <f>M35+M33*M32</f>
        <v>226</v>
      </c>
      <c r="N36" s="113" t="s">
        <v>172</v>
      </c>
      <c r="O36" s="115">
        <f>O35+O33*O32</f>
        <v>402</v>
      </c>
      <c r="P36" s="113" t="s">
        <v>172</v>
      </c>
      <c r="Q36" s="115">
        <f>Q35+Q33*Q32</f>
        <v>51</v>
      </c>
      <c r="R36" s="113" t="s">
        <v>172</v>
      </c>
      <c r="S36" s="115">
        <f>S35+S33*S32</f>
        <v>51</v>
      </c>
    </row>
    <row r="37">
      <c r="D37" s="1" t="s">
        <v>173</v>
      </c>
      <c r="E37" s="11">
        <f>60/E34</f>
        <v>117.6470588</v>
      </c>
      <c r="F37" s="1" t="s">
        <v>173</v>
      </c>
      <c r="G37" s="11">
        <f>60/G34</f>
        <v>19.96672213</v>
      </c>
      <c r="H37" s="1" t="s">
        <v>173</v>
      </c>
      <c r="I37" s="11">
        <f>60/I34</f>
        <v>96.77419355</v>
      </c>
      <c r="J37" s="1" t="s">
        <v>173</v>
      </c>
      <c r="K37" s="11" t="str">
        <f>60/K34</f>
        <v>#DIV/0!</v>
      </c>
      <c r="L37" s="113" t="s">
        <v>173</v>
      </c>
      <c r="M37" s="115">
        <f>60/M34</f>
        <v>26.54867257</v>
      </c>
      <c r="N37" s="113" t="s">
        <v>173</v>
      </c>
      <c r="O37" s="115">
        <f>60/O34</f>
        <v>14.92537313</v>
      </c>
      <c r="P37" s="113" t="s">
        <v>173</v>
      </c>
      <c r="Q37" s="115">
        <f>60/Q34</f>
        <v>117.6470588</v>
      </c>
      <c r="R37" s="113" t="s">
        <v>173</v>
      </c>
      <c r="S37" s="115">
        <f>60/S34</f>
        <v>117.6470588</v>
      </c>
    </row>
    <row r="38">
      <c r="M38" s="45"/>
    </row>
    <row r="39">
      <c r="D39" s="1" t="s">
        <v>174</v>
      </c>
      <c r="M39" s="45"/>
    </row>
    <row r="40">
      <c r="M40" s="45"/>
    </row>
    <row r="41">
      <c r="M41" s="45"/>
    </row>
    <row r="42">
      <c r="M42" s="45"/>
    </row>
    <row r="43">
      <c r="M43" s="45"/>
    </row>
    <row r="44">
      <c r="M44" s="45"/>
    </row>
    <row r="45">
      <c r="M45" s="45"/>
    </row>
    <row r="46">
      <c r="M46" s="45"/>
    </row>
    <row r="47">
      <c r="M47" s="45"/>
    </row>
    <row r="48">
      <c r="C48" s="45"/>
      <c r="D48" s="45"/>
      <c r="M48" s="45"/>
    </row>
    <row r="49">
      <c r="C49" s="45"/>
      <c r="D49" s="45"/>
      <c r="M49" s="45"/>
    </row>
    <row r="50">
      <c r="D50" s="97"/>
      <c r="M50" s="45"/>
    </row>
    <row r="51">
      <c r="D51" s="97"/>
      <c r="M51" s="45"/>
    </row>
    <row r="52">
      <c r="D52" s="97"/>
      <c r="M52" s="45"/>
    </row>
    <row r="53">
      <c r="D53" s="45"/>
      <c r="M53" s="45"/>
    </row>
    <row r="54">
      <c r="D54" s="45"/>
      <c r="M54" s="45"/>
    </row>
    <row r="55">
      <c r="D55" s="97"/>
      <c r="M55" s="45"/>
    </row>
    <row r="56">
      <c r="D56" s="45"/>
      <c r="M56" s="45"/>
    </row>
    <row r="57">
      <c r="D57" s="97"/>
      <c r="M57" s="45"/>
    </row>
    <row r="58">
      <c r="D58" s="97"/>
      <c r="M58" s="45"/>
    </row>
    <row r="59">
      <c r="D59" s="45"/>
      <c r="M59" s="45"/>
    </row>
    <row r="60">
      <c r="D60" s="45"/>
      <c r="M60" s="45"/>
    </row>
    <row r="61">
      <c r="D61" s="97"/>
      <c r="M61" s="45"/>
    </row>
    <row r="62">
      <c r="D62" s="45"/>
      <c r="M62" s="45"/>
    </row>
    <row r="63">
      <c r="D63" s="97"/>
      <c r="M63" s="45"/>
    </row>
    <row r="64">
      <c r="D64" s="97"/>
      <c r="M64" s="45"/>
    </row>
    <row r="65">
      <c r="D65" s="45"/>
      <c r="M65" s="45"/>
    </row>
    <row r="66">
      <c r="D66" s="45"/>
      <c r="M66" s="45"/>
    </row>
    <row r="67">
      <c r="D67" s="45"/>
      <c r="M67" s="45"/>
    </row>
    <row r="68">
      <c r="D68" s="97"/>
      <c r="M68" s="45"/>
    </row>
    <row r="69">
      <c r="D69" s="97"/>
      <c r="M69" s="45"/>
    </row>
    <row r="70">
      <c r="D70" s="45"/>
      <c r="M70" s="45"/>
    </row>
    <row r="71">
      <c r="D71" s="45"/>
      <c r="M71" s="45"/>
    </row>
    <row r="72">
      <c r="D72" s="97"/>
      <c r="M72" s="45"/>
    </row>
    <row r="73">
      <c r="D73" s="97"/>
      <c r="M73" s="45"/>
    </row>
    <row r="74">
      <c r="D74" s="97"/>
      <c r="M74" s="45"/>
    </row>
    <row r="75">
      <c r="D75" s="45"/>
      <c r="M75" s="45"/>
    </row>
    <row r="76">
      <c r="D76" s="45"/>
      <c r="M76" s="45"/>
    </row>
    <row r="77">
      <c r="D77" s="97"/>
      <c r="M77" s="45"/>
    </row>
    <row r="78">
      <c r="D78" s="97"/>
      <c r="M78" s="45"/>
    </row>
    <row r="79">
      <c r="D79" s="97"/>
      <c r="M79" s="45"/>
    </row>
    <row r="80">
      <c r="D80" s="45"/>
      <c r="M80" s="45"/>
    </row>
    <row r="81">
      <c r="D81" s="45"/>
      <c r="M81" s="45"/>
    </row>
    <row r="82">
      <c r="D82" s="97"/>
      <c r="M82" s="45"/>
    </row>
    <row r="83">
      <c r="D83" s="97"/>
      <c r="M83" s="45"/>
    </row>
    <row r="84">
      <c r="D84" s="97"/>
      <c r="M84" s="45"/>
    </row>
    <row r="85">
      <c r="D85" s="45"/>
      <c r="M85" s="45"/>
    </row>
    <row r="86">
      <c r="C86" s="45"/>
      <c r="D86" s="45"/>
      <c r="M86" s="45"/>
    </row>
    <row r="87">
      <c r="C87" s="45"/>
      <c r="D87" s="45"/>
      <c r="M87" s="45"/>
    </row>
    <row r="88">
      <c r="C88" s="45"/>
      <c r="D88" s="45"/>
      <c r="M88" s="45"/>
    </row>
    <row r="89">
      <c r="C89" s="45"/>
      <c r="D89" s="45"/>
      <c r="M89" s="45"/>
    </row>
    <row r="90">
      <c r="C90" s="45"/>
      <c r="D90" s="45"/>
      <c r="M90" s="45"/>
    </row>
    <row r="91">
      <c r="C91" s="45"/>
      <c r="D91" s="45"/>
      <c r="M91" s="45"/>
    </row>
    <row r="92">
      <c r="C92" s="45"/>
      <c r="D92" s="45"/>
      <c r="M92" s="45"/>
    </row>
    <row r="93">
      <c r="C93" s="45"/>
      <c r="D93" s="45"/>
      <c r="M93" s="45"/>
    </row>
    <row r="94">
      <c r="C94" s="45"/>
      <c r="D94" s="45"/>
      <c r="M94" s="45"/>
    </row>
    <row r="95">
      <c r="C95" s="45"/>
      <c r="D95" s="45"/>
      <c r="M95" s="45"/>
    </row>
    <row r="96">
      <c r="C96" s="45"/>
      <c r="D96" s="45"/>
      <c r="M96" s="45"/>
    </row>
    <row r="97">
      <c r="C97" s="45"/>
      <c r="D97" s="45"/>
      <c r="M97" s="45"/>
    </row>
    <row r="98">
      <c r="C98" s="45"/>
      <c r="D98" s="45"/>
      <c r="M98" s="45"/>
    </row>
    <row r="99">
      <c r="C99" s="45"/>
      <c r="D99" s="45"/>
      <c r="M99" s="45"/>
    </row>
    <row r="100">
      <c r="C100" s="45"/>
      <c r="D100" s="45"/>
      <c r="M100" s="45"/>
    </row>
    <row r="101">
      <c r="C101" s="45"/>
      <c r="D101" s="45"/>
      <c r="M101" s="45"/>
    </row>
    <row r="102">
      <c r="C102" s="45"/>
      <c r="D102" s="45"/>
      <c r="M102" s="45"/>
    </row>
    <row r="103">
      <c r="C103" s="45"/>
      <c r="D103" s="45"/>
      <c r="M103" s="45"/>
    </row>
    <row r="104">
      <c r="C104" s="45"/>
      <c r="D104" s="45"/>
      <c r="M104" s="45"/>
    </row>
    <row r="105">
      <c r="C105" s="45"/>
      <c r="D105" s="45"/>
      <c r="M105" s="45"/>
    </row>
    <row r="106">
      <c r="C106" s="45"/>
      <c r="D106" s="45"/>
      <c r="M106" s="45"/>
    </row>
    <row r="107">
      <c r="C107" s="45"/>
      <c r="D107" s="45"/>
      <c r="M107" s="45"/>
    </row>
    <row r="108">
      <c r="C108" s="45"/>
      <c r="D108" s="45"/>
      <c r="M108" s="45"/>
    </row>
    <row r="109">
      <c r="C109" s="45"/>
      <c r="D109" s="45"/>
      <c r="M109" s="45"/>
    </row>
    <row r="110">
      <c r="C110" s="45"/>
      <c r="D110" s="45"/>
      <c r="M110" s="45"/>
    </row>
    <row r="111">
      <c r="C111" s="45"/>
      <c r="D111" s="45"/>
      <c r="M111" s="45"/>
    </row>
    <row r="112">
      <c r="C112" s="45"/>
      <c r="D112" s="45"/>
      <c r="M112" s="45"/>
    </row>
    <row r="113">
      <c r="C113" s="45"/>
      <c r="D113" s="45"/>
      <c r="M113" s="45"/>
    </row>
    <row r="114">
      <c r="C114" s="45"/>
      <c r="D114" s="45"/>
      <c r="M114" s="45"/>
    </row>
    <row r="115">
      <c r="C115" s="45"/>
      <c r="D115" s="45"/>
      <c r="M115" s="45"/>
    </row>
    <row r="116">
      <c r="C116" s="45"/>
      <c r="D116" s="45"/>
      <c r="M116" s="45"/>
    </row>
    <row r="117">
      <c r="C117" s="45"/>
      <c r="D117" s="45"/>
      <c r="M117" s="45"/>
    </row>
    <row r="118">
      <c r="C118" s="45"/>
      <c r="D118" s="45"/>
      <c r="M118" s="45"/>
    </row>
    <row r="119">
      <c r="C119" s="45"/>
      <c r="D119" s="45"/>
      <c r="M119" s="45"/>
    </row>
    <row r="120">
      <c r="C120" s="45"/>
      <c r="D120" s="45"/>
      <c r="M120" s="45"/>
    </row>
    <row r="121">
      <c r="C121" s="45"/>
      <c r="D121" s="45"/>
      <c r="M121" s="45"/>
    </row>
    <row r="122">
      <c r="C122" s="45"/>
      <c r="D122" s="45"/>
      <c r="M122" s="45"/>
    </row>
    <row r="123">
      <c r="C123" s="45"/>
      <c r="D123" s="45"/>
      <c r="M123" s="45"/>
    </row>
    <row r="124">
      <c r="C124" s="45"/>
      <c r="D124" s="45"/>
      <c r="M124" s="45"/>
    </row>
    <row r="125">
      <c r="C125" s="45"/>
      <c r="D125" s="45"/>
      <c r="M125" s="45"/>
    </row>
    <row r="126">
      <c r="C126" s="45"/>
      <c r="D126" s="45"/>
      <c r="M126" s="45"/>
    </row>
    <row r="127">
      <c r="C127" s="45"/>
      <c r="D127" s="45"/>
      <c r="M127" s="45"/>
    </row>
    <row r="128">
      <c r="C128" s="45"/>
      <c r="D128" s="45"/>
      <c r="M128" s="45"/>
    </row>
    <row r="129">
      <c r="C129" s="45"/>
      <c r="D129" s="45"/>
      <c r="M129" s="45"/>
    </row>
    <row r="130">
      <c r="C130" s="45"/>
      <c r="D130" s="45"/>
      <c r="M130" s="45"/>
    </row>
    <row r="131">
      <c r="C131" s="45"/>
      <c r="D131" s="45"/>
      <c r="M131" s="45"/>
    </row>
    <row r="132">
      <c r="C132" s="45"/>
      <c r="D132" s="45"/>
      <c r="M132" s="45"/>
    </row>
    <row r="133">
      <c r="C133" s="45"/>
      <c r="D133" s="45"/>
      <c r="M133" s="45"/>
    </row>
    <row r="134">
      <c r="C134" s="45"/>
      <c r="D134" s="45"/>
      <c r="M134" s="45"/>
    </row>
    <row r="135">
      <c r="C135" s="45"/>
      <c r="D135" s="45"/>
      <c r="M135" s="45"/>
    </row>
    <row r="136">
      <c r="C136" s="45"/>
      <c r="D136" s="45"/>
      <c r="M136" s="45"/>
    </row>
    <row r="137">
      <c r="C137" s="45"/>
      <c r="D137" s="45"/>
      <c r="M137" s="45"/>
    </row>
    <row r="138">
      <c r="C138" s="45"/>
      <c r="D138" s="45"/>
      <c r="M138" s="45"/>
    </row>
    <row r="139">
      <c r="C139" s="45"/>
      <c r="D139" s="45"/>
      <c r="M139" s="45"/>
    </row>
    <row r="140">
      <c r="C140" s="45"/>
      <c r="D140" s="45"/>
      <c r="M140" s="45"/>
    </row>
    <row r="141">
      <c r="C141" s="45"/>
      <c r="D141" s="45"/>
      <c r="M141" s="45"/>
    </row>
    <row r="142">
      <c r="C142" s="45"/>
      <c r="D142" s="45"/>
      <c r="M142" s="45"/>
    </row>
    <row r="143">
      <c r="C143" s="45"/>
      <c r="D143" s="45"/>
      <c r="M143" s="45"/>
    </row>
    <row r="144">
      <c r="C144" s="45"/>
      <c r="D144" s="45"/>
      <c r="M144" s="45"/>
    </row>
    <row r="145">
      <c r="C145" s="45"/>
      <c r="D145" s="45"/>
      <c r="M145" s="45"/>
    </row>
    <row r="146">
      <c r="C146" s="45"/>
      <c r="D146" s="45"/>
      <c r="M146" s="45"/>
    </row>
    <row r="147">
      <c r="C147" s="45"/>
      <c r="D147" s="45"/>
      <c r="M147" s="45"/>
    </row>
    <row r="148">
      <c r="C148" s="45"/>
      <c r="D148" s="45"/>
      <c r="M148" s="45"/>
    </row>
    <row r="149">
      <c r="C149" s="45"/>
      <c r="D149" s="45"/>
      <c r="M149" s="45"/>
    </row>
    <row r="150">
      <c r="C150" s="45"/>
      <c r="D150" s="45"/>
      <c r="M150" s="45"/>
    </row>
    <row r="151">
      <c r="C151" s="45"/>
      <c r="D151" s="45"/>
      <c r="M151" s="45"/>
    </row>
    <row r="152">
      <c r="C152" s="45"/>
      <c r="D152" s="45"/>
      <c r="M152" s="45"/>
    </row>
    <row r="153">
      <c r="C153" s="45"/>
      <c r="D153" s="45"/>
      <c r="M153" s="45"/>
    </row>
    <row r="154">
      <c r="C154" s="45"/>
      <c r="D154" s="45"/>
      <c r="M154" s="45"/>
    </row>
    <row r="155">
      <c r="C155" s="45"/>
      <c r="D155" s="45"/>
      <c r="M155" s="45"/>
    </row>
    <row r="156">
      <c r="C156" s="45"/>
      <c r="D156" s="45"/>
      <c r="M156" s="45"/>
    </row>
    <row r="157">
      <c r="C157" s="45"/>
      <c r="D157" s="45"/>
      <c r="M157" s="45"/>
    </row>
    <row r="158">
      <c r="C158" s="45"/>
      <c r="D158" s="45"/>
      <c r="M158" s="45"/>
    </row>
    <row r="159">
      <c r="C159" s="45"/>
      <c r="D159" s="45"/>
      <c r="M159" s="45"/>
    </row>
    <row r="160">
      <c r="C160" s="45"/>
      <c r="D160" s="45"/>
      <c r="M160" s="45"/>
    </row>
    <row r="161">
      <c r="C161" s="45"/>
      <c r="D161" s="45"/>
      <c r="M161" s="45"/>
    </row>
    <row r="162">
      <c r="C162" s="45"/>
      <c r="D162" s="45"/>
      <c r="M162" s="45"/>
    </row>
    <row r="163">
      <c r="C163" s="45"/>
      <c r="D163" s="45"/>
      <c r="M163" s="45"/>
    </row>
    <row r="164">
      <c r="C164" s="45"/>
      <c r="D164" s="45"/>
      <c r="M164" s="45"/>
    </row>
    <row r="165">
      <c r="C165" s="45"/>
      <c r="D165" s="45"/>
      <c r="M165" s="45"/>
    </row>
    <row r="166">
      <c r="C166" s="45"/>
      <c r="D166" s="45"/>
      <c r="M166" s="45"/>
    </row>
    <row r="167">
      <c r="C167" s="45"/>
      <c r="D167" s="45"/>
      <c r="M167" s="45"/>
    </row>
    <row r="168">
      <c r="C168" s="45"/>
      <c r="D168" s="45"/>
      <c r="M168" s="45"/>
    </row>
    <row r="169">
      <c r="C169" s="45"/>
      <c r="D169" s="45"/>
      <c r="M169" s="45"/>
    </row>
    <row r="170">
      <c r="C170" s="45"/>
      <c r="D170" s="45"/>
      <c r="M170" s="45"/>
    </row>
    <row r="171">
      <c r="C171" s="45"/>
      <c r="D171" s="45"/>
      <c r="M171" s="45"/>
    </row>
    <row r="172">
      <c r="C172" s="45"/>
      <c r="D172" s="45"/>
      <c r="M172" s="45"/>
    </row>
    <row r="173">
      <c r="C173" s="45"/>
      <c r="D173" s="45"/>
      <c r="M173" s="45"/>
    </row>
    <row r="174">
      <c r="C174" s="45"/>
      <c r="D174" s="45"/>
      <c r="M174" s="45"/>
    </row>
    <row r="175">
      <c r="C175" s="45"/>
      <c r="D175" s="45"/>
      <c r="M175" s="45"/>
    </row>
    <row r="176">
      <c r="C176" s="45"/>
      <c r="D176" s="45"/>
      <c r="M176" s="45"/>
    </row>
    <row r="177">
      <c r="C177" s="45"/>
      <c r="D177" s="45"/>
      <c r="M177" s="45"/>
    </row>
    <row r="178">
      <c r="C178" s="45"/>
      <c r="D178" s="45"/>
      <c r="M178" s="45"/>
    </row>
    <row r="179">
      <c r="C179" s="45"/>
      <c r="D179" s="45"/>
      <c r="M179" s="45"/>
    </row>
    <row r="180">
      <c r="C180" s="45"/>
      <c r="D180" s="45"/>
      <c r="M180" s="45"/>
    </row>
    <row r="181">
      <c r="C181" s="45"/>
      <c r="D181" s="45"/>
      <c r="M181" s="45"/>
    </row>
    <row r="182">
      <c r="C182" s="45"/>
      <c r="D182" s="45"/>
      <c r="M182" s="45"/>
    </row>
    <row r="183">
      <c r="C183" s="45"/>
      <c r="D183" s="45"/>
      <c r="M183" s="45"/>
    </row>
    <row r="184">
      <c r="C184" s="45"/>
      <c r="D184" s="45"/>
      <c r="M184" s="45"/>
    </row>
    <row r="185">
      <c r="C185" s="45"/>
      <c r="D185" s="45"/>
      <c r="M185" s="45"/>
    </row>
    <row r="186">
      <c r="C186" s="45"/>
      <c r="D186" s="45"/>
      <c r="M186" s="45"/>
    </row>
    <row r="187">
      <c r="C187" s="45"/>
      <c r="D187" s="45"/>
      <c r="M187" s="45"/>
    </row>
    <row r="188">
      <c r="C188" s="45"/>
      <c r="D188" s="45"/>
      <c r="M188" s="45"/>
    </row>
    <row r="189">
      <c r="C189" s="45"/>
      <c r="D189" s="45"/>
      <c r="M189" s="45"/>
    </row>
    <row r="190">
      <c r="C190" s="45"/>
      <c r="D190" s="45"/>
      <c r="M190" s="45"/>
    </row>
    <row r="191">
      <c r="C191" s="45"/>
      <c r="D191" s="45"/>
      <c r="M191" s="45"/>
    </row>
    <row r="192">
      <c r="C192" s="45"/>
      <c r="D192" s="45"/>
      <c r="M192" s="45"/>
    </row>
    <row r="193">
      <c r="C193" s="45"/>
      <c r="D193" s="45"/>
      <c r="M193" s="45"/>
    </row>
    <row r="194">
      <c r="C194" s="45"/>
      <c r="D194" s="45"/>
      <c r="M194" s="45"/>
    </row>
    <row r="195">
      <c r="C195" s="45"/>
      <c r="D195" s="45"/>
      <c r="M195" s="45"/>
    </row>
    <row r="196">
      <c r="C196" s="45"/>
      <c r="D196" s="45"/>
      <c r="M196" s="45"/>
    </row>
    <row r="197">
      <c r="C197" s="45"/>
      <c r="D197" s="45"/>
      <c r="M197" s="45"/>
    </row>
    <row r="198">
      <c r="C198" s="45"/>
      <c r="D198" s="45"/>
      <c r="M198" s="45"/>
    </row>
    <row r="199">
      <c r="C199" s="45"/>
      <c r="D199" s="45"/>
      <c r="M199" s="45"/>
    </row>
    <row r="200">
      <c r="C200" s="45"/>
      <c r="D200" s="45"/>
      <c r="M200" s="45"/>
    </row>
    <row r="201">
      <c r="C201" s="45"/>
      <c r="D201" s="45"/>
      <c r="M201" s="45"/>
    </row>
    <row r="202">
      <c r="C202" s="45"/>
      <c r="D202" s="45"/>
      <c r="M202" s="45"/>
    </row>
    <row r="203">
      <c r="C203" s="45"/>
      <c r="D203" s="45"/>
      <c r="M203" s="45"/>
    </row>
    <row r="204">
      <c r="C204" s="45"/>
      <c r="D204" s="45"/>
      <c r="M204" s="45"/>
    </row>
    <row r="205">
      <c r="C205" s="45"/>
      <c r="D205" s="45"/>
      <c r="M205" s="45"/>
    </row>
    <row r="206">
      <c r="C206" s="45"/>
      <c r="D206" s="45"/>
      <c r="M206" s="45"/>
    </row>
    <row r="207">
      <c r="C207" s="45"/>
      <c r="D207" s="45"/>
      <c r="M207" s="45"/>
    </row>
    <row r="208">
      <c r="C208" s="45"/>
      <c r="D208" s="45"/>
      <c r="M208" s="45"/>
    </row>
    <row r="209">
      <c r="C209" s="45"/>
      <c r="D209" s="45"/>
      <c r="M209" s="45"/>
    </row>
    <row r="210">
      <c r="C210" s="45"/>
      <c r="D210" s="45"/>
      <c r="M210" s="45"/>
    </row>
    <row r="211">
      <c r="C211" s="45"/>
      <c r="D211" s="45"/>
      <c r="M211" s="45"/>
    </row>
    <row r="212">
      <c r="C212" s="45"/>
      <c r="D212" s="45"/>
      <c r="M212" s="45"/>
    </row>
    <row r="213">
      <c r="C213" s="45"/>
      <c r="D213" s="45"/>
      <c r="M213" s="45"/>
    </row>
    <row r="214">
      <c r="C214" s="45"/>
      <c r="D214" s="45"/>
      <c r="M214" s="45"/>
    </row>
    <row r="215">
      <c r="C215" s="45"/>
      <c r="D215" s="45"/>
      <c r="M215" s="45"/>
    </row>
    <row r="216">
      <c r="C216" s="45"/>
      <c r="D216" s="45"/>
      <c r="M216" s="45"/>
    </row>
    <row r="217">
      <c r="C217" s="45"/>
      <c r="D217" s="45"/>
      <c r="M217" s="45"/>
    </row>
    <row r="218">
      <c r="C218" s="45"/>
      <c r="D218" s="45"/>
      <c r="M218" s="45"/>
    </row>
    <row r="219">
      <c r="C219" s="45"/>
      <c r="D219" s="45"/>
      <c r="M219" s="45"/>
    </row>
    <row r="220">
      <c r="C220" s="45"/>
      <c r="D220" s="45"/>
      <c r="M220" s="45"/>
    </row>
    <row r="221">
      <c r="C221" s="45"/>
      <c r="D221" s="45"/>
      <c r="M221" s="45"/>
    </row>
    <row r="222">
      <c r="C222" s="45"/>
      <c r="D222" s="45"/>
      <c r="M222" s="45"/>
    </row>
    <row r="223">
      <c r="C223" s="45"/>
      <c r="D223" s="45"/>
      <c r="M223" s="45"/>
    </row>
    <row r="224">
      <c r="C224" s="45"/>
      <c r="D224" s="45"/>
      <c r="M224" s="45"/>
    </row>
    <row r="225">
      <c r="C225" s="45"/>
      <c r="D225" s="45"/>
      <c r="M225" s="45"/>
    </row>
    <row r="226">
      <c r="C226" s="45"/>
      <c r="D226" s="45"/>
      <c r="M226" s="45"/>
    </row>
    <row r="227">
      <c r="C227" s="45"/>
      <c r="D227" s="45"/>
      <c r="M227" s="45"/>
    </row>
    <row r="228">
      <c r="C228" s="45"/>
      <c r="D228" s="45"/>
      <c r="M228" s="45"/>
    </row>
    <row r="229">
      <c r="C229" s="45"/>
      <c r="D229" s="45"/>
      <c r="M229" s="45"/>
    </row>
    <row r="230">
      <c r="C230" s="45"/>
      <c r="D230" s="45"/>
      <c r="M230" s="45"/>
    </row>
    <row r="231">
      <c r="C231" s="45"/>
      <c r="D231" s="45"/>
      <c r="M231" s="45"/>
    </row>
    <row r="232">
      <c r="C232" s="45"/>
      <c r="D232" s="45"/>
      <c r="M232" s="45"/>
    </row>
    <row r="233">
      <c r="C233" s="45"/>
      <c r="D233" s="45"/>
      <c r="M233" s="45"/>
    </row>
    <row r="234">
      <c r="C234" s="45"/>
      <c r="D234" s="45"/>
      <c r="M234" s="45"/>
    </row>
    <row r="235">
      <c r="C235" s="45"/>
      <c r="D235" s="45"/>
      <c r="M235" s="45"/>
    </row>
    <row r="236">
      <c r="C236" s="45"/>
      <c r="D236" s="45"/>
      <c r="M236" s="45"/>
    </row>
    <row r="237">
      <c r="C237" s="45"/>
      <c r="D237" s="45"/>
      <c r="M237" s="45"/>
    </row>
    <row r="238">
      <c r="C238" s="45"/>
      <c r="D238" s="45"/>
      <c r="M238" s="45"/>
    </row>
    <row r="239">
      <c r="C239" s="45"/>
      <c r="D239" s="45"/>
      <c r="M239" s="45"/>
    </row>
    <row r="240">
      <c r="C240" s="45"/>
      <c r="D240" s="45"/>
      <c r="M240" s="45"/>
    </row>
    <row r="241">
      <c r="C241" s="45"/>
      <c r="D241" s="45"/>
      <c r="M241" s="45"/>
    </row>
    <row r="242">
      <c r="C242" s="45"/>
      <c r="D242" s="45"/>
      <c r="M242" s="45"/>
    </row>
    <row r="243">
      <c r="C243" s="45"/>
      <c r="D243" s="45"/>
      <c r="M243" s="45"/>
    </row>
    <row r="244">
      <c r="C244" s="45"/>
      <c r="D244" s="45"/>
      <c r="M244" s="45"/>
    </row>
    <row r="245">
      <c r="C245" s="45"/>
      <c r="D245" s="45"/>
      <c r="M245" s="45"/>
    </row>
    <row r="246">
      <c r="C246" s="45"/>
      <c r="D246" s="45"/>
      <c r="M246" s="45"/>
    </row>
    <row r="247">
      <c r="C247" s="45"/>
      <c r="D247" s="45"/>
      <c r="M247" s="45"/>
    </row>
    <row r="248">
      <c r="C248" s="45"/>
      <c r="D248" s="45"/>
      <c r="M248" s="45"/>
    </row>
    <row r="249">
      <c r="C249" s="45"/>
      <c r="D249" s="45"/>
      <c r="M249" s="45"/>
    </row>
    <row r="250">
      <c r="C250" s="45"/>
      <c r="D250" s="45"/>
      <c r="M250" s="45"/>
    </row>
    <row r="251">
      <c r="C251" s="45"/>
      <c r="D251" s="45"/>
      <c r="M251" s="45"/>
    </row>
    <row r="252">
      <c r="C252" s="45"/>
      <c r="D252" s="45"/>
      <c r="M252" s="45"/>
    </row>
    <row r="253">
      <c r="C253" s="45"/>
      <c r="D253" s="45"/>
      <c r="M253" s="45"/>
    </row>
    <row r="254">
      <c r="C254" s="45"/>
      <c r="D254" s="45"/>
      <c r="M254" s="45"/>
    </row>
    <row r="255">
      <c r="C255" s="45"/>
      <c r="D255" s="45"/>
      <c r="M255" s="45"/>
    </row>
    <row r="256">
      <c r="C256" s="45"/>
      <c r="D256" s="45"/>
      <c r="M256" s="45"/>
    </row>
    <row r="257">
      <c r="C257" s="45"/>
      <c r="D257" s="45"/>
      <c r="M257" s="45"/>
    </row>
    <row r="258">
      <c r="C258" s="45"/>
      <c r="D258" s="45"/>
      <c r="M258" s="45"/>
    </row>
    <row r="259">
      <c r="C259" s="45"/>
      <c r="D259" s="45"/>
      <c r="M259" s="45"/>
    </row>
    <row r="260">
      <c r="C260" s="45"/>
      <c r="D260" s="45"/>
      <c r="M260" s="45"/>
    </row>
    <row r="261">
      <c r="C261" s="45"/>
      <c r="D261" s="45"/>
      <c r="M261" s="45"/>
    </row>
    <row r="262">
      <c r="C262" s="45"/>
      <c r="D262" s="45"/>
      <c r="M262" s="45"/>
    </row>
    <row r="263">
      <c r="C263" s="45"/>
      <c r="D263" s="45"/>
      <c r="M263" s="45"/>
    </row>
    <row r="264">
      <c r="C264" s="45"/>
      <c r="D264" s="45"/>
      <c r="M264" s="45"/>
    </row>
    <row r="265">
      <c r="C265" s="45"/>
      <c r="D265" s="45"/>
      <c r="M265" s="45"/>
    </row>
    <row r="266">
      <c r="C266" s="45"/>
      <c r="D266" s="45"/>
      <c r="M266" s="45"/>
    </row>
    <row r="267">
      <c r="C267" s="45"/>
      <c r="D267" s="45"/>
      <c r="M267" s="45"/>
    </row>
    <row r="268">
      <c r="C268" s="45"/>
      <c r="D268" s="45"/>
      <c r="M268" s="45"/>
    </row>
    <row r="269">
      <c r="C269" s="45"/>
      <c r="D269" s="45"/>
      <c r="M269" s="45"/>
    </row>
    <row r="270">
      <c r="C270" s="45"/>
      <c r="D270" s="45"/>
      <c r="M270" s="45"/>
    </row>
    <row r="271">
      <c r="C271" s="45"/>
      <c r="D271" s="45"/>
      <c r="M271" s="45"/>
    </row>
    <row r="272">
      <c r="C272" s="45"/>
      <c r="D272" s="45"/>
      <c r="M272" s="45"/>
    </row>
    <row r="273">
      <c r="C273" s="45"/>
      <c r="D273" s="45"/>
      <c r="M273" s="45"/>
    </row>
    <row r="274">
      <c r="C274" s="45"/>
      <c r="D274" s="45"/>
      <c r="M274" s="45"/>
    </row>
    <row r="275">
      <c r="C275" s="45"/>
      <c r="D275" s="45"/>
      <c r="M275" s="45"/>
    </row>
    <row r="276">
      <c r="C276" s="45"/>
      <c r="D276" s="45"/>
      <c r="M276" s="45"/>
    </row>
    <row r="277">
      <c r="C277" s="45"/>
      <c r="D277" s="45"/>
      <c r="M277" s="45"/>
    </row>
    <row r="278">
      <c r="C278" s="45"/>
      <c r="D278" s="45"/>
      <c r="M278" s="45"/>
    </row>
    <row r="279">
      <c r="C279" s="45"/>
      <c r="D279" s="45"/>
      <c r="M279" s="45"/>
    </row>
    <row r="280">
      <c r="C280" s="45"/>
      <c r="D280" s="45"/>
      <c r="M280" s="45"/>
    </row>
    <row r="281">
      <c r="C281" s="45"/>
      <c r="D281" s="45"/>
      <c r="M281" s="45"/>
    </row>
    <row r="282">
      <c r="C282" s="45"/>
      <c r="D282" s="45"/>
      <c r="M282" s="45"/>
    </row>
    <row r="283">
      <c r="C283" s="45"/>
      <c r="D283" s="45"/>
      <c r="M283" s="45"/>
    </row>
    <row r="284">
      <c r="C284" s="45"/>
      <c r="D284" s="45"/>
      <c r="M284" s="45"/>
    </row>
    <row r="285">
      <c r="C285" s="45"/>
      <c r="D285" s="45"/>
      <c r="M285" s="45"/>
    </row>
    <row r="286">
      <c r="C286" s="45"/>
      <c r="D286" s="45"/>
      <c r="M286" s="45"/>
    </row>
    <row r="287">
      <c r="C287" s="45"/>
      <c r="D287" s="45"/>
      <c r="M287" s="45"/>
    </row>
    <row r="288">
      <c r="C288" s="45"/>
      <c r="D288" s="45"/>
      <c r="M288" s="45"/>
    </row>
    <row r="289">
      <c r="C289" s="45"/>
      <c r="D289" s="45"/>
      <c r="M289" s="45"/>
    </row>
    <row r="290">
      <c r="C290" s="45"/>
      <c r="D290" s="45"/>
      <c r="M290" s="45"/>
    </row>
    <row r="291">
      <c r="C291" s="45"/>
      <c r="D291" s="45"/>
      <c r="M291" s="45"/>
    </row>
    <row r="292">
      <c r="C292" s="45"/>
      <c r="D292" s="45"/>
      <c r="M292" s="45"/>
    </row>
    <row r="293">
      <c r="C293" s="45"/>
      <c r="D293" s="45"/>
      <c r="M293" s="45"/>
    </row>
    <row r="294">
      <c r="C294" s="45"/>
      <c r="D294" s="45"/>
      <c r="M294" s="45"/>
    </row>
    <row r="295">
      <c r="C295" s="45"/>
      <c r="D295" s="45"/>
      <c r="M295" s="45"/>
    </row>
    <row r="296">
      <c r="C296" s="45"/>
      <c r="D296" s="45"/>
      <c r="M296" s="45"/>
    </row>
    <row r="297">
      <c r="C297" s="45"/>
      <c r="D297" s="45"/>
      <c r="M297" s="45"/>
    </row>
    <row r="298">
      <c r="C298" s="45"/>
      <c r="D298" s="45"/>
      <c r="M298" s="45"/>
    </row>
    <row r="299">
      <c r="C299" s="45"/>
      <c r="D299" s="45"/>
      <c r="M299" s="45"/>
    </row>
    <row r="300">
      <c r="C300" s="45"/>
      <c r="D300" s="45"/>
      <c r="M300" s="45"/>
    </row>
    <row r="301">
      <c r="C301" s="45"/>
      <c r="D301" s="45"/>
      <c r="M301" s="45"/>
    </row>
    <row r="302">
      <c r="C302" s="45"/>
      <c r="D302" s="45"/>
      <c r="M302" s="45"/>
    </row>
    <row r="303">
      <c r="C303" s="45"/>
      <c r="D303" s="45"/>
      <c r="M303" s="45"/>
    </row>
    <row r="304">
      <c r="C304" s="45"/>
      <c r="D304" s="45"/>
      <c r="M304" s="45"/>
    </row>
    <row r="305">
      <c r="C305" s="45"/>
      <c r="D305" s="45"/>
      <c r="M305" s="45"/>
    </row>
    <row r="306">
      <c r="C306" s="45"/>
      <c r="D306" s="45"/>
      <c r="M306" s="45"/>
    </row>
    <row r="307">
      <c r="C307" s="45"/>
      <c r="D307" s="45"/>
      <c r="M307" s="45"/>
    </row>
    <row r="308">
      <c r="C308" s="45"/>
      <c r="D308" s="45"/>
      <c r="M308" s="45"/>
    </row>
    <row r="309">
      <c r="C309" s="45"/>
      <c r="D309" s="45"/>
      <c r="M309" s="45"/>
    </row>
    <row r="310">
      <c r="C310" s="45"/>
      <c r="D310" s="45"/>
      <c r="M310" s="45"/>
    </row>
    <row r="311">
      <c r="C311" s="45"/>
      <c r="D311" s="45"/>
      <c r="M311" s="45"/>
    </row>
    <row r="312">
      <c r="C312" s="45"/>
      <c r="D312" s="45"/>
      <c r="M312" s="45"/>
    </row>
    <row r="313">
      <c r="C313" s="45"/>
      <c r="D313" s="45"/>
      <c r="M313" s="45"/>
    </row>
    <row r="314">
      <c r="C314" s="45"/>
      <c r="D314" s="45"/>
      <c r="M314" s="45"/>
    </row>
    <row r="315">
      <c r="C315" s="45"/>
      <c r="D315" s="45"/>
      <c r="M315" s="45"/>
    </row>
    <row r="316">
      <c r="C316" s="45"/>
      <c r="D316" s="45"/>
      <c r="M316" s="45"/>
    </row>
    <row r="317">
      <c r="C317" s="45"/>
      <c r="D317" s="45"/>
      <c r="M317" s="45"/>
    </row>
    <row r="318">
      <c r="C318" s="45"/>
      <c r="D318" s="45"/>
      <c r="M318" s="45"/>
    </row>
    <row r="319">
      <c r="C319" s="45"/>
      <c r="D319" s="45"/>
      <c r="M319" s="45"/>
    </row>
    <row r="320">
      <c r="C320" s="45"/>
      <c r="D320" s="45"/>
      <c r="M320" s="45"/>
    </row>
    <row r="321">
      <c r="C321" s="45"/>
      <c r="D321" s="45"/>
      <c r="M321" s="45"/>
    </row>
    <row r="322">
      <c r="C322" s="45"/>
      <c r="D322" s="45"/>
      <c r="M322" s="45"/>
    </row>
    <row r="323">
      <c r="C323" s="45"/>
      <c r="D323" s="45"/>
      <c r="M323" s="45"/>
    </row>
    <row r="324">
      <c r="C324" s="45"/>
      <c r="D324" s="45"/>
      <c r="M324" s="45"/>
    </row>
    <row r="325">
      <c r="C325" s="45"/>
      <c r="D325" s="45"/>
      <c r="M325" s="45"/>
    </row>
    <row r="326">
      <c r="C326" s="45"/>
      <c r="D326" s="45"/>
      <c r="M326" s="45"/>
    </row>
    <row r="327">
      <c r="C327" s="45"/>
      <c r="D327" s="45"/>
      <c r="M327" s="45"/>
    </row>
    <row r="328">
      <c r="C328" s="45"/>
      <c r="D328" s="45"/>
      <c r="M328" s="45"/>
    </row>
    <row r="329">
      <c r="C329" s="45"/>
      <c r="D329" s="45"/>
      <c r="M329" s="45"/>
    </row>
    <row r="330">
      <c r="C330" s="45"/>
      <c r="D330" s="45"/>
      <c r="M330" s="45"/>
    </row>
    <row r="331">
      <c r="C331" s="45"/>
      <c r="D331" s="45"/>
      <c r="M331" s="45"/>
    </row>
    <row r="332">
      <c r="C332" s="45"/>
      <c r="D332" s="45"/>
      <c r="M332" s="45"/>
    </row>
    <row r="333">
      <c r="C333" s="45"/>
      <c r="D333" s="45"/>
      <c r="M333" s="45"/>
    </row>
    <row r="334">
      <c r="C334" s="45"/>
      <c r="D334" s="45"/>
      <c r="M334" s="45"/>
    </row>
    <row r="335">
      <c r="C335" s="45"/>
      <c r="D335" s="45"/>
      <c r="M335" s="45"/>
    </row>
    <row r="336">
      <c r="C336" s="45"/>
      <c r="D336" s="45"/>
      <c r="M336" s="45"/>
    </row>
    <row r="337">
      <c r="C337" s="45"/>
      <c r="D337" s="45"/>
      <c r="M337" s="45"/>
    </row>
    <row r="338">
      <c r="C338" s="45"/>
      <c r="D338" s="45"/>
      <c r="M338" s="45"/>
    </row>
    <row r="339">
      <c r="C339" s="45"/>
      <c r="D339" s="45"/>
      <c r="M339" s="45"/>
    </row>
    <row r="340">
      <c r="C340" s="45"/>
      <c r="D340" s="45"/>
      <c r="M340" s="45"/>
    </row>
    <row r="341">
      <c r="C341" s="45"/>
      <c r="D341" s="45"/>
      <c r="M341" s="45"/>
    </row>
    <row r="342">
      <c r="C342" s="45"/>
      <c r="D342" s="45"/>
      <c r="M342" s="45"/>
    </row>
    <row r="343">
      <c r="C343" s="45"/>
      <c r="D343" s="45"/>
      <c r="M343" s="45"/>
    </row>
    <row r="344">
      <c r="C344" s="45"/>
      <c r="D344" s="45"/>
      <c r="M344" s="45"/>
    </row>
    <row r="345">
      <c r="C345" s="45"/>
      <c r="D345" s="45"/>
      <c r="M345" s="45"/>
    </row>
    <row r="346">
      <c r="C346" s="45"/>
      <c r="D346" s="45"/>
      <c r="M346" s="45"/>
    </row>
    <row r="347">
      <c r="C347" s="45"/>
      <c r="D347" s="45"/>
      <c r="M347" s="45"/>
    </row>
    <row r="348">
      <c r="C348" s="45"/>
      <c r="D348" s="45"/>
      <c r="M348" s="45"/>
    </row>
    <row r="349">
      <c r="C349" s="45"/>
      <c r="D349" s="45"/>
      <c r="M349" s="45"/>
    </row>
    <row r="350">
      <c r="C350" s="45"/>
      <c r="D350" s="45"/>
      <c r="M350" s="45"/>
    </row>
    <row r="351">
      <c r="C351" s="45"/>
      <c r="D351" s="45"/>
      <c r="M351" s="45"/>
    </row>
    <row r="352">
      <c r="C352" s="45"/>
      <c r="D352" s="45"/>
      <c r="M352" s="45"/>
    </row>
    <row r="353">
      <c r="C353" s="45"/>
      <c r="D353" s="45"/>
      <c r="M353" s="45"/>
    </row>
    <row r="354">
      <c r="C354" s="45"/>
      <c r="D354" s="45"/>
      <c r="M354" s="45"/>
    </row>
    <row r="355">
      <c r="C355" s="45"/>
      <c r="D355" s="45"/>
      <c r="M355" s="45"/>
    </row>
    <row r="356">
      <c r="C356" s="45"/>
      <c r="D356" s="45"/>
      <c r="M356" s="45"/>
    </row>
    <row r="357">
      <c r="C357" s="45"/>
      <c r="D357" s="45"/>
      <c r="M357" s="45"/>
    </row>
    <row r="358">
      <c r="C358" s="45"/>
      <c r="D358" s="45"/>
      <c r="M358" s="45"/>
    </row>
    <row r="359">
      <c r="C359" s="45"/>
      <c r="D359" s="45"/>
      <c r="M359" s="45"/>
    </row>
    <row r="360">
      <c r="C360" s="45"/>
      <c r="D360" s="45"/>
      <c r="M360" s="45"/>
    </row>
    <row r="361">
      <c r="C361" s="45"/>
      <c r="D361" s="45"/>
      <c r="M361" s="45"/>
    </row>
    <row r="362">
      <c r="C362" s="45"/>
      <c r="D362" s="45"/>
      <c r="M362" s="45"/>
    </row>
    <row r="363">
      <c r="C363" s="45"/>
      <c r="D363" s="45"/>
      <c r="M363" s="45"/>
    </row>
    <row r="364">
      <c r="C364" s="45"/>
      <c r="D364" s="45"/>
      <c r="M364" s="45"/>
    </row>
    <row r="365">
      <c r="C365" s="45"/>
      <c r="D365" s="45"/>
      <c r="M365" s="45"/>
    </row>
    <row r="366">
      <c r="C366" s="45"/>
      <c r="D366" s="45"/>
      <c r="M366" s="45"/>
    </row>
    <row r="367">
      <c r="C367" s="45"/>
      <c r="D367" s="45"/>
      <c r="M367" s="45"/>
    </row>
    <row r="368">
      <c r="C368" s="45"/>
      <c r="D368" s="45"/>
      <c r="M368" s="45"/>
    </row>
    <row r="369">
      <c r="C369" s="45"/>
      <c r="D369" s="45"/>
      <c r="M369" s="45"/>
    </row>
    <row r="370">
      <c r="C370" s="45"/>
      <c r="D370" s="45"/>
      <c r="M370" s="45"/>
    </row>
    <row r="371">
      <c r="C371" s="45"/>
      <c r="D371" s="45"/>
      <c r="M371" s="45"/>
    </row>
    <row r="372">
      <c r="C372" s="45"/>
      <c r="D372" s="45"/>
      <c r="M372" s="45"/>
    </row>
    <row r="373">
      <c r="C373" s="45"/>
      <c r="D373" s="45"/>
      <c r="M373" s="45"/>
    </row>
    <row r="374">
      <c r="C374" s="45"/>
      <c r="D374" s="45"/>
      <c r="M374" s="45"/>
    </row>
    <row r="375">
      <c r="C375" s="45"/>
      <c r="D375" s="45"/>
      <c r="M375" s="45"/>
    </row>
    <row r="376">
      <c r="C376" s="45"/>
      <c r="D376" s="45"/>
      <c r="M376" s="45"/>
    </row>
    <row r="377">
      <c r="C377" s="45"/>
      <c r="D377" s="45"/>
      <c r="M377" s="45"/>
    </row>
    <row r="378">
      <c r="C378" s="45"/>
      <c r="D378" s="45"/>
      <c r="M378" s="45"/>
    </row>
    <row r="379">
      <c r="C379" s="45"/>
      <c r="D379" s="45"/>
      <c r="M379" s="45"/>
    </row>
    <row r="380">
      <c r="C380" s="45"/>
      <c r="D380" s="45"/>
      <c r="M380" s="45"/>
    </row>
    <row r="381">
      <c r="C381" s="45"/>
      <c r="D381" s="45"/>
      <c r="M381" s="45"/>
    </row>
    <row r="382">
      <c r="C382" s="45"/>
      <c r="D382" s="45"/>
      <c r="M382" s="45"/>
    </row>
    <row r="383">
      <c r="C383" s="45"/>
      <c r="D383" s="45"/>
      <c r="M383" s="45"/>
    </row>
    <row r="384">
      <c r="C384" s="45"/>
      <c r="D384" s="45"/>
      <c r="M384" s="45"/>
    </row>
    <row r="385">
      <c r="C385" s="45"/>
      <c r="D385" s="45"/>
      <c r="M385" s="45"/>
    </row>
    <row r="386">
      <c r="C386" s="45"/>
      <c r="D386" s="45"/>
      <c r="M386" s="45"/>
    </row>
    <row r="387">
      <c r="C387" s="45"/>
      <c r="D387" s="45"/>
      <c r="M387" s="45"/>
    </row>
    <row r="388">
      <c r="C388" s="45"/>
      <c r="D388" s="45"/>
      <c r="M388" s="45"/>
    </row>
    <row r="389">
      <c r="C389" s="45"/>
      <c r="D389" s="45"/>
      <c r="M389" s="45"/>
    </row>
    <row r="390">
      <c r="C390" s="45"/>
      <c r="D390" s="45"/>
      <c r="M390" s="45"/>
    </row>
    <row r="391">
      <c r="C391" s="45"/>
      <c r="D391" s="45"/>
      <c r="M391" s="45"/>
    </row>
    <row r="392">
      <c r="C392" s="45"/>
      <c r="D392" s="45"/>
      <c r="M392" s="45"/>
    </row>
    <row r="393">
      <c r="C393" s="45"/>
      <c r="D393" s="45"/>
      <c r="M393" s="45"/>
    </row>
    <row r="394">
      <c r="C394" s="45"/>
      <c r="D394" s="45"/>
      <c r="M394" s="45"/>
    </row>
    <row r="395">
      <c r="C395" s="45"/>
      <c r="D395" s="45"/>
      <c r="M395" s="45"/>
    </row>
    <row r="396">
      <c r="C396" s="45"/>
      <c r="D396" s="45"/>
      <c r="M396" s="45"/>
    </row>
    <row r="397">
      <c r="C397" s="45"/>
      <c r="D397" s="45"/>
      <c r="M397" s="45"/>
    </row>
    <row r="398">
      <c r="C398" s="45"/>
      <c r="D398" s="45"/>
      <c r="M398" s="45"/>
    </row>
    <row r="399">
      <c r="C399" s="45"/>
      <c r="D399" s="45"/>
      <c r="M399" s="45"/>
    </row>
    <row r="400">
      <c r="C400" s="45"/>
      <c r="D400" s="45"/>
      <c r="M400" s="45"/>
    </row>
    <row r="401">
      <c r="C401" s="45"/>
      <c r="D401" s="45"/>
      <c r="M401" s="45"/>
    </row>
    <row r="402">
      <c r="C402" s="45"/>
      <c r="D402" s="45"/>
      <c r="M402" s="45"/>
    </row>
    <row r="403">
      <c r="C403" s="45"/>
      <c r="D403" s="45"/>
      <c r="M403" s="45"/>
    </row>
    <row r="404">
      <c r="C404" s="45"/>
      <c r="D404" s="45"/>
      <c r="M404" s="45"/>
    </row>
    <row r="405">
      <c r="C405" s="45"/>
      <c r="D405" s="45"/>
      <c r="M405" s="45"/>
    </row>
    <row r="406">
      <c r="C406" s="45"/>
      <c r="D406" s="45"/>
      <c r="M406" s="45"/>
    </row>
    <row r="407">
      <c r="C407" s="45"/>
      <c r="D407" s="45"/>
      <c r="M407" s="45"/>
    </row>
    <row r="408">
      <c r="C408" s="45"/>
      <c r="D408" s="45"/>
      <c r="M408" s="45"/>
    </row>
    <row r="409">
      <c r="C409" s="45"/>
      <c r="D409" s="45"/>
      <c r="M409" s="45"/>
    </row>
    <row r="410">
      <c r="C410" s="45"/>
      <c r="D410" s="45"/>
      <c r="M410" s="45"/>
    </row>
    <row r="411">
      <c r="C411" s="45"/>
      <c r="D411" s="45"/>
      <c r="M411" s="45"/>
    </row>
    <row r="412">
      <c r="C412" s="45"/>
      <c r="D412" s="45"/>
      <c r="M412" s="45"/>
    </row>
    <row r="413">
      <c r="C413" s="45"/>
      <c r="D413" s="45"/>
      <c r="M413" s="45"/>
    </row>
    <row r="414">
      <c r="C414" s="45"/>
      <c r="D414" s="45"/>
      <c r="M414" s="45"/>
    </row>
    <row r="415">
      <c r="C415" s="45"/>
      <c r="D415" s="45"/>
      <c r="M415" s="45"/>
    </row>
    <row r="416">
      <c r="C416" s="45"/>
      <c r="D416" s="45"/>
      <c r="M416" s="45"/>
    </row>
    <row r="417">
      <c r="C417" s="45"/>
      <c r="D417" s="45"/>
      <c r="M417" s="45"/>
    </row>
    <row r="418">
      <c r="C418" s="45"/>
      <c r="D418" s="45"/>
      <c r="M418" s="45"/>
    </row>
    <row r="419">
      <c r="C419" s="45"/>
      <c r="D419" s="45"/>
      <c r="M419" s="45"/>
    </row>
    <row r="420">
      <c r="C420" s="45"/>
      <c r="D420" s="45"/>
      <c r="M420" s="45"/>
    </row>
    <row r="421">
      <c r="C421" s="45"/>
      <c r="D421" s="45"/>
      <c r="M421" s="45"/>
    </row>
    <row r="422">
      <c r="C422" s="45"/>
      <c r="D422" s="45"/>
      <c r="M422" s="45"/>
    </row>
    <row r="423">
      <c r="C423" s="45"/>
      <c r="D423" s="45"/>
      <c r="M423" s="45"/>
    </row>
    <row r="424">
      <c r="C424" s="45"/>
      <c r="D424" s="45"/>
      <c r="M424" s="45"/>
    </row>
    <row r="425">
      <c r="C425" s="45"/>
      <c r="D425" s="45"/>
      <c r="M425" s="45"/>
    </row>
    <row r="426">
      <c r="C426" s="45"/>
      <c r="D426" s="45"/>
      <c r="M426" s="45"/>
    </row>
    <row r="427">
      <c r="C427" s="45"/>
      <c r="D427" s="45"/>
      <c r="M427" s="45"/>
    </row>
    <row r="428">
      <c r="C428" s="45"/>
      <c r="D428" s="45"/>
      <c r="M428" s="45"/>
    </row>
    <row r="429">
      <c r="C429" s="45"/>
      <c r="D429" s="45"/>
      <c r="M429" s="45"/>
    </row>
    <row r="430">
      <c r="C430" s="45"/>
      <c r="D430" s="45"/>
      <c r="M430" s="45"/>
    </row>
    <row r="431">
      <c r="C431" s="45"/>
      <c r="D431" s="45"/>
      <c r="M431" s="45"/>
    </row>
    <row r="432">
      <c r="C432" s="45"/>
      <c r="D432" s="45"/>
      <c r="M432" s="45"/>
    </row>
    <row r="433">
      <c r="C433" s="45"/>
      <c r="D433" s="45"/>
      <c r="M433" s="45"/>
    </row>
    <row r="434">
      <c r="C434" s="45"/>
      <c r="D434" s="45"/>
      <c r="M434" s="45"/>
    </row>
    <row r="435">
      <c r="C435" s="45"/>
      <c r="D435" s="45"/>
      <c r="M435" s="45"/>
    </row>
    <row r="436">
      <c r="C436" s="45"/>
      <c r="D436" s="45"/>
      <c r="M436" s="45"/>
    </row>
    <row r="437">
      <c r="C437" s="45"/>
      <c r="D437" s="45"/>
      <c r="M437" s="45"/>
    </row>
    <row r="438">
      <c r="C438" s="45"/>
      <c r="D438" s="45"/>
      <c r="M438" s="45"/>
    </row>
    <row r="439">
      <c r="C439" s="45"/>
      <c r="D439" s="45"/>
      <c r="M439" s="45"/>
    </row>
    <row r="440">
      <c r="C440" s="45"/>
      <c r="D440" s="45"/>
      <c r="M440" s="45"/>
    </row>
    <row r="441">
      <c r="C441" s="45"/>
      <c r="D441" s="45"/>
      <c r="M441" s="45"/>
    </row>
    <row r="442">
      <c r="C442" s="45"/>
      <c r="D442" s="45"/>
      <c r="M442" s="45"/>
    </row>
    <row r="443">
      <c r="C443" s="45"/>
      <c r="D443" s="45"/>
      <c r="M443" s="45"/>
    </row>
    <row r="444">
      <c r="C444" s="45"/>
      <c r="D444" s="45"/>
      <c r="M444" s="45"/>
    </row>
    <row r="445">
      <c r="C445" s="45"/>
      <c r="D445" s="45"/>
      <c r="M445" s="45"/>
    </row>
    <row r="446">
      <c r="C446" s="45"/>
      <c r="D446" s="45"/>
      <c r="M446" s="45"/>
    </row>
    <row r="447">
      <c r="C447" s="45"/>
      <c r="D447" s="45"/>
      <c r="M447" s="45"/>
    </row>
    <row r="448">
      <c r="C448" s="45"/>
      <c r="D448" s="45"/>
      <c r="M448" s="45"/>
    </row>
    <row r="449">
      <c r="C449" s="45"/>
      <c r="D449" s="45"/>
      <c r="M449" s="45"/>
    </row>
    <row r="450">
      <c r="C450" s="45"/>
      <c r="D450" s="45"/>
      <c r="M450" s="45"/>
    </row>
    <row r="451">
      <c r="C451" s="45"/>
      <c r="D451" s="45"/>
      <c r="M451" s="45"/>
    </row>
    <row r="452">
      <c r="C452" s="45"/>
      <c r="D452" s="45"/>
      <c r="M452" s="45"/>
    </row>
    <row r="453">
      <c r="C453" s="45"/>
      <c r="D453" s="45"/>
      <c r="M453" s="45"/>
    </row>
    <row r="454">
      <c r="C454" s="45"/>
      <c r="D454" s="45"/>
      <c r="M454" s="45"/>
    </row>
    <row r="455">
      <c r="C455" s="45"/>
      <c r="D455" s="45"/>
      <c r="M455" s="45"/>
    </row>
    <row r="456">
      <c r="C456" s="45"/>
      <c r="D456" s="45"/>
      <c r="M456" s="45"/>
    </row>
    <row r="457">
      <c r="C457" s="45"/>
      <c r="D457" s="45"/>
      <c r="M457" s="45"/>
    </row>
    <row r="458">
      <c r="C458" s="45"/>
      <c r="D458" s="45"/>
      <c r="M458" s="45"/>
    </row>
    <row r="459">
      <c r="C459" s="45"/>
      <c r="D459" s="45"/>
      <c r="M459" s="45"/>
    </row>
    <row r="460">
      <c r="C460" s="45"/>
      <c r="D460" s="45"/>
      <c r="M460" s="45"/>
    </row>
    <row r="461">
      <c r="C461" s="45"/>
      <c r="D461" s="45"/>
      <c r="M461" s="45"/>
    </row>
    <row r="462">
      <c r="C462" s="45"/>
      <c r="D462" s="45"/>
      <c r="M462" s="45"/>
    </row>
    <row r="463">
      <c r="C463" s="45"/>
      <c r="D463" s="45"/>
      <c r="M463" s="45"/>
    </row>
    <row r="464">
      <c r="C464" s="45"/>
      <c r="D464" s="45"/>
      <c r="M464" s="45"/>
    </row>
    <row r="465">
      <c r="C465" s="45"/>
      <c r="D465" s="45"/>
      <c r="M465" s="45"/>
    </row>
    <row r="466">
      <c r="C466" s="45"/>
      <c r="D466" s="45"/>
      <c r="M466" s="45"/>
    </row>
    <row r="467">
      <c r="C467" s="45"/>
      <c r="D467" s="45"/>
      <c r="M467" s="45"/>
    </row>
    <row r="468">
      <c r="C468" s="45"/>
      <c r="D468" s="45"/>
      <c r="M468" s="45"/>
    </row>
    <row r="469">
      <c r="C469" s="45"/>
      <c r="D469" s="45"/>
      <c r="M469" s="45"/>
    </row>
    <row r="470">
      <c r="C470" s="45"/>
      <c r="D470" s="45"/>
      <c r="M470" s="45"/>
    </row>
    <row r="471">
      <c r="C471" s="45"/>
      <c r="D471" s="45"/>
      <c r="M471" s="45"/>
    </row>
    <row r="472">
      <c r="C472" s="45"/>
      <c r="D472" s="45"/>
      <c r="M472" s="45"/>
    </row>
    <row r="473">
      <c r="C473" s="45"/>
      <c r="D473" s="45"/>
      <c r="M473" s="45"/>
    </row>
    <row r="474">
      <c r="C474" s="45"/>
      <c r="D474" s="45"/>
      <c r="M474" s="45"/>
    </row>
    <row r="475">
      <c r="C475" s="45"/>
      <c r="D475" s="45"/>
      <c r="M475" s="45"/>
    </row>
    <row r="476">
      <c r="C476" s="45"/>
      <c r="D476" s="45"/>
      <c r="M476" s="45"/>
    </row>
    <row r="477">
      <c r="C477" s="45"/>
      <c r="D477" s="45"/>
      <c r="M477" s="45"/>
    </row>
    <row r="478">
      <c r="C478" s="45"/>
      <c r="D478" s="45"/>
      <c r="M478" s="45"/>
    </row>
    <row r="479">
      <c r="C479" s="45"/>
      <c r="D479" s="45"/>
      <c r="M479" s="45"/>
    </row>
    <row r="480">
      <c r="C480" s="45"/>
      <c r="D480" s="45"/>
      <c r="M480" s="45"/>
    </row>
    <row r="481">
      <c r="C481" s="45"/>
      <c r="D481" s="45"/>
      <c r="M481" s="45"/>
    </row>
    <row r="482">
      <c r="C482" s="45"/>
      <c r="D482" s="45"/>
      <c r="M482" s="45"/>
    </row>
    <row r="483">
      <c r="C483" s="45"/>
      <c r="D483" s="45"/>
      <c r="M483" s="45"/>
    </row>
    <row r="484">
      <c r="C484" s="45"/>
      <c r="D484" s="45"/>
      <c r="M484" s="45"/>
    </row>
    <row r="485">
      <c r="C485" s="45"/>
      <c r="D485" s="45"/>
      <c r="M485" s="45"/>
    </row>
    <row r="486">
      <c r="C486" s="45"/>
      <c r="D486" s="45"/>
      <c r="M486" s="45"/>
    </row>
    <row r="487">
      <c r="C487" s="45"/>
      <c r="D487" s="45"/>
      <c r="M487" s="45"/>
    </row>
    <row r="488">
      <c r="C488" s="45"/>
      <c r="D488" s="45"/>
      <c r="M488" s="45"/>
    </row>
    <row r="489">
      <c r="C489" s="45"/>
      <c r="D489" s="45"/>
      <c r="M489" s="45"/>
    </row>
    <row r="490">
      <c r="C490" s="45"/>
      <c r="D490" s="45"/>
      <c r="M490" s="45"/>
    </row>
    <row r="491">
      <c r="C491" s="45"/>
      <c r="D491" s="45"/>
      <c r="M491" s="45"/>
    </row>
    <row r="492">
      <c r="C492" s="45"/>
      <c r="D492" s="45"/>
      <c r="M492" s="45"/>
    </row>
    <row r="493">
      <c r="C493" s="45"/>
      <c r="D493" s="45"/>
      <c r="M493" s="45"/>
    </row>
    <row r="494">
      <c r="C494" s="45"/>
      <c r="D494" s="45"/>
      <c r="M494" s="45"/>
    </row>
    <row r="495">
      <c r="C495" s="45"/>
      <c r="D495" s="45"/>
      <c r="M495" s="45"/>
    </row>
    <row r="496">
      <c r="C496" s="45"/>
      <c r="D496" s="45"/>
      <c r="M496" s="45"/>
    </row>
    <row r="497">
      <c r="C497" s="45"/>
      <c r="D497" s="45"/>
      <c r="M497" s="45"/>
    </row>
    <row r="498">
      <c r="C498" s="45"/>
      <c r="D498" s="45"/>
      <c r="M498" s="45"/>
    </row>
    <row r="499">
      <c r="C499" s="45"/>
      <c r="D499" s="45"/>
      <c r="M499" s="45"/>
    </row>
    <row r="500">
      <c r="C500" s="45"/>
      <c r="D500" s="45"/>
      <c r="M500" s="45"/>
    </row>
    <row r="501">
      <c r="C501" s="45"/>
      <c r="D501" s="45"/>
      <c r="M501" s="45"/>
    </row>
    <row r="502">
      <c r="C502" s="45"/>
      <c r="D502" s="45"/>
      <c r="M502" s="45"/>
    </row>
    <row r="503">
      <c r="C503" s="45"/>
      <c r="D503" s="45"/>
      <c r="M503" s="45"/>
    </row>
    <row r="504">
      <c r="C504" s="45"/>
      <c r="D504" s="45"/>
      <c r="M504" s="45"/>
    </row>
    <row r="505">
      <c r="C505" s="45"/>
      <c r="D505" s="45"/>
      <c r="M505" s="45"/>
    </row>
    <row r="506">
      <c r="C506" s="45"/>
      <c r="D506" s="45"/>
      <c r="M506" s="45"/>
    </row>
    <row r="507">
      <c r="C507" s="45"/>
      <c r="D507" s="45"/>
      <c r="M507" s="45"/>
    </row>
    <row r="508">
      <c r="C508" s="45"/>
      <c r="D508" s="45"/>
      <c r="M508" s="45"/>
    </row>
    <row r="509">
      <c r="C509" s="45"/>
      <c r="D509" s="45"/>
      <c r="M509" s="45"/>
    </row>
    <row r="510">
      <c r="C510" s="45"/>
      <c r="D510" s="45"/>
      <c r="M510" s="45"/>
    </row>
    <row r="511">
      <c r="C511" s="45"/>
      <c r="D511" s="45"/>
      <c r="M511" s="45"/>
    </row>
    <row r="512">
      <c r="C512" s="45"/>
      <c r="D512" s="45"/>
      <c r="M512" s="45"/>
    </row>
    <row r="513">
      <c r="C513" s="45"/>
      <c r="D513" s="45"/>
      <c r="M513" s="45"/>
    </row>
    <row r="514">
      <c r="C514" s="45"/>
      <c r="D514" s="45"/>
      <c r="M514" s="45"/>
    </row>
    <row r="515">
      <c r="C515" s="45"/>
      <c r="D515" s="45"/>
      <c r="M515" s="45"/>
    </row>
    <row r="516">
      <c r="C516" s="45"/>
      <c r="D516" s="45"/>
      <c r="M516" s="45"/>
    </row>
    <row r="517">
      <c r="C517" s="45"/>
      <c r="D517" s="45"/>
      <c r="M517" s="45"/>
    </row>
    <row r="518">
      <c r="C518" s="45"/>
      <c r="D518" s="45"/>
      <c r="M518" s="45"/>
    </row>
    <row r="519">
      <c r="C519" s="45"/>
      <c r="D519" s="45"/>
      <c r="M519" s="45"/>
    </row>
    <row r="520">
      <c r="C520" s="45"/>
      <c r="D520" s="45"/>
      <c r="M520" s="45"/>
    </row>
    <row r="521">
      <c r="C521" s="45"/>
      <c r="D521" s="45"/>
      <c r="M521" s="45"/>
    </row>
    <row r="522">
      <c r="C522" s="45"/>
      <c r="D522" s="45"/>
      <c r="M522" s="45"/>
    </row>
    <row r="523">
      <c r="C523" s="45"/>
      <c r="D523" s="45"/>
      <c r="M523" s="45"/>
    </row>
    <row r="524">
      <c r="C524" s="45"/>
      <c r="D524" s="45"/>
      <c r="M524" s="45"/>
    </row>
    <row r="525">
      <c r="C525" s="45"/>
      <c r="D525" s="45"/>
      <c r="M525" s="45"/>
    </row>
    <row r="526">
      <c r="C526" s="45"/>
      <c r="D526" s="45"/>
      <c r="M526" s="45"/>
    </row>
    <row r="527">
      <c r="C527" s="45"/>
      <c r="D527" s="45"/>
      <c r="M527" s="45"/>
    </row>
    <row r="528">
      <c r="C528" s="45"/>
      <c r="D528" s="45"/>
      <c r="M528" s="45"/>
    </row>
    <row r="529">
      <c r="C529" s="45"/>
      <c r="D529" s="45"/>
      <c r="M529" s="45"/>
    </row>
    <row r="530">
      <c r="C530" s="45"/>
      <c r="D530" s="45"/>
      <c r="M530" s="45"/>
    </row>
    <row r="531">
      <c r="C531" s="45"/>
      <c r="D531" s="45"/>
      <c r="M531" s="45"/>
    </row>
    <row r="532">
      <c r="C532" s="45"/>
      <c r="D532" s="45"/>
      <c r="M532" s="45"/>
    </row>
    <row r="533">
      <c r="C533" s="45"/>
      <c r="D533" s="45"/>
      <c r="M533" s="45"/>
    </row>
    <row r="534">
      <c r="C534" s="45"/>
      <c r="D534" s="45"/>
      <c r="M534" s="45"/>
    </row>
    <row r="535">
      <c r="C535" s="45"/>
      <c r="D535" s="45"/>
      <c r="M535" s="45"/>
    </row>
    <row r="536">
      <c r="C536" s="45"/>
      <c r="D536" s="45"/>
      <c r="M536" s="45"/>
    </row>
    <row r="537">
      <c r="C537" s="45"/>
      <c r="D537" s="45"/>
      <c r="M537" s="45"/>
    </row>
    <row r="538">
      <c r="C538" s="45"/>
      <c r="D538" s="45"/>
      <c r="M538" s="45"/>
    </row>
    <row r="539">
      <c r="C539" s="45"/>
      <c r="D539" s="45"/>
      <c r="M539" s="45"/>
    </row>
    <row r="540">
      <c r="C540" s="45"/>
      <c r="D540" s="45"/>
      <c r="M540" s="45"/>
    </row>
    <row r="541">
      <c r="C541" s="45"/>
      <c r="D541" s="45"/>
      <c r="M541" s="45"/>
    </row>
    <row r="542">
      <c r="C542" s="45"/>
      <c r="D542" s="45"/>
      <c r="M542" s="45"/>
    </row>
    <row r="543">
      <c r="C543" s="45"/>
      <c r="D543" s="45"/>
      <c r="M543" s="45"/>
    </row>
    <row r="544">
      <c r="C544" s="45"/>
      <c r="D544" s="45"/>
      <c r="M544" s="45"/>
    </row>
    <row r="545">
      <c r="C545" s="45"/>
      <c r="D545" s="45"/>
      <c r="M545" s="45"/>
    </row>
    <row r="546">
      <c r="C546" s="45"/>
      <c r="D546" s="45"/>
      <c r="M546" s="45"/>
    </row>
    <row r="547">
      <c r="C547" s="45"/>
      <c r="D547" s="45"/>
      <c r="M547" s="45"/>
    </row>
    <row r="548">
      <c r="C548" s="45"/>
      <c r="D548" s="45"/>
      <c r="M548" s="45"/>
    </row>
    <row r="549">
      <c r="C549" s="45"/>
      <c r="D549" s="45"/>
      <c r="M549" s="45"/>
    </row>
    <row r="550">
      <c r="C550" s="45"/>
      <c r="D550" s="45"/>
      <c r="M550" s="45"/>
    </row>
    <row r="551">
      <c r="C551" s="45"/>
      <c r="D551" s="45"/>
      <c r="M551" s="45"/>
    </row>
    <row r="552">
      <c r="C552" s="45"/>
      <c r="D552" s="45"/>
      <c r="M552" s="45"/>
    </row>
    <row r="553">
      <c r="C553" s="45"/>
      <c r="D553" s="45"/>
      <c r="M553" s="45"/>
    </row>
    <row r="554">
      <c r="C554" s="45"/>
      <c r="D554" s="45"/>
      <c r="M554" s="45"/>
    </row>
    <row r="555">
      <c r="C555" s="45"/>
      <c r="D555" s="45"/>
      <c r="M555" s="45"/>
    </row>
    <row r="556">
      <c r="C556" s="45"/>
      <c r="D556" s="45"/>
      <c r="M556" s="45"/>
    </row>
    <row r="557">
      <c r="C557" s="45"/>
      <c r="D557" s="45"/>
      <c r="M557" s="45"/>
    </row>
    <row r="558">
      <c r="C558" s="45"/>
      <c r="D558" s="45"/>
      <c r="M558" s="45"/>
    </row>
    <row r="559">
      <c r="C559" s="45"/>
      <c r="D559" s="45"/>
      <c r="M559" s="45"/>
    </row>
    <row r="560">
      <c r="C560" s="45"/>
      <c r="D560" s="45"/>
      <c r="M560" s="45"/>
    </row>
    <row r="561">
      <c r="C561" s="45"/>
      <c r="D561" s="45"/>
      <c r="M561" s="45"/>
    </row>
    <row r="562">
      <c r="C562" s="45"/>
      <c r="D562" s="45"/>
      <c r="M562" s="45"/>
    </row>
    <row r="563">
      <c r="C563" s="45"/>
      <c r="D563" s="45"/>
      <c r="M563" s="45"/>
    </row>
    <row r="564">
      <c r="C564" s="45"/>
      <c r="D564" s="45"/>
      <c r="M564" s="45"/>
    </row>
    <row r="565">
      <c r="C565" s="45"/>
      <c r="D565" s="45"/>
      <c r="M565" s="45"/>
    </row>
    <row r="566">
      <c r="C566" s="45"/>
      <c r="D566" s="45"/>
      <c r="M566" s="45"/>
    </row>
    <row r="567">
      <c r="C567" s="45"/>
      <c r="D567" s="45"/>
      <c r="M567" s="45"/>
    </row>
    <row r="568">
      <c r="C568" s="45"/>
      <c r="D568" s="45"/>
      <c r="M568" s="45"/>
    </row>
    <row r="569">
      <c r="C569" s="45"/>
      <c r="D569" s="45"/>
      <c r="M569" s="45"/>
    </row>
    <row r="570">
      <c r="C570" s="45"/>
      <c r="D570" s="45"/>
      <c r="M570" s="45"/>
    </row>
    <row r="571">
      <c r="C571" s="45"/>
      <c r="D571" s="45"/>
      <c r="M571" s="45"/>
    </row>
    <row r="572">
      <c r="C572" s="45"/>
      <c r="D572" s="45"/>
      <c r="M572" s="45"/>
    </row>
    <row r="573">
      <c r="C573" s="45"/>
      <c r="D573" s="45"/>
      <c r="M573" s="45"/>
    </row>
    <row r="574">
      <c r="C574" s="45"/>
      <c r="D574" s="45"/>
      <c r="M574" s="45"/>
    </row>
    <row r="575">
      <c r="C575" s="45"/>
      <c r="D575" s="45"/>
      <c r="M575" s="45"/>
    </row>
    <row r="576">
      <c r="C576" s="45"/>
      <c r="D576" s="45"/>
      <c r="M576" s="45"/>
    </row>
    <row r="577">
      <c r="C577" s="45"/>
      <c r="D577" s="45"/>
      <c r="M577" s="45"/>
    </row>
    <row r="578">
      <c r="C578" s="45"/>
      <c r="D578" s="45"/>
      <c r="M578" s="45"/>
    </row>
    <row r="579">
      <c r="C579" s="45"/>
      <c r="D579" s="45"/>
      <c r="M579" s="45"/>
    </row>
    <row r="580">
      <c r="C580" s="45"/>
      <c r="D580" s="45"/>
      <c r="M580" s="45"/>
    </row>
    <row r="581">
      <c r="C581" s="45"/>
      <c r="D581" s="45"/>
      <c r="M581" s="45"/>
    </row>
    <row r="582">
      <c r="C582" s="45"/>
      <c r="D582" s="45"/>
      <c r="M582" s="45"/>
    </row>
    <row r="583">
      <c r="C583" s="45"/>
      <c r="D583" s="45"/>
      <c r="M583" s="45"/>
    </row>
    <row r="584">
      <c r="C584" s="45"/>
      <c r="D584" s="45"/>
      <c r="M584" s="45"/>
    </row>
    <row r="585">
      <c r="C585" s="45"/>
      <c r="D585" s="45"/>
      <c r="M585" s="45"/>
    </row>
    <row r="586">
      <c r="C586" s="45"/>
      <c r="D586" s="45"/>
      <c r="M586" s="45"/>
    </row>
    <row r="587">
      <c r="C587" s="45"/>
      <c r="D587" s="45"/>
      <c r="M587" s="45"/>
    </row>
    <row r="588">
      <c r="C588" s="45"/>
      <c r="D588" s="45"/>
      <c r="M588" s="45"/>
    </row>
    <row r="589">
      <c r="C589" s="45"/>
      <c r="D589" s="45"/>
      <c r="M589" s="45"/>
    </row>
    <row r="590">
      <c r="C590" s="45"/>
      <c r="D590" s="45"/>
      <c r="M590" s="45"/>
    </row>
    <row r="591">
      <c r="C591" s="45"/>
      <c r="D591" s="45"/>
      <c r="M591" s="45"/>
    </row>
    <row r="592">
      <c r="C592" s="45"/>
      <c r="D592" s="45"/>
      <c r="M592" s="45"/>
    </row>
    <row r="593">
      <c r="C593" s="45"/>
      <c r="D593" s="45"/>
      <c r="M593" s="45"/>
    </row>
    <row r="594">
      <c r="C594" s="45"/>
      <c r="D594" s="45"/>
      <c r="M594" s="45"/>
    </row>
    <row r="595">
      <c r="C595" s="45"/>
      <c r="D595" s="45"/>
      <c r="M595" s="45"/>
    </row>
    <row r="596">
      <c r="C596" s="45"/>
      <c r="D596" s="45"/>
      <c r="M596" s="45"/>
    </row>
    <row r="597">
      <c r="C597" s="45"/>
      <c r="D597" s="45"/>
      <c r="M597" s="45"/>
    </row>
    <row r="598">
      <c r="C598" s="45"/>
      <c r="D598" s="45"/>
      <c r="M598" s="45"/>
    </row>
    <row r="599">
      <c r="C599" s="45"/>
      <c r="D599" s="45"/>
      <c r="M599" s="45"/>
    </row>
    <row r="600">
      <c r="C600" s="45"/>
      <c r="D600" s="45"/>
      <c r="M600" s="45"/>
    </row>
    <row r="601">
      <c r="C601" s="45"/>
      <c r="D601" s="45"/>
      <c r="M601" s="45"/>
    </row>
    <row r="602">
      <c r="C602" s="45"/>
      <c r="D602" s="45"/>
      <c r="M602" s="45"/>
    </row>
    <row r="603">
      <c r="C603" s="45"/>
      <c r="D603" s="45"/>
      <c r="M603" s="45"/>
    </row>
    <row r="604">
      <c r="C604" s="45"/>
      <c r="D604" s="45"/>
      <c r="M604" s="45"/>
    </row>
    <row r="605">
      <c r="C605" s="45"/>
      <c r="D605" s="45"/>
      <c r="M605" s="45"/>
    </row>
    <row r="606">
      <c r="C606" s="45"/>
      <c r="D606" s="45"/>
      <c r="M606" s="45"/>
    </row>
    <row r="607">
      <c r="C607" s="45"/>
      <c r="D607" s="45"/>
      <c r="M607" s="45"/>
    </row>
    <row r="608">
      <c r="C608" s="45"/>
      <c r="D608" s="45"/>
      <c r="M608" s="45"/>
    </row>
    <row r="609">
      <c r="C609" s="45"/>
      <c r="D609" s="45"/>
      <c r="M609" s="45"/>
    </row>
    <row r="610">
      <c r="C610" s="45"/>
      <c r="D610" s="45"/>
      <c r="M610" s="45"/>
    </row>
    <row r="611">
      <c r="C611" s="45"/>
      <c r="D611" s="45"/>
      <c r="M611" s="45"/>
    </row>
    <row r="612">
      <c r="C612" s="45"/>
      <c r="D612" s="45"/>
      <c r="M612" s="45"/>
    </row>
    <row r="613">
      <c r="C613" s="45"/>
      <c r="D613" s="45"/>
      <c r="M613" s="45"/>
    </row>
    <row r="614">
      <c r="C614" s="45"/>
      <c r="D614" s="45"/>
      <c r="M614" s="45"/>
    </row>
    <row r="615">
      <c r="C615" s="45"/>
      <c r="D615" s="45"/>
      <c r="M615" s="45"/>
    </row>
    <row r="616">
      <c r="C616" s="45"/>
      <c r="D616" s="45"/>
      <c r="M616" s="45"/>
    </row>
    <row r="617">
      <c r="C617" s="45"/>
      <c r="D617" s="45"/>
      <c r="M617" s="45"/>
    </row>
    <row r="618">
      <c r="C618" s="45"/>
      <c r="D618" s="45"/>
      <c r="M618" s="45"/>
    </row>
    <row r="619">
      <c r="C619" s="45"/>
      <c r="D619" s="45"/>
      <c r="M619" s="45"/>
    </row>
    <row r="620">
      <c r="C620" s="45"/>
      <c r="D620" s="45"/>
      <c r="M620" s="45"/>
    </row>
    <row r="621">
      <c r="C621" s="45"/>
      <c r="D621" s="45"/>
      <c r="M621" s="45"/>
    </row>
    <row r="622">
      <c r="C622" s="45"/>
      <c r="D622" s="45"/>
      <c r="M622" s="45"/>
    </row>
    <row r="623">
      <c r="C623" s="45"/>
      <c r="D623" s="45"/>
      <c r="M623" s="45"/>
    </row>
    <row r="624">
      <c r="C624" s="45"/>
      <c r="D624" s="45"/>
      <c r="M624" s="45"/>
    </row>
    <row r="625">
      <c r="C625" s="45"/>
      <c r="D625" s="45"/>
      <c r="M625" s="45"/>
    </row>
    <row r="626">
      <c r="C626" s="45"/>
      <c r="D626" s="45"/>
      <c r="M626" s="45"/>
    </row>
    <row r="627">
      <c r="C627" s="45"/>
      <c r="D627" s="45"/>
      <c r="M627" s="45"/>
    </row>
    <row r="628">
      <c r="C628" s="45"/>
      <c r="D628" s="45"/>
      <c r="M628" s="45"/>
    </row>
    <row r="629">
      <c r="C629" s="45"/>
      <c r="D629" s="45"/>
      <c r="M629" s="45"/>
    </row>
    <row r="630">
      <c r="C630" s="45"/>
      <c r="D630" s="45"/>
      <c r="M630" s="45"/>
    </row>
    <row r="631">
      <c r="C631" s="45"/>
      <c r="D631" s="45"/>
      <c r="M631" s="45"/>
    </row>
    <row r="632">
      <c r="C632" s="45"/>
      <c r="D632" s="45"/>
      <c r="M632" s="45"/>
    </row>
    <row r="633">
      <c r="C633" s="45"/>
      <c r="D633" s="45"/>
      <c r="M633" s="45"/>
    </row>
    <row r="634">
      <c r="C634" s="45"/>
      <c r="D634" s="45"/>
      <c r="M634" s="45"/>
    </row>
    <row r="635">
      <c r="C635" s="45"/>
      <c r="D635" s="45"/>
      <c r="M635" s="45"/>
    </row>
    <row r="636">
      <c r="C636" s="45"/>
      <c r="D636" s="45"/>
      <c r="M636" s="45"/>
    </row>
    <row r="637">
      <c r="C637" s="45"/>
      <c r="D637" s="45"/>
      <c r="M637" s="45"/>
    </row>
    <row r="638">
      <c r="C638" s="45"/>
      <c r="D638" s="45"/>
      <c r="M638" s="45"/>
    </row>
    <row r="639">
      <c r="C639" s="45"/>
      <c r="D639" s="45"/>
      <c r="M639" s="45"/>
    </row>
    <row r="640">
      <c r="C640" s="45"/>
      <c r="D640" s="45"/>
      <c r="M640" s="45"/>
    </row>
    <row r="641">
      <c r="C641" s="45"/>
      <c r="D641" s="45"/>
      <c r="M641" s="45"/>
    </row>
    <row r="642">
      <c r="C642" s="45"/>
      <c r="D642" s="45"/>
      <c r="M642" s="45"/>
    </row>
    <row r="643">
      <c r="C643" s="45"/>
      <c r="D643" s="45"/>
      <c r="M643" s="45"/>
    </row>
    <row r="644">
      <c r="C644" s="45"/>
      <c r="D644" s="45"/>
      <c r="M644" s="45"/>
    </row>
    <row r="645">
      <c r="C645" s="45"/>
      <c r="D645" s="45"/>
      <c r="M645" s="45"/>
    </row>
    <row r="646">
      <c r="C646" s="45"/>
      <c r="D646" s="45"/>
      <c r="M646" s="45"/>
    </row>
    <row r="647">
      <c r="C647" s="45"/>
      <c r="D647" s="45"/>
      <c r="M647" s="45"/>
    </row>
    <row r="648">
      <c r="C648" s="45"/>
      <c r="D648" s="45"/>
      <c r="M648" s="45"/>
    </row>
    <row r="649">
      <c r="C649" s="45"/>
      <c r="D649" s="45"/>
      <c r="M649" s="45"/>
    </row>
    <row r="650">
      <c r="C650" s="45"/>
      <c r="D650" s="45"/>
      <c r="M650" s="45"/>
    </row>
    <row r="651">
      <c r="C651" s="45"/>
      <c r="D651" s="45"/>
      <c r="M651" s="45"/>
    </row>
    <row r="652">
      <c r="C652" s="45"/>
      <c r="D652" s="45"/>
      <c r="M652" s="45"/>
    </row>
    <row r="653">
      <c r="C653" s="45"/>
      <c r="D653" s="45"/>
      <c r="M653" s="45"/>
    </row>
    <row r="654">
      <c r="C654" s="45"/>
      <c r="D654" s="45"/>
      <c r="M654" s="45"/>
    </row>
    <row r="655">
      <c r="C655" s="45"/>
      <c r="D655" s="45"/>
      <c r="M655" s="45"/>
    </row>
    <row r="656">
      <c r="C656" s="45"/>
      <c r="D656" s="45"/>
      <c r="M656" s="45"/>
    </row>
    <row r="657">
      <c r="C657" s="45"/>
      <c r="D657" s="45"/>
      <c r="M657" s="45"/>
    </row>
    <row r="658">
      <c r="C658" s="45"/>
      <c r="D658" s="45"/>
      <c r="M658" s="45"/>
    </row>
    <row r="659">
      <c r="C659" s="45"/>
      <c r="D659" s="45"/>
      <c r="M659" s="45"/>
    </row>
    <row r="660">
      <c r="C660" s="45"/>
      <c r="D660" s="45"/>
      <c r="M660" s="45"/>
    </row>
    <row r="661">
      <c r="C661" s="45"/>
      <c r="D661" s="45"/>
      <c r="M661" s="45"/>
    </row>
    <row r="662">
      <c r="C662" s="45"/>
      <c r="D662" s="45"/>
      <c r="M662" s="45"/>
    </row>
    <row r="663">
      <c r="C663" s="45"/>
      <c r="D663" s="45"/>
      <c r="M663" s="45"/>
    </row>
    <row r="664">
      <c r="C664" s="45"/>
      <c r="D664" s="45"/>
      <c r="M664" s="45"/>
    </row>
    <row r="665">
      <c r="C665" s="45"/>
      <c r="D665" s="45"/>
      <c r="M665" s="45"/>
    </row>
    <row r="666">
      <c r="C666" s="45"/>
      <c r="D666" s="45"/>
      <c r="M666" s="45"/>
    </row>
    <row r="667">
      <c r="C667" s="45"/>
      <c r="D667" s="45"/>
      <c r="M667" s="45"/>
    </row>
    <row r="668">
      <c r="C668" s="45"/>
      <c r="D668" s="45"/>
      <c r="M668" s="45"/>
    </row>
    <row r="669">
      <c r="C669" s="45"/>
      <c r="D669" s="45"/>
      <c r="M669" s="45"/>
    </row>
    <row r="670">
      <c r="C670" s="45"/>
      <c r="D670" s="45"/>
      <c r="M670" s="45"/>
    </row>
    <row r="671">
      <c r="C671" s="45"/>
      <c r="D671" s="45"/>
      <c r="M671" s="45"/>
    </row>
    <row r="672">
      <c r="C672" s="45"/>
      <c r="D672" s="45"/>
      <c r="M672" s="45"/>
    </row>
    <row r="673">
      <c r="C673" s="45"/>
      <c r="D673" s="45"/>
      <c r="M673" s="45"/>
    </row>
    <row r="674">
      <c r="C674" s="45"/>
      <c r="D674" s="45"/>
      <c r="M674" s="45"/>
    </row>
    <row r="675">
      <c r="C675" s="45"/>
      <c r="D675" s="45"/>
      <c r="M675" s="45"/>
    </row>
    <row r="676">
      <c r="C676" s="45"/>
      <c r="D676" s="45"/>
      <c r="M676" s="45"/>
    </row>
    <row r="677">
      <c r="C677" s="45"/>
      <c r="D677" s="45"/>
      <c r="M677" s="45"/>
    </row>
    <row r="678">
      <c r="C678" s="45"/>
      <c r="D678" s="45"/>
      <c r="M678" s="45"/>
    </row>
    <row r="679">
      <c r="C679" s="45"/>
      <c r="D679" s="45"/>
      <c r="M679" s="45"/>
    </row>
    <row r="680">
      <c r="C680" s="45"/>
      <c r="D680" s="45"/>
      <c r="M680" s="45"/>
    </row>
    <row r="681">
      <c r="C681" s="45"/>
      <c r="D681" s="45"/>
      <c r="M681" s="45"/>
    </row>
    <row r="682">
      <c r="C682" s="45"/>
      <c r="D682" s="45"/>
      <c r="M682" s="45"/>
    </row>
    <row r="683">
      <c r="C683" s="45"/>
      <c r="D683" s="45"/>
      <c r="M683" s="45"/>
    </row>
    <row r="684">
      <c r="C684" s="45"/>
      <c r="D684" s="45"/>
      <c r="M684" s="45"/>
    </row>
    <row r="685">
      <c r="C685" s="45"/>
      <c r="D685" s="45"/>
      <c r="M685" s="45"/>
    </row>
    <row r="686">
      <c r="C686" s="45"/>
      <c r="D686" s="45"/>
      <c r="M686" s="45"/>
    </row>
    <row r="687">
      <c r="C687" s="45"/>
      <c r="D687" s="45"/>
      <c r="M687" s="45"/>
    </row>
    <row r="688">
      <c r="C688" s="45"/>
      <c r="D688" s="45"/>
      <c r="M688" s="45"/>
    </row>
    <row r="689">
      <c r="C689" s="45"/>
      <c r="D689" s="45"/>
      <c r="M689" s="45"/>
    </row>
    <row r="690">
      <c r="C690" s="45"/>
      <c r="D690" s="45"/>
      <c r="M690" s="45"/>
    </row>
    <row r="691">
      <c r="C691" s="45"/>
      <c r="D691" s="45"/>
      <c r="M691" s="45"/>
    </row>
    <row r="692">
      <c r="C692" s="45"/>
      <c r="D692" s="45"/>
      <c r="M692" s="45"/>
    </row>
    <row r="693">
      <c r="C693" s="45"/>
      <c r="D693" s="45"/>
      <c r="M693" s="45"/>
    </row>
    <row r="694">
      <c r="C694" s="45"/>
      <c r="D694" s="45"/>
      <c r="M694" s="45"/>
    </row>
    <row r="695">
      <c r="C695" s="45"/>
      <c r="D695" s="45"/>
      <c r="M695" s="45"/>
    </row>
    <row r="696">
      <c r="C696" s="45"/>
      <c r="D696" s="45"/>
      <c r="M696" s="45"/>
    </row>
    <row r="697">
      <c r="C697" s="45"/>
      <c r="D697" s="45"/>
      <c r="M697" s="45"/>
    </row>
    <row r="698">
      <c r="C698" s="45"/>
      <c r="D698" s="45"/>
      <c r="M698" s="45"/>
    </row>
    <row r="699">
      <c r="C699" s="45"/>
      <c r="D699" s="45"/>
      <c r="M699" s="45"/>
    </row>
    <row r="700">
      <c r="C700" s="45"/>
      <c r="D700" s="45"/>
      <c r="M700" s="45"/>
    </row>
    <row r="701">
      <c r="C701" s="45"/>
      <c r="D701" s="45"/>
      <c r="M701" s="45"/>
    </row>
    <row r="702">
      <c r="C702" s="45"/>
      <c r="D702" s="45"/>
      <c r="M702" s="45"/>
    </row>
    <row r="703">
      <c r="C703" s="45"/>
      <c r="D703" s="45"/>
      <c r="M703" s="45"/>
    </row>
    <row r="704">
      <c r="C704" s="45"/>
      <c r="D704" s="45"/>
      <c r="M704" s="45"/>
    </row>
    <row r="705">
      <c r="C705" s="45"/>
      <c r="D705" s="45"/>
      <c r="M705" s="45"/>
    </row>
    <row r="706">
      <c r="C706" s="45"/>
      <c r="D706" s="45"/>
      <c r="M706" s="45"/>
    </row>
    <row r="707">
      <c r="C707" s="45"/>
      <c r="D707" s="45"/>
      <c r="M707" s="45"/>
    </row>
    <row r="708">
      <c r="C708" s="45"/>
      <c r="D708" s="45"/>
      <c r="M708" s="45"/>
    </row>
    <row r="709">
      <c r="C709" s="45"/>
      <c r="D709" s="45"/>
      <c r="M709" s="45"/>
    </row>
    <row r="710">
      <c r="C710" s="45"/>
      <c r="D710" s="45"/>
      <c r="M710" s="45"/>
    </row>
    <row r="711">
      <c r="C711" s="45"/>
      <c r="D711" s="45"/>
      <c r="M711" s="45"/>
    </row>
    <row r="712">
      <c r="C712" s="45"/>
      <c r="D712" s="45"/>
      <c r="M712" s="45"/>
    </row>
    <row r="713">
      <c r="C713" s="45"/>
      <c r="D713" s="45"/>
      <c r="M713" s="45"/>
    </row>
    <row r="714">
      <c r="C714" s="45"/>
      <c r="D714" s="45"/>
      <c r="M714" s="45"/>
    </row>
    <row r="715">
      <c r="C715" s="45"/>
      <c r="D715" s="45"/>
      <c r="M715" s="45"/>
    </row>
    <row r="716">
      <c r="C716" s="45"/>
      <c r="D716" s="45"/>
      <c r="M716" s="45"/>
    </row>
    <row r="717">
      <c r="C717" s="45"/>
      <c r="D717" s="45"/>
      <c r="M717" s="45"/>
    </row>
    <row r="718">
      <c r="C718" s="45"/>
      <c r="D718" s="45"/>
      <c r="M718" s="45"/>
    </row>
    <row r="719">
      <c r="C719" s="45"/>
      <c r="D719" s="45"/>
      <c r="M719" s="45"/>
    </row>
    <row r="720">
      <c r="C720" s="45"/>
      <c r="D720" s="45"/>
      <c r="M720" s="45"/>
    </row>
    <row r="721">
      <c r="C721" s="45"/>
      <c r="D721" s="45"/>
      <c r="M721" s="45"/>
    </row>
    <row r="722">
      <c r="C722" s="45"/>
      <c r="D722" s="45"/>
      <c r="M722" s="45"/>
    </row>
    <row r="723">
      <c r="C723" s="45"/>
      <c r="D723" s="45"/>
      <c r="M723" s="45"/>
    </row>
    <row r="724">
      <c r="C724" s="45"/>
      <c r="D724" s="45"/>
      <c r="M724" s="45"/>
    </row>
    <row r="725">
      <c r="C725" s="45"/>
      <c r="D725" s="45"/>
      <c r="M725" s="45"/>
    </row>
    <row r="726">
      <c r="C726" s="45"/>
      <c r="D726" s="45"/>
      <c r="M726" s="45"/>
    </row>
    <row r="727">
      <c r="C727" s="45"/>
      <c r="D727" s="45"/>
      <c r="M727" s="45"/>
    </row>
    <row r="728">
      <c r="C728" s="45"/>
      <c r="D728" s="45"/>
      <c r="M728" s="45"/>
    </row>
    <row r="729">
      <c r="C729" s="45"/>
      <c r="D729" s="45"/>
      <c r="M729" s="45"/>
    </row>
    <row r="730">
      <c r="C730" s="45"/>
      <c r="D730" s="45"/>
      <c r="M730" s="45"/>
    </row>
    <row r="731">
      <c r="C731" s="45"/>
      <c r="D731" s="45"/>
      <c r="M731" s="45"/>
    </row>
    <row r="732">
      <c r="C732" s="45"/>
      <c r="D732" s="45"/>
      <c r="M732" s="45"/>
    </row>
    <row r="733">
      <c r="C733" s="45"/>
      <c r="D733" s="45"/>
      <c r="M733" s="45"/>
    </row>
    <row r="734">
      <c r="C734" s="45"/>
      <c r="D734" s="45"/>
      <c r="M734" s="45"/>
    </row>
    <row r="735">
      <c r="C735" s="45"/>
      <c r="D735" s="45"/>
      <c r="M735" s="45"/>
    </row>
    <row r="736">
      <c r="C736" s="45"/>
      <c r="D736" s="45"/>
      <c r="M736" s="45"/>
    </row>
    <row r="737">
      <c r="C737" s="45"/>
      <c r="D737" s="45"/>
      <c r="M737" s="45"/>
    </row>
    <row r="738">
      <c r="C738" s="45"/>
      <c r="D738" s="45"/>
      <c r="M738" s="45"/>
    </row>
    <row r="739">
      <c r="C739" s="45"/>
      <c r="D739" s="45"/>
      <c r="M739" s="45"/>
    </row>
    <row r="740">
      <c r="C740" s="45"/>
      <c r="D740" s="45"/>
      <c r="M740" s="45"/>
    </row>
    <row r="741">
      <c r="C741" s="45"/>
      <c r="D741" s="45"/>
      <c r="M741" s="45"/>
    </row>
    <row r="742">
      <c r="C742" s="45"/>
      <c r="D742" s="45"/>
      <c r="M742" s="45"/>
    </row>
    <row r="743">
      <c r="C743" s="45"/>
      <c r="D743" s="45"/>
      <c r="M743" s="45"/>
    </row>
    <row r="744">
      <c r="C744" s="45"/>
      <c r="D744" s="45"/>
      <c r="M744" s="45"/>
    </row>
    <row r="745">
      <c r="C745" s="45"/>
      <c r="D745" s="45"/>
      <c r="M745" s="45"/>
    </row>
    <row r="746">
      <c r="C746" s="45"/>
      <c r="D746" s="45"/>
      <c r="M746" s="45"/>
    </row>
    <row r="747">
      <c r="C747" s="45"/>
      <c r="D747" s="45"/>
      <c r="M747" s="45"/>
    </row>
    <row r="748">
      <c r="C748" s="45"/>
      <c r="D748" s="45"/>
      <c r="M748" s="45"/>
    </row>
    <row r="749">
      <c r="C749" s="45"/>
      <c r="D749" s="45"/>
      <c r="M749" s="45"/>
    </row>
    <row r="750">
      <c r="C750" s="45"/>
      <c r="D750" s="45"/>
      <c r="M750" s="45"/>
    </row>
    <row r="751">
      <c r="C751" s="45"/>
      <c r="D751" s="45"/>
      <c r="M751" s="45"/>
    </row>
    <row r="752">
      <c r="C752" s="45"/>
      <c r="D752" s="45"/>
      <c r="M752" s="45"/>
    </row>
    <row r="753">
      <c r="C753" s="45"/>
      <c r="D753" s="45"/>
      <c r="M753" s="45"/>
    </row>
    <row r="754">
      <c r="C754" s="45"/>
      <c r="D754" s="45"/>
      <c r="M754" s="45"/>
    </row>
    <row r="755">
      <c r="C755" s="45"/>
      <c r="D755" s="45"/>
      <c r="M755" s="45"/>
    </row>
    <row r="756">
      <c r="C756" s="45"/>
      <c r="D756" s="45"/>
      <c r="M756" s="45"/>
    </row>
    <row r="757">
      <c r="C757" s="45"/>
      <c r="D757" s="45"/>
      <c r="M757" s="45"/>
    </row>
    <row r="758">
      <c r="C758" s="45"/>
      <c r="D758" s="45"/>
      <c r="M758" s="45"/>
    </row>
    <row r="759">
      <c r="C759" s="45"/>
      <c r="D759" s="45"/>
      <c r="M759" s="45"/>
    </row>
    <row r="760">
      <c r="C760" s="45"/>
      <c r="D760" s="45"/>
      <c r="M760" s="45"/>
    </row>
    <row r="761">
      <c r="C761" s="45"/>
      <c r="D761" s="45"/>
      <c r="M761" s="45"/>
    </row>
    <row r="762">
      <c r="C762" s="45"/>
      <c r="D762" s="45"/>
      <c r="M762" s="45"/>
    </row>
    <row r="763">
      <c r="C763" s="45"/>
      <c r="D763" s="45"/>
      <c r="M763" s="45"/>
    </row>
    <row r="764">
      <c r="C764" s="45"/>
      <c r="D764" s="45"/>
      <c r="M764" s="45"/>
    </row>
    <row r="765">
      <c r="C765" s="45"/>
      <c r="D765" s="45"/>
      <c r="M765" s="45"/>
    </row>
    <row r="766">
      <c r="C766" s="45"/>
      <c r="D766" s="45"/>
      <c r="M766" s="45"/>
    </row>
    <row r="767">
      <c r="C767" s="45"/>
      <c r="D767" s="45"/>
      <c r="M767" s="45"/>
    </row>
    <row r="768">
      <c r="C768" s="45"/>
      <c r="D768" s="45"/>
      <c r="M768" s="45"/>
    </row>
    <row r="769">
      <c r="C769" s="45"/>
      <c r="D769" s="45"/>
      <c r="M769" s="45"/>
    </row>
    <row r="770">
      <c r="C770" s="45"/>
      <c r="D770" s="45"/>
      <c r="M770" s="45"/>
    </row>
    <row r="771">
      <c r="C771" s="45"/>
      <c r="D771" s="45"/>
      <c r="M771" s="45"/>
    </row>
    <row r="772">
      <c r="C772" s="45"/>
      <c r="D772" s="45"/>
      <c r="M772" s="45"/>
    </row>
    <row r="773">
      <c r="C773" s="45"/>
      <c r="D773" s="45"/>
      <c r="M773" s="45"/>
    </row>
    <row r="774">
      <c r="C774" s="45"/>
      <c r="D774" s="45"/>
      <c r="M774" s="45"/>
    </row>
    <row r="775">
      <c r="C775" s="45"/>
      <c r="D775" s="45"/>
      <c r="M775" s="45"/>
    </row>
    <row r="776">
      <c r="C776" s="45"/>
      <c r="D776" s="45"/>
      <c r="M776" s="45"/>
    </row>
    <row r="777">
      <c r="C777" s="45"/>
      <c r="D777" s="45"/>
      <c r="M777" s="45"/>
    </row>
    <row r="778">
      <c r="C778" s="45"/>
      <c r="D778" s="45"/>
      <c r="M778" s="45"/>
    </row>
    <row r="779">
      <c r="C779" s="45"/>
      <c r="D779" s="45"/>
      <c r="M779" s="45"/>
    </row>
    <row r="780">
      <c r="C780" s="45"/>
      <c r="D780" s="45"/>
      <c r="M780" s="45"/>
    </row>
    <row r="781">
      <c r="C781" s="45"/>
      <c r="D781" s="45"/>
      <c r="M781" s="45"/>
    </row>
    <row r="782">
      <c r="C782" s="45"/>
      <c r="D782" s="45"/>
      <c r="M782" s="45"/>
    </row>
    <row r="783">
      <c r="C783" s="45"/>
      <c r="D783" s="45"/>
      <c r="M783" s="45"/>
    </row>
    <row r="784">
      <c r="C784" s="45"/>
      <c r="D784" s="45"/>
      <c r="M784" s="45"/>
    </row>
    <row r="785">
      <c r="C785" s="45"/>
      <c r="D785" s="45"/>
      <c r="M785" s="45"/>
    </row>
    <row r="786">
      <c r="C786" s="45"/>
      <c r="D786" s="45"/>
      <c r="M786" s="45"/>
    </row>
    <row r="787">
      <c r="C787" s="45"/>
      <c r="D787" s="45"/>
      <c r="M787" s="45"/>
    </row>
    <row r="788">
      <c r="C788" s="45"/>
      <c r="D788" s="45"/>
      <c r="M788" s="45"/>
    </row>
    <row r="789">
      <c r="C789" s="45"/>
      <c r="D789" s="45"/>
      <c r="M789" s="45"/>
    </row>
    <row r="790">
      <c r="C790" s="45"/>
      <c r="D790" s="45"/>
      <c r="M790" s="45"/>
    </row>
    <row r="791">
      <c r="C791" s="45"/>
      <c r="D791" s="45"/>
      <c r="M791" s="45"/>
    </row>
    <row r="792">
      <c r="C792" s="45"/>
      <c r="D792" s="45"/>
      <c r="M792" s="45"/>
    </row>
    <row r="793">
      <c r="C793" s="45"/>
      <c r="D793" s="45"/>
      <c r="M793" s="45"/>
    </row>
    <row r="794">
      <c r="C794" s="45"/>
      <c r="D794" s="45"/>
      <c r="M794" s="45"/>
    </row>
    <row r="795">
      <c r="C795" s="45"/>
      <c r="D795" s="45"/>
      <c r="M795" s="45"/>
    </row>
    <row r="796">
      <c r="C796" s="45"/>
      <c r="D796" s="45"/>
      <c r="M796" s="45"/>
    </row>
    <row r="797">
      <c r="C797" s="45"/>
      <c r="D797" s="45"/>
      <c r="M797" s="45"/>
    </row>
    <row r="798">
      <c r="C798" s="45"/>
      <c r="D798" s="45"/>
      <c r="M798" s="45"/>
    </row>
    <row r="799">
      <c r="C799" s="45"/>
      <c r="D799" s="45"/>
      <c r="M799" s="45"/>
    </row>
    <row r="800">
      <c r="C800" s="45"/>
      <c r="D800" s="45"/>
      <c r="M800" s="45"/>
    </row>
    <row r="801">
      <c r="C801" s="45"/>
      <c r="D801" s="45"/>
      <c r="M801" s="45"/>
    </row>
    <row r="802">
      <c r="C802" s="45"/>
      <c r="D802" s="45"/>
      <c r="M802" s="45"/>
    </row>
    <row r="803">
      <c r="C803" s="45"/>
      <c r="D803" s="45"/>
      <c r="M803" s="45"/>
    </row>
    <row r="804">
      <c r="C804" s="45"/>
      <c r="D804" s="45"/>
      <c r="M804" s="45"/>
    </row>
    <row r="805">
      <c r="C805" s="45"/>
      <c r="D805" s="45"/>
      <c r="M805" s="45"/>
    </row>
    <row r="806">
      <c r="C806" s="45"/>
      <c r="D806" s="45"/>
      <c r="M806" s="45"/>
    </row>
    <row r="807">
      <c r="C807" s="45"/>
      <c r="D807" s="45"/>
      <c r="M807" s="45"/>
    </row>
    <row r="808">
      <c r="C808" s="45"/>
      <c r="D808" s="45"/>
      <c r="M808" s="45"/>
    </row>
    <row r="809">
      <c r="C809" s="45"/>
      <c r="D809" s="45"/>
      <c r="M809" s="45"/>
    </row>
    <row r="810">
      <c r="C810" s="45"/>
      <c r="D810" s="45"/>
      <c r="M810" s="45"/>
    </row>
    <row r="811">
      <c r="C811" s="45"/>
      <c r="D811" s="45"/>
      <c r="M811" s="45"/>
    </row>
    <row r="812">
      <c r="C812" s="45"/>
      <c r="D812" s="45"/>
      <c r="M812" s="45"/>
    </row>
    <row r="813">
      <c r="C813" s="45"/>
      <c r="D813" s="45"/>
      <c r="M813" s="45"/>
    </row>
    <row r="814">
      <c r="C814" s="45"/>
      <c r="D814" s="45"/>
      <c r="M814" s="45"/>
    </row>
    <row r="815">
      <c r="C815" s="45"/>
      <c r="D815" s="45"/>
      <c r="M815" s="45"/>
    </row>
    <row r="816">
      <c r="C816" s="45"/>
      <c r="D816" s="45"/>
      <c r="M816" s="45"/>
    </row>
    <row r="817">
      <c r="C817" s="45"/>
      <c r="D817" s="45"/>
      <c r="M817" s="45"/>
    </row>
    <row r="818">
      <c r="C818" s="45"/>
      <c r="D818" s="45"/>
      <c r="M818" s="45"/>
    </row>
    <row r="819">
      <c r="C819" s="45"/>
      <c r="D819" s="45"/>
      <c r="M819" s="45"/>
    </row>
    <row r="820">
      <c r="C820" s="45"/>
      <c r="D820" s="45"/>
      <c r="M820" s="45"/>
    </row>
    <row r="821">
      <c r="C821" s="45"/>
      <c r="D821" s="45"/>
      <c r="M821" s="45"/>
    </row>
    <row r="822">
      <c r="C822" s="45"/>
      <c r="D822" s="45"/>
      <c r="M822" s="45"/>
    </row>
    <row r="823">
      <c r="C823" s="45"/>
      <c r="D823" s="45"/>
      <c r="M823" s="45"/>
    </row>
    <row r="824">
      <c r="C824" s="45"/>
      <c r="D824" s="45"/>
      <c r="M824" s="45"/>
    </row>
    <row r="825">
      <c r="C825" s="45"/>
      <c r="D825" s="45"/>
      <c r="M825" s="45"/>
    </row>
    <row r="826">
      <c r="C826" s="45"/>
      <c r="D826" s="45"/>
      <c r="M826" s="45"/>
    </row>
    <row r="827">
      <c r="C827" s="45"/>
      <c r="D827" s="45"/>
      <c r="M827" s="45"/>
    </row>
    <row r="828">
      <c r="C828" s="45"/>
      <c r="D828" s="45"/>
      <c r="M828" s="45"/>
    </row>
    <row r="829">
      <c r="C829" s="45"/>
      <c r="D829" s="45"/>
      <c r="M829" s="45"/>
    </row>
    <row r="830">
      <c r="C830" s="45"/>
      <c r="D830" s="45"/>
      <c r="M830" s="45"/>
    </row>
    <row r="831">
      <c r="C831" s="45"/>
      <c r="D831" s="45"/>
      <c r="M831" s="45"/>
    </row>
    <row r="832">
      <c r="C832" s="45"/>
      <c r="D832" s="45"/>
      <c r="M832" s="45"/>
    </row>
    <row r="833">
      <c r="C833" s="45"/>
      <c r="D833" s="45"/>
      <c r="M833" s="45"/>
    </row>
    <row r="834">
      <c r="C834" s="45"/>
      <c r="D834" s="45"/>
      <c r="M834" s="45"/>
    </row>
    <row r="835">
      <c r="C835" s="45"/>
      <c r="D835" s="45"/>
      <c r="M835" s="45"/>
    </row>
    <row r="836">
      <c r="C836" s="45"/>
      <c r="D836" s="45"/>
      <c r="M836" s="45"/>
    </row>
    <row r="837">
      <c r="C837" s="45"/>
      <c r="D837" s="45"/>
      <c r="M837" s="45"/>
    </row>
    <row r="838">
      <c r="C838" s="45"/>
      <c r="D838" s="45"/>
      <c r="M838" s="45"/>
    </row>
    <row r="839">
      <c r="C839" s="45"/>
      <c r="D839" s="45"/>
      <c r="M839" s="45"/>
    </row>
    <row r="840">
      <c r="C840" s="45"/>
      <c r="D840" s="45"/>
      <c r="M840" s="45"/>
    </row>
    <row r="841">
      <c r="C841" s="45"/>
      <c r="D841" s="45"/>
      <c r="M841" s="45"/>
    </row>
    <row r="842">
      <c r="C842" s="45"/>
      <c r="D842" s="45"/>
      <c r="M842" s="45"/>
    </row>
    <row r="843">
      <c r="C843" s="45"/>
      <c r="D843" s="45"/>
      <c r="M843" s="45"/>
    </row>
    <row r="844">
      <c r="C844" s="45"/>
      <c r="D844" s="45"/>
      <c r="M844" s="45"/>
    </row>
    <row r="845">
      <c r="C845" s="45"/>
      <c r="D845" s="45"/>
      <c r="M845" s="45"/>
    </row>
    <row r="846">
      <c r="C846" s="45"/>
      <c r="D846" s="45"/>
      <c r="M846" s="45"/>
    </row>
    <row r="847">
      <c r="C847" s="45"/>
      <c r="D847" s="45"/>
      <c r="M847" s="45"/>
    </row>
    <row r="848">
      <c r="C848" s="45"/>
      <c r="D848" s="45"/>
      <c r="M848" s="45"/>
    </row>
    <row r="849">
      <c r="C849" s="45"/>
      <c r="D849" s="45"/>
      <c r="M849" s="45"/>
    </row>
    <row r="850">
      <c r="C850" s="45"/>
      <c r="D850" s="45"/>
      <c r="M850" s="45"/>
    </row>
    <row r="851">
      <c r="C851" s="45"/>
      <c r="D851" s="45"/>
      <c r="M851" s="45"/>
    </row>
    <row r="852">
      <c r="C852" s="45"/>
      <c r="D852" s="45"/>
      <c r="M852" s="45"/>
    </row>
    <row r="853">
      <c r="C853" s="45"/>
      <c r="D853" s="45"/>
      <c r="M853" s="45"/>
    </row>
    <row r="854">
      <c r="C854" s="45"/>
      <c r="D854" s="45"/>
      <c r="M854" s="45"/>
    </row>
    <row r="855">
      <c r="C855" s="45"/>
      <c r="D855" s="45"/>
      <c r="M855" s="45"/>
    </row>
    <row r="856">
      <c r="C856" s="45"/>
      <c r="D856" s="45"/>
      <c r="M856" s="45"/>
    </row>
    <row r="857">
      <c r="C857" s="45"/>
      <c r="D857" s="45"/>
      <c r="M857" s="45"/>
    </row>
    <row r="858">
      <c r="C858" s="45"/>
      <c r="D858" s="45"/>
      <c r="M858" s="45"/>
    </row>
    <row r="859">
      <c r="C859" s="45"/>
      <c r="D859" s="45"/>
      <c r="M859" s="45"/>
    </row>
    <row r="860">
      <c r="C860" s="45"/>
      <c r="D860" s="45"/>
      <c r="M860" s="45"/>
    </row>
    <row r="861">
      <c r="C861" s="45"/>
      <c r="D861" s="45"/>
      <c r="M861" s="45"/>
    </row>
    <row r="862">
      <c r="C862" s="45"/>
      <c r="D862" s="45"/>
      <c r="M862" s="45"/>
    </row>
    <row r="863">
      <c r="C863" s="45"/>
      <c r="D863" s="45"/>
      <c r="M863" s="45"/>
    </row>
    <row r="864">
      <c r="C864" s="45"/>
      <c r="D864" s="45"/>
      <c r="M864" s="45"/>
    </row>
    <row r="865">
      <c r="C865" s="45"/>
      <c r="D865" s="45"/>
      <c r="M865" s="45"/>
    </row>
    <row r="866">
      <c r="C866" s="45"/>
      <c r="D866" s="45"/>
      <c r="M866" s="45"/>
    </row>
    <row r="867">
      <c r="C867" s="45"/>
      <c r="D867" s="45"/>
      <c r="M867" s="45"/>
    </row>
    <row r="868">
      <c r="C868" s="45"/>
      <c r="D868" s="45"/>
      <c r="M868" s="45"/>
    </row>
    <row r="869">
      <c r="C869" s="45"/>
      <c r="D869" s="45"/>
      <c r="M869" s="45"/>
    </row>
    <row r="870">
      <c r="C870" s="45"/>
      <c r="D870" s="45"/>
      <c r="M870" s="45"/>
    </row>
    <row r="871">
      <c r="C871" s="45"/>
      <c r="D871" s="45"/>
      <c r="M871" s="45"/>
    </row>
    <row r="872">
      <c r="C872" s="45"/>
      <c r="D872" s="45"/>
      <c r="M872" s="45"/>
    </row>
    <row r="873">
      <c r="C873" s="45"/>
      <c r="D873" s="45"/>
      <c r="M873" s="45"/>
    </row>
    <row r="874">
      <c r="C874" s="45"/>
      <c r="D874" s="45"/>
      <c r="M874" s="45"/>
    </row>
    <row r="875">
      <c r="C875" s="45"/>
      <c r="D875" s="45"/>
      <c r="M875" s="45"/>
    </row>
    <row r="876">
      <c r="C876" s="45"/>
      <c r="D876" s="45"/>
      <c r="M876" s="45"/>
    </row>
    <row r="877">
      <c r="C877" s="45"/>
      <c r="D877" s="45"/>
      <c r="M877" s="45"/>
    </row>
    <row r="878">
      <c r="C878" s="45"/>
      <c r="D878" s="45"/>
      <c r="M878" s="45"/>
    </row>
    <row r="879">
      <c r="C879" s="45"/>
      <c r="D879" s="45"/>
      <c r="M879" s="45"/>
    </row>
    <row r="880">
      <c r="C880" s="45"/>
      <c r="D880" s="45"/>
      <c r="M880" s="45"/>
    </row>
    <row r="881">
      <c r="C881" s="45"/>
      <c r="D881" s="45"/>
      <c r="M881" s="45"/>
    </row>
    <row r="882">
      <c r="C882" s="45"/>
      <c r="D882" s="45"/>
      <c r="M882" s="45"/>
    </row>
    <row r="883">
      <c r="C883" s="45"/>
      <c r="D883" s="45"/>
      <c r="M883" s="45"/>
    </row>
    <row r="884">
      <c r="C884" s="45"/>
      <c r="D884" s="45"/>
      <c r="M884" s="45"/>
    </row>
    <row r="885">
      <c r="C885" s="45"/>
      <c r="D885" s="45"/>
      <c r="M885" s="45"/>
    </row>
    <row r="886">
      <c r="C886" s="45"/>
      <c r="D886" s="45"/>
      <c r="M886" s="45"/>
    </row>
    <row r="887">
      <c r="C887" s="45"/>
      <c r="D887" s="45"/>
      <c r="M887" s="45"/>
    </row>
    <row r="888">
      <c r="C888" s="45"/>
      <c r="D888" s="45"/>
      <c r="M888" s="45"/>
    </row>
    <row r="889">
      <c r="C889" s="45"/>
      <c r="D889" s="45"/>
      <c r="M889" s="45"/>
    </row>
    <row r="890">
      <c r="C890" s="45"/>
      <c r="D890" s="45"/>
      <c r="M890" s="45"/>
    </row>
    <row r="891">
      <c r="C891" s="45"/>
      <c r="D891" s="45"/>
      <c r="M891" s="45"/>
    </row>
    <row r="892">
      <c r="C892" s="45"/>
      <c r="D892" s="45"/>
      <c r="M892" s="45"/>
    </row>
    <row r="893">
      <c r="C893" s="45"/>
      <c r="D893" s="45"/>
      <c r="M893" s="45"/>
    </row>
    <row r="894">
      <c r="C894" s="45"/>
      <c r="D894" s="45"/>
      <c r="M894" s="45"/>
    </row>
    <row r="895">
      <c r="C895" s="45"/>
      <c r="D895" s="45"/>
      <c r="M895" s="45"/>
    </row>
    <row r="896">
      <c r="C896" s="45"/>
      <c r="D896" s="45"/>
      <c r="M896" s="45"/>
    </row>
    <row r="897">
      <c r="C897" s="45"/>
      <c r="D897" s="45"/>
      <c r="M897" s="45"/>
    </row>
    <row r="898">
      <c r="C898" s="45"/>
      <c r="D898" s="45"/>
      <c r="M898" s="45"/>
    </row>
    <row r="899">
      <c r="C899" s="45"/>
      <c r="D899" s="45"/>
      <c r="M899" s="45"/>
    </row>
    <row r="900">
      <c r="C900" s="45"/>
      <c r="D900" s="45"/>
      <c r="M900" s="45"/>
    </row>
    <row r="901">
      <c r="C901" s="45"/>
      <c r="D901" s="45"/>
      <c r="M901" s="45"/>
    </row>
    <row r="902">
      <c r="C902" s="45"/>
      <c r="D902" s="45"/>
      <c r="M902" s="45"/>
    </row>
    <row r="903">
      <c r="C903" s="45"/>
      <c r="D903" s="45"/>
      <c r="M903" s="45"/>
    </row>
    <row r="904">
      <c r="C904" s="45"/>
      <c r="D904" s="45"/>
      <c r="M904" s="45"/>
    </row>
    <row r="905">
      <c r="C905" s="45"/>
      <c r="D905" s="45"/>
      <c r="M905" s="45"/>
    </row>
    <row r="906">
      <c r="C906" s="45"/>
      <c r="D906" s="45"/>
      <c r="M906" s="45"/>
    </row>
    <row r="907">
      <c r="C907" s="45"/>
      <c r="D907" s="45"/>
      <c r="M907" s="45"/>
    </row>
    <row r="908">
      <c r="C908" s="45"/>
      <c r="D908" s="45"/>
      <c r="M908" s="45"/>
    </row>
    <row r="909">
      <c r="C909" s="45"/>
      <c r="D909" s="45"/>
      <c r="M909" s="45"/>
    </row>
    <row r="910">
      <c r="C910" s="45"/>
      <c r="D910" s="45"/>
      <c r="M910" s="45"/>
    </row>
    <row r="911">
      <c r="C911" s="45"/>
      <c r="D911" s="45"/>
      <c r="M911" s="45"/>
    </row>
    <row r="912">
      <c r="C912" s="45"/>
      <c r="D912" s="45"/>
      <c r="M912" s="45"/>
    </row>
    <row r="913">
      <c r="C913" s="45"/>
      <c r="D913" s="45"/>
      <c r="M913" s="45"/>
    </row>
    <row r="914">
      <c r="C914" s="45"/>
      <c r="D914" s="45"/>
      <c r="M914" s="45"/>
    </row>
    <row r="915">
      <c r="C915" s="45"/>
      <c r="D915" s="45"/>
      <c r="M915" s="45"/>
    </row>
    <row r="916">
      <c r="C916" s="45"/>
      <c r="D916" s="45"/>
      <c r="M916" s="45"/>
    </row>
    <row r="917">
      <c r="C917" s="45"/>
      <c r="D917" s="45"/>
      <c r="M917" s="45"/>
    </row>
    <row r="918">
      <c r="C918" s="45"/>
      <c r="D918" s="45"/>
      <c r="M918" s="45"/>
    </row>
    <row r="919">
      <c r="C919" s="45"/>
      <c r="D919" s="45"/>
      <c r="M919" s="45"/>
    </row>
    <row r="920">
      <c r="C920" s="45"/>
      <c r="D920" s="45"/>
      <c r="M920" s="45"/>
    </row>
    <row r="921">
      <c r="C921" s="45"/>
      <c r="D921" s="45"/>
      <c r="M921" s="45"/>
    </row>
    <row r="922">
      <c r="C922" s="45"/>
      <c r="D922" s="45"/>
      <c r="M922" s="45"/>
    </row>
    <row r="923">
      <c r="C923" s="45"/>
      <c r="D923" s="45"/>
      <c r="M923" s="45"/>
    </row>
    <row r="924">
      <c r="C924" s="45"/>
      <c r="D924" s="45"/>
      <c r="M924" s="45"/>
    </row>
    <row r="925">
      <c r="C925" s="45"/>
      <c r="D925" s="45"/>
      <c r="M925" s="45"/>
    </row>
    <row r="926">
      <c r="C926" s="45"/>
      <c r="D926" s="45"/>
      <c r="M926" s="45"/>
    </row>
    <row r="927">
      <c r="C927" s="45"/>
      <c r="D927" s="45"/>
      <c r="M927" s="45"/>
    </row>
    <row r="928">
      <c r="C928" s="45"/>
      <c r="D928" s="45"/>
      <c r="M928" s="45"/>
    </row>
    <row r="929">
      <c r="C929" s="45"/>
      <c r="D929" s="45"/>
      <c r="M929" s="45"/>
    </row>
    <row r="930">
      <c r="C930" s="45"/>
      <c r="D930" s="45"/>
      <c r="M930" s="45"/>
    </row>
    <row r="931">
      <c r="C931" s="45"/>
      <c r="D931" s="45"/>
      <c r="M931" s="45"/>
    </row>
    <row r="932">
      <c r="C932" s="45"/>
      <c r="D932" s="45"/>
      <c r="M932" s="45"/>
    </row>
    <row r="933">
      <c r="C933" s="45"/>
      <c r="D933" s="45"/>
      <c r="M933" s="45"/>
    </row>
    <row r="934">
      <c r="C934" s="45"/>
      <c r="D934" s="45"/>
      <c r="M934" s="45"/>
    </row>
    <row r="935">
      <c r="C935" s="45"/>
      <c r="D935" s="45"/>
      <c r="M935" s="45"/>
    </row>
    <row r="936">
      <c r="C936" s="45"/>
      <c r="D936" s="45"/>
      <c r="M936" s="45"/>
    </row>
    <row r="937">
      <c r="C937" s="45"/>
      <c r="D937" s="45"/>
      <c r="M937" s="45"/>
    </row>
    <row r="938">
      <c r="C938" s="45"/>
      <c r="D938" s="45"/>
      <c r="M938" s="45"/>
    </row>
    <row r="939">
      <c r="C939" s="45"/>
      <c r="D939" s="45"/>
      <c r="M939" s="45"/>
    </row>
    <row r="940">
      <c r="C940" s="45"/>
      <c r="D940" s="45"/>
      <c r="M940" s="45"/>
    </row>
    <row r="941">
      <c r="C941" s="45"/>
      <c r="D941" s="45"/>
      <c r="M941" s="45"/>
    </row>
    <row r="942">
      <c r="C942" s="45"/>
      <c r="D942" s="45"/>
      <c r="M942" s="45"/>
    </row>
    <row r="943">
      <c r="C943" s="45"/>
      <c r="D943" s="45"/>
      <c r="M943" s="45"/>
    </row>
    <row r="944">
      <c r="C944" s="45"/>
      <c r="D944" s="45"/>
      <c r="M944" s="45"/>
    </row>
    <row r="945">
      <c r="C945" s="45"/>
      <c r="D945" s="45"/>
      <c r="M945" s="45"/>
    </row>
    <row r="946">
      <c r="C946" s="45"/>
      <c r="D946" s="45"/>
      <c r="M946" s="45"/>
    </row>
    <row r="947">
      <c r="C947" s="45"/>
      <c r="D947" s="45"/>
      <c r="M947" s="45"/>
    </row>
    <row r="948">
      <c r="C948" s="45"/>
      <c r="D948" s="45"/>
      <c r="M948" s="45"/>
    </row>
    <row r="949">
      <c r="C949" s="45"/>
      <c r="D949" s="45"/>
      <c r="M949" s="45"/>
    </row>
    <row r="950">
      <c r="C950" s="45"/>
      <c r="D950" s="45"/>
      <c r="M950" s="45"/>
    </row>
    <row r="951">
      <c r="C951" s="45"/>
      <c r="D951" s="45"/>
      <c r="M951" s="45"/>
    </row>
    <row r="952">
      <c r="C952" s="45"/>
      <c r="D952" s="45"/>
      <c r="M952" s="45"/>
    </row>
    <row r="953">
      <c r="C953" s="45"/>
      <c r="D953" s="45"/>
      <c r="M953" s="45"/>
    </row>
    <row r="954">
      <c r="C954" s="45"/>
      <c r="D954" s="45"/>
      <c r="M954" s="45"/>
    </row>
    <row r="955">
      <c r="C955" s="45"/>
      <c r="D955" s="45"/>
      <c r="M955" s="45"/>
    </row>
    <row r="956">
      <c r="C956" s="45"/>
      <c r="D956" s="45"/>
      <c r="M956" s="45"/>
    </row>
    <row r="957">
      <c r="C957" s="45"/>
      <c r="D957" s="45"/>
      <c r="M957" s="45"/>
    </row>
    <row r="958">
      <c r="C958" s="45"/>
      <c r="D958" s="45"/>
      <c r="M958" s="45"/>
    </row>
    <row r="959">
      <c r="C959" s="45"/>
      <c r="D959" s="45"/>
      <c r="M959" s="45"/>
    </row>
    <row r="960">
      <c r="C960" s="45"/>
      <c r="D960" s="45"/>
      <c r="M960" s="45"/>
    </row>
    <row r="961">
      <c r="C961" s="45"/>
      <c r="D961" s="45"/>
      <c r="M961" s="45"/>
    </row>
    <row r="962">
      <c r="C962" s="45"/>
      <c r="D962" s="45"/>
      <c r="M962" s="45"/>
    </row>
    <row r="963">
      <c r="C963" s="45"/>
      <c r="D963" s="45"/>
      <c r="M963" s="45"/>
    </row>
    <row r="964">
      <c r="C964" s="45"/>
      <c r="D964" s="45"/>
      <c r="M964" s="45"/>
    </row>
    <row r="965">
      <c r="C965" s="45"/>
      <c r="D965" s="45"/>
      <c r="M965" s="45"/>
    </row>
    <row r="966">
      <c r="C966" s="45"/>
      <c r="D966" s="45"/>
      <c r="M966" s="45"/>
    </row>
    <row r="967">
      <c r="C967" s="45"/>
      <c r="D967" s="45"/>
      <c r="M967" s="45"/>
    </row>
    <row r="968">
      <c r="C968" s="45"/>
      <c r="D968" s="45"/>
      <c r="M968" s="45"/>
    </row>
    <row r="969">
      <c r="C969" s="45"/>
      <c r="D969" s="45"/>
      <c r="M969" s="45"/>
    </row>
    <row r="970">
      <c r="C970" s="45"/>
      <c r="D970" s="45"/>
      <c r="M970" s="45"/>
    </row>
    <row r="971">
      <c r="C971" s="45"/>
      <c r="D971" s="45"/>
      <c r="M971" s="45"/>
    </row>
    <row r="972">
      <c r="C972" s="45"/>
      <c r="D972" s="45"/>
      <c r="M972" s="45"/>
    </row>
    <row r="973">
      <c r="C973" s="45"/>
      <c r="D973" s="45"/>
      <c r="M973" s="45"/>
    </row>
    <row r="974">
      <c r="C974" s="45"/>
      <c r="D974" s="45"/>
      <c r="M974" s="45"/>
    </row>
    <row r="975">
      <c r="C975" s="45"/>
      <c r="D975" s="45"/>
      <c r="M975" s="45"/>
    </row>
    <row r="976">
      <c r="C976" s="45"/>
      <c r="D976" s="45"/>
      <c r="M976" s="45"/>
    </row>
    <row r="977">
      <c r="C977" s="45"/>
      <c r="D977" s="45"/>
      <c r="M977" s="45"/>
    </row>
    <row r="978">
      <c r="C978" s="45"/>
      <c r="D978" s="45"/>
      <c r="M978" s="45"/>
    </row>
    <row r="979">
      <c r="C979" s="45"/>
      <c r="D979" s="45"/>
      <c r="M979" s="45"/>
    </row>
    <row r="980">
      <c r="C980" s="45"/>
      <c r="D980" s="45"/>
      <c r="M980" s="45"/>
    </row>
    <row r="981">
      <c r="C981" s="45"/>
      <c r="D981" s="45"/>
      <c r="M981" s="45"/>
    </row>
    <row r="982">
      <c r="C982" s="45"/>
      <c r="D982" s="45"/>
      <c r="M982" s="45"/>
    </row>
    <row r="983">
      <c r="C983" s="45"/>
      <c r="D983" s="45"/>
      <c r="M983" s="45"/>
    </row>
    <row r="984">
      <c r="C984" s="45"/>
      <c r="D984" s="45"/>
      <c r="M984" s="45"/>
    </row>
    <row r="985">
      <c r="C985" s="45"/>
      <c r="D985" s="45"/>
      <c r="M985" s="45"/>
    </row>
    <row r="986">
      <c r="C986" s="45"/>
      <c r="D986" s="45"/>
      <c r="M986" s="45"/>
    </row>
    <row r="987">
      <c r="C987" s="45"/>
      <c r="D987" s="45"/>
      <c r="M987" s="45"/>
    </row>
    <row r="988">
      <c r="C988" s="45"/>
      <c r="D988" s="45"/>
      <c r="M988" s="45"/>
    </row>
    <row r="989">
      <c r="C989" s="45"/>
      <c r="D989" s="45"/>
      <c r="M989" s="45"/>
    </row>
    <row r="990">
      <c r="C990" s="45"/>
      <c r="D990" s="45"/>
      <c r="M990" s="45"/>
    </row>
    <row r="991">
      <c r="C991" s="45"/>
      <c r="D991" s="45"/>
      <c r="M991" s="45"/>
    </row>
    <row r="992">
      <c r="C992" s="45"/>
      <c r="D992" s="45"/>
      <c r="M992" s="45"/>
    </row>
    <row r="993">
      <c r="C993" s="45"/>
      <c r="D993" s="45"/>
      <c r="M993" s="45"/>
    </row>
    <row r="994">
      <c r="C994" s="45"/>
      <c r="D994" s="45"/>
      <c r="M994" s="45"/>
    </row>
    <row r="995">
      <c r="C995" s="45"/>
      <c r="D995" s="45"/>
      <c r="M995" s="45"/>
    </row>
    <row r="996">
      <c r="C996" s="45"/>
      <c r="D996" s="45"/>
      <c r="M996" s="45"/>
    </row>
    <row r="997">
      <c r="C997" s="45"/>
      <c r="D997" s="45"/>
      <c r="M997" s="45"/>
    </row>
    <row r="998">
      <c r="C998" s="45"/>
      <c r="D998" s="45"/>
      <c r="M998" s="45"/>
    </row>
    <row r="999">
      <c r="C999" s="45"/>
      <c r="D999" s="45"/>
      <c r="M999" s="45"/>
    </row>
    <row r="1000">
      <c r="C1000" s="45"/>
      <c r="D1000" s="45"/>
      <c r="M1000" s="45"/>
    </row>
    <row r="1001">
      <c r="C1001" s="45"/>
      <c r="D1001" s="45"/>
      <c r="M1001" s="45"/>
    </row>
    <row r="1002">
      <c r="C1002" s="45"/>
      <c r="D1002" s="45"/>
      <c r="M1002" s="45"/>
    </row>
    <row r="1003">
      <c r="C1003" s="45"/>
      <c r="D1003" s="45"/>
      <c r="M1003" s="45"/>
    </row>
    <row r="1004">
      <c r="M1004" s="45"/>
    </row>
    <row r="1005">
      <c r="M1005" s="45"/>
    </row>
    <row r="1006">
      <c r="M1006" s="45"/>
    </row>
    <row r="1007">
      <c r="M1007" s="45"/>
    </row>
    <row r="1008">
      <c r="M1008" s="45"/>
    </row>
    <row r="1009">
      <c r="M1009" s="45"/>
    </row>
  </sheetData>
  <mergeCells count="1">
    <mergeCell ref="B19:C19"/>
  </mergeCells>
  <hyperlinks>
    <hyperlink r:id="rId1" ref="M3"/>
    <hyperlink r:id="rId2" ref="N3"/>
    <hyperlink r:id="rId3" ref="O3"/>
    <hyperlink r:id="rId4" ref="P3"/>
    <hyperlink r:id="rId5" ref="M4"/>
    <hyperlink r:id="rId6" ref="M5"/>
    <hyperlink r:id="rId7" ref="N5"/>
    <hyperlink r:id="rId8" ref="M6"/>
    <hyperlink r:id="rId9" ref="M7"/>
    <hyperlink r:id="rId10" ref="M8"/>
    <hyperlink r:id="rId11" ref="M15"/>
    <hyperlink r:id="rId12" ref="M16"/>
    <hyperlink r:id="rId13" ref="H22"/>
    <hyperlink r:id="rId14" ref="H23"/>
    <hyperlink r:id="rId15" ref="H24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38"/>
    <col customWidth="1" min="3" max="3" width="23.88"/>
    <col customWidth="1" min="4" max="4" width="15.88"/>
    <col customWidth="1" min="6" max="6" width="13.25"/>
    <col customWidth="1" min="10" max="10" width="22.25"/>
  </cols>
  <sheetData>
    <row r="1">
      <c r="M1" s="45"/>
    </row>
    <row r="2">
      <c r="A2" s="1" t="s">
        <v>84</v>
      </c>
      <c r="B2" s="49" t="s">
        <v>85</v>
      </c>
      <c r="C2" s="48" t="s">
        <v>86</v>
      </c>
      <c r="D2" s="48" t="s">
        <v>87</v>
      </c>
      <c r="E2" s="49" t="s">
        <v>88</v>
      </c>
      <c r="F2" s="49" t="s">
        <v>89</v>
      </c>
      <c r="G2" s="49" t="s">
        <v>90</v>
      </c>
      <c r="H2" s="49" t="s">
        <v>91</v>
      </c>
      <c r="I2" s="49" t="s">
        <v>92</v>
      </c>
      <c r="J2" s="49" t="s">
        <v>93</v>
      </c>
      <c r="K2" s="49" t="s">
        <v>94</v>
      </c>
      <c r="L2" s="49" t="s">
        <v>95</v>
      </c>
      <c r="M2" s="48" t="s">
        <v>96</v>
      </c>
    </row>
    <row r="3">
      <c r="A3" s="1">
        <v>1.0</v>
      </c>
      <c r="B3" s="116" t="s">
        <v>100</v>
      </c>
      <c r="C3" s="51" t="s">
        <v>101</v>
      </c>
      <c r="D3" s="51" t="s">
        <v>102</v>
      </c>
      <c r="E3" s="50">
        <v>0.0</v>
      </c>
      <c r="F3" s="50">
        <v>0.0</v>
      </c>
      <c r="G3" s="50">
        <v>0.0</v>
      </c>
      <c r="H3" s="50">
        <v>0.0</v>
      </c>
      <c r="I3" s="50">
        <v>0.0</v>
      </c>
      <c r="J3" s="50">
        <v>262800.0</v>
      </c>
      <c r="K3" s="50">
        <v>60.0</v>
      </c>
      <c r="L3" s="117">
        <f t="shared" ref="L3:L5" si="1">J3/(J3+K3)</f>
        <v>0.9997717416</v>
      </c>
      <c r="M3" s="118" t="s">
        <v>178</v>
      </c>
      <c r="N3" s="64" t="s">
        <v>104</v>
      </c>
      <c r="O3" s="65" t="s">
        <v>105</v>
      </c>
      <c r="P3" s="66" t="s">
        <v>106</v>
      </c>
    </row>
    <row r="4">
      <c r="A4" s="1">
        <v>1.0</v>
      </c>
      <c r="B4" s="7" t="s">
        <v>107</v>
      </c>
      <c r="C4" s="68" t="s">
        <v>108</v>
      </c>
      <c r="D4" s="68" t="s">
        <v>109</v>
      </c>
      <c r="E4" s="12">
        <f>F4+G4+H4</f>
        <v>1.1</v>
      </c>
      <c r="F4" s="12">
        <f>(2*0.5+1)/(20)</f>
        <v>0.1</v>
      </c>
      <c r="G4" s="8">
        <v>1.0</v>
      </c>
      <c r="H4" s="8">
        <v>0.0</v>
      </c>
      <c r="I4" s="8">
        <v>3.0</v>
      </c>
      <c r="J4" s="69">
        <v>35871.0</v>
      </c>
      <c r="K4" s="70">
        <v>24.0</v>
      </c>
      <c r="L4" s="71">
        <f t="shared" si="1"/>
        <v>0.9993313832</v>
      </c>
      <c r="M4" s="33" t="s">
        <v>110</v>
      </c>
    </row>
    <row r="5">
      <c r="A5" s="1">
        <v>1.0</v>
      </c>
      <c r="B5" s="119" t="s">
        <v>111</v>
      </c>
      <c r="C5" s="73" t="s">
        <v>112</v>
      </c>
      <c r="D5" s="73" t="s">
        <v>113</v>
      </c>
      <c r="E5" s="75">
        <v>0.0</v>
      </c>
      <c r="F5" s="75">
        <v>0.0</v>
      </c>
      <c r="G5" s="75">
        <v>0.0</v>
      </c>
      <c r="H5" s="75">
        <v>0.0</v>
      </c>
      <c r="I5" s="75">
        <v>0.0</v>
      </c>
      <c r="J5" s="76">
        <v>315.0</v>
      </c>
      <c r="K5" s="75">
        <v>5.0</v>
      </c>
      <c r="L5" s="77">
        <f t="shared" si="1"/>
        <v>0.984375</v>
      </c>
      <c r="M5" s="33" t="s">
        <v>114</v>
      </c>
      <c r="N5" s="66" t="s">
        <v>115</v>
      </c>
    </row>
    <row r="6">
      <c r="A6" s="1">
        <v>1.0</v>
      </c>
      <c r="B6" s="7" t="s">
        <v>116</v>
      </c>
      <c r="C6" s="78" t="s">
        <v>117</v>
      </c>
      <c r="D6" s="120"/>
      <c r="E6" s="12">
        <f t="shared" ref="E6:E7" si="2">F6+G6+H6</f>
        <v>1.15</v>
      </c>
      <c r="F6" s="8">
        <v>0.75</v>
      </c>
      <c r="G6" s="8">
        <v>0.15</v>
      </c>
      <c r="H6" s="8">
        <v>0.25</v>
      </c>
      <c r="I6" s="8">
        <v>0.25</v>
      </c>
      <c r="J6" s="12"/>
      <c r="K6" s="12"/>
      <c r="L6" s="71"/>
      <c r="M6" s="32" t="s">
        <v>176</v>
      </c>
    </row>
    <row r="7">
      <c r="A7" s="1">
        <v>1.0</v>
      </c>
      <c r="B7" s="119" t="s">
        <v>120</v>
      </c>
      <c r="C7" s="73" t="s">
        <v>121</v>
      </c>
      <c r="D7" s="73" t="s">
        <v>122</v>
      </c>
      <c r="E7" s="74">
        <f t="shared" si="2"/>
        <v>2</v>
      </c>
      <c r="F7" s="75">
        <v>2.0</v>
      </c>
      <c r="G7" s="75">
        <v>0.0</v>
      </c>
      <c r="H7" s="75">
        <v>0.0</v>
      </c>
      <c r="I7" s="75">
        <v>0.15</v>
      </c>
      <c r="J7" s="75">
        <v>262800.0</v>
      </c>
      <c r="K7" s="75">
        <v>60.0</v>
      </c>
      <c r="L7" s="77">
        <f>J7/(J7+K7)</f>
        <v>0.9997717416</v>
      </c>
      <c r="M7" s="33" t="s">
        <v>123</v>
      </c>
    </row>
    <row r="8">
      <c r="A8" s="1">
        <v>1.0</v>
      </c>
      <c r="B8" s="7" t="s">
        <v>124</v>
      </c>
      <c r="C8" s="68" t="s">
        <v>125</v>
      </c>
      <c r="D8" s="68" t="s">
        <v>126</v>
      </c>
      <c r="E8" s="8">
        <f>SUM(F8:H8)</f>
        <v>5.75</v>
      </c>
      <c r="F8" s="8">
        <f>15/4</f>
        <v>3.75</v>
      </c>
      <c r="G8" s="8">
        <v>1.0</v>
      </c>
      <c r="H8" s="8">
        <v>1.0</v>
      </c>
      <c r="I8" s="8">
        <f>4/4</f>
        <v>1</v>
      </c>
      <c r="J8" s="8"/>
      <c r="K8" s="8"/>
      <c r="L8" s="121">
        <v>0.975</v>
      </c>
      <c r="M8" s="33" t="s">
        <v>127</v>
      </c>
    </row>
    <row r="9">
      <c r="A9" s="1">
        <v>1.0</v>
      </c>
      <c r="B9" s="119" t="s">
        <v>128</v>
      </c>
      <c r="C9" s="73" t="s">
        <v>177</v>
      </c>
      <c r="D9" s="73" t="s">
        <v>130</v>
      </c>
      <c r="E9" s="74">
        <f t="shared" ref="E9:E11" si="3">F9+G9+H9</f>
        <v>5</v>
      </c>
      <c r="F9" s="75">
        <v>3.0</v>
      </c>
      <c r="G9" s="75">
        <v>1.0</v>
      </c>
      <c r="H9" s="75">
        <v>1.0</v>
      </c>
      <c r="I9" s="75">
        <v>1.0</v>
      </c>
      <c r="J9" s="74"/>
      <c r="K9" s="74"/>
      <c r="L9" s="79">
        <v>0.95</v>
      </c>
      <c r="M9" s="80" t="s">
        <v>131</v>
      </c>
    </row>
    <row r="10">
      <c r="A10" s="1">
        <v>2.0</v>
      </c>
      <c r="B10" s="7" t="s">
        <v>132</v>
      </c>
      <c r="C10" s="68" t="s">
        <v>133</v>
      </c>
      <c r="D10" s="68" t="s">
        <v>99</v>
      </c>
      <c r="E10" s="12">
        <f t="shared" si="3"/>
        <v>1.75</v>
      </c>
      <c r="F10" s="8">
        <v>1.0</v>
      </c>
      <c r="G10" s="8">
        <v>0.5</v>
      </c>
      <c r="H10" s="8">
        <v>0.25</v>
      </c>
      <c r="I10" s="8">
        <v>0.5</v>
      </c>
      <c r="J10" s="8" t="s">
        <v>99</v>
      </c>
      <c r="K10" s="8" t="s">
        <v>99</v>
      </c>
      <c r="L10" s="26" t="s">
        <v>99</v>
      </c>
      <c r="M10" s="81"/>
    </row>
    <row r="11">
      <c r="A11" s="1">
        <v>1.0</v>
      </c>
      <c r="B11" s="13" t="s">
        <v>134</v>
      </c>
      <c r="C11" s="84"/>
      <c r="D11" s="84"/>
      <c r="E11" s="14">
        <f t="shared" si="3"/>
        <v>4</v>
      </c>
      <c r="F11" s="38">
        <v>2.0</v>
      </c>
      <c r="G11" s="38">
        <v>1.0</v>
      </c>
      <c r="H11" s="38">
        <v>1.0</v>
      </c>
      <c r="I11" s="38">
        <v>2.0</v>
      </c>
      <c r="J11" s="38" t="s">
        <v>99</v>
      </c>
      <c r="K11" s="38" t="s">
        <v>135</v>
      </c>
      <c r="L11" s="37" t="s">
        <v>135</v>
      </c>
      <c r="M11" s="85"/>
    </row>
    <row r="12">
      <c r="A12" s="11">
        <f>SUM(A3:A11)</f>
        <v>10</v>
      </c>
      <c r="M12" s="45"/>
    </row>
    <row r="13">
      <c r="B13" s="90" t="s">
        <v>85</v>
      </c>
      <c r="C13" s="91" t="s">
        <v>86</v>
      </c>
      <c r="D13" s="91" t="s">
        <v>87</v>
      </c>
      <c r="E13" s="90" t="s">
        <v>88</v>
      </c>
      <c r="F13" s="90" t="s">
        <v>89</v>
      </c>
      <c r="G13" s="90" t="s">
        <v>90</v>
      </c>
      <c r="H13" s="90" t="s">
        <v>91</v>
      </c>
      <c r="I13" s="90" t="s">
        <v>92</v>
      </c>
      <c r="J13" s="90" t="s">
        <v>93</v>
      </c>
      <c r="K13" s="90" t="s">
        <v>94</v>
      </c>
      <c r="L13" s="90" t="s">
        <v>95</v>
      </c>
      <c r="M13" s="48" t="s">
        <v>96</v>
      </c>
    </row>
    <row r="14">
      <c r="A14" s="1">
        <v>-1.0</v>
      </c>
      <c r="B14" s="92" t="s">
        <v>100</v>
      </c>
      <c r="C14" s="93" t="s">
        <v>137</v>
      </c>
      <c r="D14" s="93" t="s">
        <v>102</v>
      </c>
      <c r="E14" s="94">
        <f t="shared" ref="E14:E17" si="4">F14+G14+H14</f>
        <v>0.35</v>
      </c>
      <c r="F14" s="95">
        <v>0.25</v>
      </c>
      <c r="G14" s="95">
        <v>0.1</v>
      </c>
      <c r="H14" s="95">
        <v>0.0</v>
      </c>
      <c r="I14" s="95">
        <v>0.15</v>
      </c>
      <c r="J14" s="95">
        <v>262800.0</v>
      </c>
      <c r="K14" s="95">
        <v>60.0</v>
      </c>
      <c r="L14" s="96">
        <f t="shared" ref="L14:L16" si="5">J14/(J14+K14)</f>
        <v>0.9997717416</v>
      </c>
      <c r="M14" s="54"/>
    </row>
    <row r="15">
      <c r="A15" s="1">
        <v>-1.0</v>
      </c>
      <c r="B15" s="7" t="s">
        <v>111</v>
      </c>
      <c r="C15" s="68" t="s">
        <v>138</v>
      </c>
      <c r="D15" s="68" t="s">
        <v>109</v>
      </c>
      <c r="E15" s="12">
        <f t="shared" si="4"/>
        <v>0.75</v>
      </c>
      <c r="F15" s="8">
        <v>0.5</v>
      </c>
      <c r="G15" s="8">
        <v>0.25</v>
      </c>
      <c r="H15" s="8">
        <v>0.0</v>
      </c>
      <c r="I15" s="8">
        <v>0.5</v>
      </c>
      <c r="J15" s="69">
        <v>35871.0</v>
      </c>
      <c r="K15" s="70">
        <v>24.0</v>
      </c>
      <c r="L15" s="71">
        <f t="shared" si="5"/>
        <v>0.9993313832</v>
      </c>
      <c r="M15" s="32" t="s">
        <v>115</v>
      </c>
    </row>
    <row r="16">
      <c r="A16" s="1">
        <v>-1.0</v>
      </c>
      <c r="B16" s="7" t="s">
        <v>120</v>
      </c>
      <c r="C16" s="68" t="s">
        <v>139</v>
      </c>
      <c r="D16" s="68" t="s">
        <v>113</v>
      </c>
      <c r="E16" s="12">
        <f t="shared" si="4"/>
        <v>0.5</v>
      </c>
      <c r="F16" s="8">
        <v>0.4</v>
      </c>
      <c r="G16" s="8">
        <v>0.1</v>
      </c>
      <c r="H16" s="8">
        <v>0.0</v>
      </c>
      <c r="I16" s="8">
        <v>0.5</v>
      </c>
      <c r="J16" s="97">
        <v>315.0</v>
      </c>
      <c r="K16" s="8">
        <v>5.0</v>
      </c>
      <c r="L16" s="71">
        <f t="shared" si="5"/>
        <v>0.984375</v>
      </c>
      <c r="M16" s="110" t="s">
        <v>140</v>
      </c>
    </row>
    <row r="17">
      <c r="A17" s="1">
        <v>-1.0</v>
      </c>
      <c r="B17" s="7" t="s">
        <v>128</v>
      </c>
      <c r="C17" s="122" t="s">
        <v>141</v>
      </c>
      <c r="D17" s="120"/>
      <c r="E17" s="12">
        <f t="shared" si="4"/>
        <v>0.95</v>
      </c>
      <c r="F17" s="8">
        <v>0.6</v>
      </c>
      <c r="G17" s="8">
        <v>0.1</v>
      </c>
      <c r="H17" s="8">
        <v>0.25</v>
      </c>
      <c r="I17" s="8">
        <v>0.1</v>
      </c>
      <c r="J17" s="12"/>
      <c r="K17" s="12"/>
      <c r="L17" s="71"/>
      <c r="M17" s="80"/>
    </row>
    <row r="18">
      <c r="A18" s="11">
        <f>SUM(A12:A17)</f>
        <v>6</v>
      </c>
      <c r="B18" s="67"/>
      <c r="C18" s="122"/>
      <c r="D18" s="104"/>
      <c r="F18" s="1"/>
      <c r="G18" s="1"/>
      <c r="H18" s="1"/>
      <c r="I18" s="1"/>
      <c r="L18" s="105"/>
      <c r="M18" s="56"/>
    </row>
    <row r="19">
      <c r="B19" s="106" t="s">
        <v>142</v>
      </c>
      <c r="C19" s="107"/>
      <c r="D19" s="108"/>
      <c r="M19" s="45"/>
    </row>
    <row r="20">
      <c r="B20" s="8" t="s">
        <v>143</v>
      </c>
      <c r="C20" s="109" t="s">
        <v>144</v>
      </c>
      <c r="D20" s="97"/>
      <c r="M20" s="45"/>
    </row>
    <row r="21">
      <c r="B21" s="8" t="s">
        <v>89</v>
      </c>
      <c r="C21" s="109" t="s">
        <v>145</v>
      </c>
      <c r="D21" s="97"/>
      <c r="E21" s="1" t="s">
        <v>146</v>
      </c>
      <c r="F21" s="1" t="s">
        <v>147</v>
      </c>
      <c r="G21" s="1" t="s">
        <v>148</v>
      </c>
      <c r="H21" s="1" t="s">
        <v>149</v>
      </c>
      <c r="M21" s="45"/>
    </row>
    <row r="22">
      <c r="B22" s="8" t="s">
        <v>90</v>
      </c>
      <c r="C22" s="109" t="s">
        <v>150</v>
      </c>
      <c r="D22" s="97"/>
      <c r="E22" s="1">
        <v>2400.0</v>
      </c>
      <c r="F22" s="1">
        <v>13000.0</v>
      </c>
      <c r="G22" s="1">
        <f t="shared" ref="G22:G24" si="6">F22*4450</f>
        <v>57850000</v>
      </c>
      <c r="H22" s="66" t="s">
        <v>151</v>
      </c>
      <c r="M22" s="45"/>
    </row>
    <row r="23">
      <c r="B23" s="8" t="s">
        <v>152</v>
      </c>
      <c r="C23" s="109" t="s">
        <v>153</v>
      </c>
      <c r="D23" s="97"/>
      <c r="E23" s="1">
        <v>1410.0</v>
      </c>
      <c r="F23" s="1">
        <v>18000.0</v>
      </c>
      <c r="G23" s="1">
        <f t="shared" si="6"/>
        <v>80100000</v>
      </c>
      <c r="H23" s="110" t="s">
        <v>154</v>
      </c>
      <c r="M23" s="45"/>
    </row>
    <row r="24">
      <c r="B24" s="8" t="s">
        <v>155</v>
      </c>
      <c r="C24" s="109" t="s">
        <v>156</v>
      </c>
      <c r="D24" s="97"/>
      <c r="E24" s="1" t="s">
        <v>157</v>
      </c>
      <c r="F24" s="1">
        <v>16000.0</v>
      </c>
      <c r="G24" s="1">
        <f t="shared" si="6"/>
        <v>71200000</v>
      </c>
      <c r="H24" s="110" t="s">
        <v>158</v>
      </c>
      <c r="M24" s="45"/>
    </row>
    <row r="25">
      <c r="B25" s="8" t="s">
        <v>159</v>
      </c>
      <c r="C25" s="109" t="s">
        <v>160</v>
      </c>
      <c r="D25" s="97"/>
      <c r="M25" s="45"/>
    </row>
    <row r="26">
      <c r="B26" s="8" t="s">
        <v>95</v>
      </c>
      <c r="C26" s="109" t="s">
        <v>161</v>
      </c>
      <c r="D26" s="97"/>
      <c r="M26" s="45"/>
    </row>
    <row r="27">
      <c r="B27" s="8" t="s">
        <v>162</v>
      </c>
      <c r="C27" s="109" t="s">
        <v>163</v>
      </c>
      <c r="D27" s="97"/>
      <c r="M27" s="45"/>
    </row>
    <row r="28">
      <c r="M28" s="45"/>
    </row>
    <row r="29">
      <c r="M29" s="45"/>
    </row>
    <row r="30">
      <c r="D30" s="1" t="s">
        <v>12</v>
      </c>
      <c r="M30" s="45"/>
    </row>
    <row r="31">
      <c r="D31" s="1" t="s">
        <v>164</v>
      </c>
      <c r="F31" s="1" t="s">
        <v>165</v>
      </c>
      <c r="H31" s="1" t="s">
        <v>166</v>
      </c>
      <c r="J31" s="1" t="s">
        <v>116</v>
      </c>
      <c r="L31" s="111" t="s">
        <v>167</v>
      </c>
      <c r="M31" s="113"/>
      <c r="N31" s="111" t="s">
        <v>134</v>
      </c>
      <c r="O31" s="113"/>
      <c r="P31" s="111" t="s">
        <v>125</v>
      </c>
      <c r="Q31" s="113"/>
      <c r="R31" s="111" t="s">
        <v>168</v>
      </c>
      <c r="S31" s="113"/>
    </row>
    <row r="32">
      <c r="D32" s="1" t="s">
        <v>169</v>
      </c>
      <c r="E32" s="1">
        <f>E3</f>
        <v>0</v>
      </c>
      <c r="F32" s="1" t="s">
        <v>169</v>
      </c>
      <c r="G32" s="1">
        <f>E5</f>
        <v>0</v>
      </c>
      <c r="H32" s="1" t="s">
        <v>169</v>
      </c>
      <c r="I32" s="1">
        <f>E4</f>
        <v>1.1</v>
      </c>
      <c r="J32" s="1" t="s">
        <v>169</v>
      </c>
      <c r="K32" s="1">
        <f>E6</f>
        <v>1.15</v>
      </c>
      <c r="L32" s="113" t="s">
        <v>169</v>
      </c>
      <c r="M32" s="115">
        <f>E9</f>
        <v>5</v>
      </c>
      <c r="N32" s="113" t="s">
        <v>169</v>
      </c>
      <c r="O32" s="115">
        <f>E11</f>
        <v>4</v>
      </c>
      <c r="P32" s="113" t="s">
        <v>169</v>
      </c>
      <c r="Q32" s="115">
        <v>0.5</v>
      </c>
      <c r="R32" s="113" t="s">
        <v>169</v>
      </c>
      <c r="S32" s="115">
        <v>0.5</v>
      </c>
    </row>
    <row r="33">
      <c r="D33" s="1" t="s">
        <v>170</v>
      </c>
      <c r="E33" s="1">
        <v>100.0</v>
      </c>
      <c r="F33" s="1" t="s">
        <v>170</v>
      </c>
      <c r="G33" s="1">
        <v>100.0</v>
      </c>
      <c r="H33" s="1" t="s">
        <v>170</v>
      </c>
      <c r="I33" s="1">
        <v>100.0</v>
      </c>
      <c r="J33" s="1" t="s">
        <v>170</v>
      </c>
      <c r="K33" s="1">
        <v>100.0</v>
      </c>
      <c r="L33" s="113" t="s">
        <v>170</v>
      </c>
      <c r="M33" s="115">
        <v>100.0</v>
      </c>
      <c r="N33" s="113" t="s">
        <v>170</v>
      </c>
      <c r="O33" s="115">
        <v>100.0</v>
      </c>
      <c r="P33" s="113" t="s">
        <v>170</v>
      </c>
      <c r="Q33" s="115">
        <v>100.0</v>
      </c>
      <c r="R33" s="113" t="s">
        <v>170</v>
      </c>
      <c r="S33" s="115">
        <v>100.0</v>
      </c>
    </row>
    <row r="34">
      <c r="D34" s="1" t="s">
        <v>90</v>
      </c>
      <c r="E34" s="11">
        <f>E36/E33</f>
        <v>0</v>
      </c>
      <c r="F34" s="1" t="s">
        <v>90</v>
      </c>
      <c r="G34" s="11">
        <f>G36/G33</f>
        <v>0</v>
      </c>
      <c r="H34" s="1" t="s">
        <v>90</v>
      </c>
      <c r="I34" s="11">
        <f>I36/I33</f>
        <v>1.13</v>
      </c>
      <c r="J34" s="1" t="s">
        <v>90</v>
      </c>
      <c r="K34" s="11">
        <f>K36/K33</f>
        <v>1.1525</v>
      </c>
      <c r="L34" s="113" t="s">
        <v>90</v>
      </c>
      <c r="M34" s="115">
        <f>M36/M33</f>
        <v>5.01</v>
      </c>
      <c r="N34" s="113" t="s">
        <v>90</v>
      </c>
      <c r="O34" s="115">
        <f>O36/O33</f>
        <v>4.02</v>
      </c>
      <c r="P34" s="113" t="s">
        <v>90</v>
      </c>
      <c r="Q34" s="115">
        <f>Q36/Q33</f>
        <v>0.51</v>
      </c>
      <c r="R34" s="113" t="s">
        <v>90</v>
      </c>
      <c r="S34" s="115">
        <f>S36/S33</f>
        <v>0.51</v>
      </c>
    </row>
    <row r="35">
      <c r="D35" s="1" t="s">
        <v>171</v>
      </c>
      <c r="E35" s="1">
        <f>I3</f>
        <v>0</v>
      </c>
      <c r="F35" s="1" t="s">
        <v>171</v>
      </c>
      <c r="G35" s="11">
        <f>I5</f>
        <v>0</v>
      </c>
      <c r="H35" s="1" t="s">
        <v>171</v>
      </c>
      <c r="I35" s="1">
        <f>I4</f>
        <v>3</v>
      </c>
      <c r="J35" s="1" t="s">
        <v>171</v>
      </c>
      <c r="K35" s="1">
        <f>I6</f>
        <v>0.25</v>
      </c>
      <c r="L35" s="113" t="s">
        <v>171</v>
      </c>
      <c r="M35" s="115">
        <f>I9</f>
        <v>1</v>
      </c>
      <c r="N35" s="113" t="s">
        <v>171</v>
      </c>
      <c r="O35" s="115">
        <f>I11</f>
        <v>2</v>
      </c>
      <c r="P35" s="113" t="s">
        <v>171</v>
      </c>
      <c r="Q35" s="115">
        <v>1.0</v>
      </c>
      <c r="R35" s="113" t="s">
        <v>171</v>
      </c>
      <c r="S35" s="115">
        <v>1.0</v>
      </c>
    </row>
    <row r="36">
      <c r="D36" s="1" t="s">
        <v>172</v>
      </c>
      <c r="E36" s="11">
        <f>E35+E33*E32</f>
        <v>0</v>
      </c>
      <c r="F36" s="1" t="s">
        <v>172</v>
      </c>
      <c r="G36" s="11">
        <f>G35+G33*G32</f>
        <v>0</v>
      </c>
      <c r="H36" s="1" t="s">
        <v>172</v>
      </c>
      <c r="I36" s="11">
        <f>I35+I33*I32</f>
        <v>113</v>
      </c>
      <c r="J36" s="1" t="s">
        <v>172</v>
      </c>
      <c r="K36" s="11">
        <f>K35+K33*K32</f>
        <v>115.25</v>
      </c>
      <c r="L36" s="113" t="s">
        <v>172</v>
      </c>
      <c r="M36" s="115">
        <f>M35+M33*M32</f>
        <v>501</v>
      </c>
      <c r="N36" s="113" t="s">
        <v>172</v>
      </c>
      <c r="O36" s="115">
        <f>O35+O33*O32</f>
        <v>402</v>
      </c>
      <c r="P36" s="113" t="s">
        <v>172</v>
      </c>
      <c r="Q36" s="115">
        <f>Q35+Q33*Q32</f>
        <v>51</v>
      </c>
      <c r="R36" s="113" t="s">
        <v>172</v>
      </c>
      <c r="S36" s="115">
        <f>S35+S33*S32</f>
        <v>51</v>
      </c>
    </row>
    <row r="37">
      <c r="D37" s="1" t="s">
        <v>173</v>
      </c>
      <c r="E37" s="11" t="str">
        <f>60/E34</f>
        <v>#DIV/0!</v>
      </c>
      <c r="F37" s="1" t="s">
        <v>173</v>
      </c>
      <c r="G37" s="11" t="str">
        <f>60/G34</f>
        <v>#DIV/0!</v>
      </c>
      <c r="H37" s="1" t="s">
        <v>173</v>
      </c>
      <c r="I37" s="11">
        <f>60/I34</f>
        <v>53.09734513</v>
      </c>
      <c r="J37" s="1" t="s">
        <v>173</v>
      </c>
      <c r="K37" s="11">
        <f>60/K34</f>
        <v>52.06073753</v>
      </c>
      <c r="L37" s="113" t="s">
        <v>173</v>
      </c>
      <c r="M37" s="115">
        <f>60/M34</f>
        <v>11.9760479</v>
      </c>
      <c r="N37" s="113" t="s">
        <v>173</v>
      </c>
      <c r="O37" s="115">
        <f>60/O34</f>
        <v>14.92537313</v>
      </c>
      <c r="P37" s="113" t="s">
        <v>173</v>
      </c>
      <c r="Q37" s="115">
        <f>60/Q34</f>
        <v>117.6470588</v>
      </c>
      <c r="R37" s="113" t="s">
        <v>173</v>
      </c>
      <c r="S37" s="115">
        <f>60/S34</f>
        <v>117.6470588</v>
      </c>
    </row>
    <row r="38">
      <c r="M38" s="45"/>
    </row>
    <row r="39">
      <c r="D39" s="1" t="s">
        <v>174</v>
      </c>
      <c r="M39" s="45"/>
    </row>
    <row r="40">
      <c r="M40" s="45"/>
    </row>
    <row r="41">
      <c r="M41" s="45"/>
    </row>
    <row r="42">
      <c r="M42" s="45"/>
    </row>
    <row r="43">
      <c r="M43" s="45"/>
    </row>
    <row r="44">
      <c r="M44" s="45"/>
    </row>
    <row r="45">
      <c r="M45" s="45"/>
    </row>
    <row r="46">
      <c r="M46" s="45"/>
    </row>
    <row r="47">
      <c r="M47" s="45"/>
    </row>
    <row r="48">
      <c r="C48" s="45"/>
      <c r="D48" s="45"/>
      <c r="M48" s="45"/>
    </row>
    <row r="49">
      <c r="C49" s="45"/>
      <c r="D49" s="45"/>
      <c r="M49" s="45"/>
    </row>
    <row r="50">
      <c r="D50" s="97"/>
      <c r="M50" s="45"/>
    </row>
    <row r="51">
      <c r="D51" s="97"/>
      <c r="M51" s="45"/>
    </row>
    <row r="52">
      <c r="D52" s="97"/>
      <c r="M52" s="45"/>
    </row>
    <row r="53">
      <c r="D53" s="45"/>
      <c r="M53" s="45"/>
    </row>
    <row r="54">
      <c r="D54" s="45"/>
      <c r="M54" s="45"/>
    </row>
    <row r="55">
      <c r="D55" s="97"/>
      <c r="M55" s="45"/>
    </row>
    <row r="56">
      <c r="D56" s="45"/>
      <c r="M56" s="45"/>
    </row>
    <row r="57">
      <c r="D57" s="97"/>
      <c r="M57" s="45"/>
    </row>
    <row r="58">
      <c r="D58" s="97"/>
      <c r="M58" s="45"/>
    </row>
    <row r="59">
      <c r="D59" s="45"/>
      <c r="M59" s="45"/>
    </row>
    <row r="60">
      <c r="D60" s="45"/>
      <c r="M60" s="45"/>
    </row>
    <row r="61">
      <c r="D61" s="97"/>
      <c r="M61" s="45"/>
    </row>
    <row r="62">
      <c r="D62" s="45"/>
      <c r="M62" s="45"/>
    </row>
    <row r="63">
      <c r="D63" s="97"/>
      <c r="M63" s="45"/>
    </row>
    <row r="64">
      <c r="D64" s="97"/>
      <c r="M64" s="45"/>
    </row>
    <row r="65">
      <c r="D65" s="45"/>
      <c r="M65" s="45"/>
    </row>
    <row r="66">
      <c r="D66" s="45"/>
      <c r="M66" s="45"/>
    </row>
    <row r="67">
      <c r="D67" s="45"/>
      <c r="M67" s="45"/>
    </row>
    <row r="68">
      <c r="D68" s="97"/>
      <c r="M68" s="45"/>
    </row>
    <row r="69">
      <c r="D69" s="97"/>
      <c r="M69" s="45"/>
    </row>
    <row r="70">
      <c r="D70" s="45"/>
      <c r="M70" s="45"/>
    </row>
    <row r="71">
      <c r="D71" s="45"/>
      <c r="M71" s="45"/>
    </row>
    <row r="72">
      <c r="D72" s="97"/>
      <c r="M72" s="45"/>
    </row>
    <row r="73">
      <c r="D73" s="97"/>
      <c r="M73" s="45"/>
    </row>
    <row r="74">
      <c r="D74" s="97"/>
      <c r="M74" s="45"/>
    </row>
    <row r="75">
      <c r="D75" s="45"/>
      <c r="M75" s="45"/>
    </row>
    <row r="76">
      <c r="D76" s="45"/>
      <c r="M76" s="45"/>
    </row>
    <row r="77">
      <c r="D77" s="97"/>
      <c r="M77" s="45"/>
    </row>
    <row r="78">
      <c r="D78" s="97"/>
      <c r="M78" s="45"/>
    </row>
    <row r="79">
      <c r="D79" s="97"/>
      <c r="M79" s="45"/>
    </row>
    <row r="80">
      <c r="D80" s="45"/>
      <c r="M80" s="45"/>
    </row>
    <row r="81">
      <c r="D81" s="45"/>
      <c r="M81" s="45"/>
    </row>
    <row r="82">
      <c r="D82" s="97"/>
      <c r="M82" s="45"/>
    </row>
    <row r="83">
      <c r="D83" s="97"/>
      <c r="M83" s="45"/>
    </row>
    <row r="84">
      <c r="D84" s="97"/>
      <c r="M84" s="45"/>
    </row>
    <row r="85">
      <c r="D85" s="45"/>
      <c r="M85" s="45"/>
    </row>
    <row r="86">
      <c r="C86" s="45"/>
      <c r="D86" s="45"/>
      <c r="M86" s="45"/>
    </row>
    <row r="87">
      <c r="C87" s="45"/>
      <c r="D87" s="45"/>
      <c r="M87" s="45"/>
    </row>
    <row r="88">
      <c r="C88" s="45"/>
      <c r="D88" s="45"/>
      <c r="M88" s="45"/>
    </row>
    <row r="89">
      <c r="C89" s="45"/>
      <c r="D89" s="45"/>
      <c r="M89" s="45"/>
    </row>
    <row r="90">
      <c r="C90" s="45"/>
      <c r="D90" s="45"/>
      <c r="M90" s="45"/>
    </row>
    <row r="91">
      <c r="C91" s="45"/>
      <c r="D91" s="45"/>
      <c r="M91" s="45"/>
    </row>
    <row r="92">
      <c r="C92" s="45"/>
      <c r="D92" s="45"/>
      <c r="M92" s="45"/>
    </row>
    <row r="93">
      <c r="C93" s="45"/>
      <c r="D93" s="45"/>
      <c r="M93" s="45"/>
    </row>
    <row r="94">
      <c r="C94" s="45"/>
      <c r="D94" s="45"/>
      <c r="M94" s="45"/>
    </row>
    <row r="95">
      <c r="C95" s="45"/>
      <c r="D95" s="45"/>
      <c r="M95" s="45"/>
    </row>
    <row r="96">
      <c r="C96" s="45"/>
      <c r="D96" s="45"/>
      <c r="M96" s="45"/>
    </row>
    <row r="97">
      <c r="C97" s="45"/>
      <c r="D97" s="45"/>
      <c r="M97" s="45"/>
    </row>
    <row r="98">
      <c r="C98" s="45"/>
      <c r="D98" s="45"/>
      <c r="M98" s="45"/>
    </row>
    <row r="99">
      <c r="C99" s="45"/>
      <c r="D99" s="45"/>
      <c r="M99" s="45"/>
    </row>
    <row r="100">
      <c r="C100" s="45"/>
      <c r="D100" s="45"/>
      <c r="M100" s="45"/>
    </row>
    <row r="101">
      <c r="C101" s="45"/>
      <c r="D101" s="45"/>
      <c r="M101" s="45"/>
    </row>
    <row r="102">
      <c r="C102" s="45"/>
      <c r="D102" s="45"/>
      <c r="M102" s="45"/>
    </row>
    <row r="103">
      <c r="C103" s="45"/>
      <c r="D103" s="45"/>
      <c r="M103" s="45"/>
    </row>
    <row r="104">
      <c r="C104" s="45"/>
      <c r="D104" s="45"/>
      <c r="M104" s="45"/>
    </row>
    <row r="105">
      <c r="C105" s="45"/>
      <c r="D105" s="45"/>
      <c r="M105" s="45"/>
    </row>
    <row r="106">
      <c r="C106" s="45"/>
      <c r="D106" s="45"/>
      <c r="M106" s="45"/>
    </row>
    <row r="107">
      <c r="C107" s="45"/>
      <c r="D107" s="45"/>
      <c r="M107" s="45"/>
    </row>
    <row r="108">
      <c r="C108" s="45"/>
      <c r="D108" s="45"/>
      <c r="M108" s="45"/>
    </row>
    <row r="109">
      <c r="C109" s="45"/>
      <c r="D109" s="45"/>
      <c r="M109" s="45"/>
    </row>
    <row r="110">
      <c r="C110" s="45"/>
      <c r="D110" s="45"/>
      <c r="M110" s="45"/>
    </row>
    <row r="111">
      <c r="C111" s="45"/>
      <c r="D111" s="45"/>
      <c r="M111" s="45"/>
    </row>
    <row r="112">
      <c r="C112" s="45"/>
      <c r="D112" s="45"/>
      <c r="M112" s="45"/>
    </row>
    <row r="113">
      <c r="C113" s="45"/>
      <c r="D113" s="45"/>
      <c r="M113" s="45"/>
    </row>
    <row r="114">
      <c r="C114" s="45"/>
      <c r="D114" s="45"/>
      <c r="M114" s="45"/>
    </row>
    <row r="115">
      <c r="C115" s="45"/>
      <c r="D115" s="45"/>
      <c r="M115" s="45"/>
    </row>
    <row r="116">
      <c r="C116" s="45"/>
      <c r="D116" s="45"/>
      <c r="M116" s="45"/>
    </row>
    <row r="117">
      <c r="C117" s="45"/>
      <c r="D117" s="45"/>
      <c r="M117" s="45"/>
    </row>
    <row r="118">
      <c r="C118" s="45"/>
      <c r="D118" s="45"/>
      <c r="M118" s="45"/>
    </row>
    <row r="119">
      <c r="C119" s="45"/>
      <c r="D119" s="45"/>
      <c r="M119" s="45"/>
    </row>
    <row r="120">
      <c r="C120" s="45"/>
      <c r="D120" s="45"/>
      <c r="M120" s="45"/>
    </row>
    <row r="121">
      <c r="C121" s="45"/>
      <c r="D121" s="45"/>
      <c r="M121" s="45"/>
    </row>
    <row r="122">
      <c r="C122" s="45"/>
      <c r="D122" s="45"/>
      <c r="M122" s="45"/>
    </row>
    <row r="123">
      <c r="C123" s="45"/>
      <c r="D123" s="45"/>
      <c r="M123" s="45"/>
    </row>
    <row r="124">
      <c r="C124" s="45"/>
      <c r="D124" s="45"/>
      <c r="M124" s="45"/>
    </row>
    <row r="125">
      <c r="C125" s="45"/>
      <c r="D125" s="45"/>
      <c r="M125" s="45"/>
    </row>
    <row r="126">
      <c r="C126" s="45"/>
      <c r="D126" s="45"/>
      <c r="M126" s="45"/>
    </row>
    <row r="127">
      <c r="C127" s="45"/>
      <c r="D127" s="45"/>
      <c r="M127" s="45"/>
    </row>
    <row r="128">
      <c r="C128" s="45"/>
      <c r="D128" s="45"/>
      <c r="M128" s="45"/>
    </row>
    <row r="129">
      <c r="C129" s="45"/>
      <c r="D129" s="45"/>
      <c r="M129" s="45"/>
    </row>
    <row r="130">
      <c r="C130" s="45"/>
      <c r="D130" s="45"/>
      <c r="M130" s="45"/>
    </row>
    <row r="131">
      <c r="C131" s="45"/>
      <c r="D131" s="45"/>
      <c r="M131" s="45"/>
    </row>
    <row r="132">
      <c r="C132" s="45"/>
      <c r="D132" s="45"/>
      <c r="M132" s="45"/>
    </row>
    <row r="133">
      <c r="C133" s="45"/>
      <c r="D133" s="45"/>
      <c r="M133" s="45"/>
    </row>
    <row r="134">
      <c r="C134" s="45"/>
      <c r="D134" s="45"/>
      <c r="M134" s="45"/>
    </row>
    <row r="135">
      <c r="C135" s="45"/>
      <c r="D135" s="45"/>
      <c r="M135" s="45"/>
    </row>
    <row r="136">
      <c r="C136" s="45"/>
      <c r="D136" s="45"/>
      <c r="M136" s="45"/>
    </row>
    <row r="137">
      <c r="C137" s="45"/>
      <c r="D137" s="45"/>
      <c r="M137" s="45"/>
    </row>
    <row r="138">
      <c r="C138" s="45"/>
      <c r="D138" s="45"/>
      <c r="M138" s="45"/>
    </row>
    <row r="139">
      <c r="C139" s="45"/>
      <c r="D139" s="45"/>
      <c r="M139" s="45"/>
    </row>
    <row r="140">
      <c r="C140" s="45"/>
      <c r="D140" s="45"/>
      <c r="M140" s="45"/>
    </row>
    <row r="141">
      <c r="C141" s="45"/>
      <c r="D141" s="45"/>
      <c r="M141" s="45"/>
    </row>
    <row r="142">
      <c r="C142" s="45"/>
      <c r="D142" s="45"/>
      <c r="M142" s="45"/>
    </row>
    <row r="143">
      <c r="C143" s="45"/>
      <c r="D143" s="45"/>
      <c r="M143" s="45"/>
    </row>
    <row r="144">
      <c r="C144" s="45"/>
      <c r="D144" s="45"/>
      <c r="M144" s="45"/>
    </row>
    <row r="145">
      <c r="C145" s="45"/>
      <c r="D145" s="45"/>
      <c r="M145" s="45"/>
    </row>
    <row r="146">
      <c r="C146" s="45"/>
      <c r="D146" s="45"/>
      <c r="M146" s="45"/>
    </row>
    <row r="147">
      <c r="C147" s="45"/>
      <c r="D147" s="45"/>
      <c r="M147" s="45"/>
    </row>
    <row r="148">
      <c r="C148" s="45"/>
      <c r="D148" s="45"/>
      <c r="M148" s="45"/>
    </row>
    <row r="149">
      <c r="C149" s="45"/>
      <c r="D149" s="45"/>
      <c r="M149" s="45"/>
    </row>
    <row r="150">
      <c r="C150" s="45"/>
      <c r="D150" s="45"/>
      <c r="M150" s="45"/>
    </row>
    <row r="151">
      <c r="C151" s="45"/>
      <c r="D151" s="45"/>
      <c r="M151" s="45"/>
    </row>
    <row r="152">
      <c r="C152" s="45"/>
      <c r="D152" s="45"/>
      <c r="M152" s="45"/>
    </row>
    <row r="153">
      <c r="C153" s="45"/>
      <c r="D153" s="45"/>
      <c r="M153" s="45"/>
    </row>
    <row r="154">
      <c r="C154" s="45"/>
      <c r="D154" s="45"/>
      <c r="M154" s="45"/>
    </row>
    <row r="155">
      <c r="C155" s="45"/>
      <c r="D155" s="45"/>
      <c r="M155" s="45"/>
    </row>
    <row r="156">
      <c r="C156" s="45"/>
      <c r="D156" s="45"/>
      <c r="M156" s="45"/>
    </row>
    <row r="157">
      <c r="C157" s="45"/>
      <c r="D157" s="45"/>
      <c r="M157" s="45"/>
    </row>
    <row r="158">
      <c r="C158" s="45"/>
      <c r="D158" s="45"/>
      <c r="M158" s="45"/>
    </row>
    <row r="159">
      <c r="C159" s="45"/>
      <c r="D159" s="45"/>
      <c r="M159" s="45"/>
    </row>
    <row r="160">
      <c r="C160" s="45"/>
      <c r="D160" s="45"/>
      <c r="M160" s="45"/>
    </row>
    <row r="161">
      <c r="C161" s="45"/>
      <c r="D161" s="45"/>
      <c r="M161" s="45"/>
    </row>
    <row r="162">
      <c r="C162" s="45"/>
      <c r="D162" s="45"/>
      <c r="M162" s="45"/>
    </row>
    <row r="163">
      <c r="C163" s="45"/>
      <c r="D163" s="45"/>
      <c r="M163" s="45"/>
    </row>
    <row r="164">
      <c r="C164" s="45"/>
      <c r="D164" s="45"/>
      <c r="M164" s="45"/>
    </row>
    <row r="165">
      <c r="C165" s="45"/>
      <c r="D165" s="45"/>
      <c r="M165" s="45"/>
    </row>
    <row r="166">
      <c r="C166" s="45"/>
      <c r="D166" s="45"/>
      <c r="M166" s="45"/>
    </row>
    <row r="167">
      <c r="C167" s="45"/>
      <c r="D167" s="45"/>
      <c r="M167" s="45"/>
    </row>
    <row r="168">
      <c r="C168" s="45"/>
      <c r="D168" s="45"/>
      <c r="M168" s="45"/>
    </row>
    <row r="169">
      <c r="C169" s="45"/>
      <c r="D169" s="45"/>
      <c r="M169" s="45"/>
    </row>
    <row r="170">
      <c r="C170" s="45"/>
      <c r="D170" s="45"/>
      <c r="M170" s="45"/>
    </row>
    <row r="171">
      <c r="C171" s="45"/>
      <c r="D171" s="45"/>
      <c r="M171" s="45"/>
    </row>
    <row r="172">
      <c r="C172" s="45"/>
      <c r="D172" s="45"/>
      <c r="M172" s="45"/>
    </row>
    <row r="173">
      <c r="C173" s="45"/>
      <c r="D173" s="45"/>
      <c r="M173" s="45"/>
    </row>
    <row r="174">
      <c r="C174" s="45"/>
      <c r="D174" s="45"/>
      <c r="M174" s="45"/>
    </row>
    <row r="175">
      <c r="C175" s="45"/>
      <c r="D175" s="45"/>
      <c r="M175" s="45"/>
    </row>
    <row r="176">
      <c r="C176" s="45"/>
      <c r="D176" s="45"/>
      <c r="M176" s="45"/>
    </row>
    <row r="177">
      <c r="C177" s="45"/>
      <c r="D177" s="45"/>
      <c r="M177" s="45"/>
    </row>
    <row r="178">
      <c r="C178" s="45"/>
      <c r="D178" s="45"/>
      <c r="M178" s="45"/>
    </row>
    <row r="179">
      <c r="C179" s="45"/>
      <c r="D179" s="45"/>
      <c r="M179" s="45"/>
    </row>
    <row r="180">
      <c r="C180" s="45"/>
      <c r="D180" s="45"/>
      <c r="M180" s="45"/>
    </row>
    <row r="181">
      <c r="C181" s="45"/>
      <c r="D181" s="45"/>
      <c r="M181" s="45"/>
    </row>
    <row r="182">
      <c r="C182" s="45"/>
      <c r="D182" s="45"/>
      <c r="M182" s="45"/>
    </row>
    <row r="183">
      <c r="C183" s="45"/>
      <c r="D183" s="45"/>
      <c r="M183" s="45"/>
    </row>
    <row r="184">
      <c r="C184" s="45"/>
      <c r="D184" s="45"/>
      <c r="M184" s="45"/>
    </row>
    <row r="185">
      <c r="C185" s="45"/>
      <c r="D185" s="45"/>
      <c r="M185" s="45"/>
    </row>
    <row r="186">
      <c r="C186" s="45"/>
      <c r="D186" s="45"/>
      <c r="M186" s="45"/>
    </row>
    <row r="187">
      <c r="C187" s="45"/>
      <c r="D187" s="45"/>
      <c r="M187" s="45"/>
    </row>
    <row r="188">
      <c r="C188" s="45"/>
      <c r="D188" s="45"/>
      <c r="M188" s="45"/>
    </row>
    <row r="189">
      <c r="C189" s="45"/>
      <c r="D189" s="45"/>
      <c r="M189" s="45"/>
    </row>
    <row r="190">
      <c r="C190" s="45"/>
      <c r="D190" s="45"/>
      <c r="M190" s="45"/>
    </row>
    <row r="191">
      <c r="C191" s="45"/>
      <c r="D191" s="45"/>
      <c r="M191" s="45"/>
    </row>
    <row r="192">
      <c r="C192" s="45"/>
      <c r="D192" s="45"/>
      <c r="M192" s="45"/>
    </row>
    <row r="193">
      <c r="C193" s="45"/>
      <c r="D193" s="45"/>
      <c r="M193" s="45"/>
    </row>
    <row r="194">
      <c r="C194" s="45"/>
      <c r="D194" s="45"/>
      <c r="M194" s="45"/>
    </row>
    <row r="195">
      <c r="C195" s="45"/>
      <c r="D195" s="45"/>
      <c r="M195" s="45"/>
    </row>
    <row r="196">
      <c r="C196" s="45"/>
      <c r="D196" s="45"/>
      <c r="M196" s="45"/>
    </row>
    <row r="197">
      <c r="C197" s="45"/>
      <c r="D197" s="45"/>
      <c r="M197" s="45"/>
    </row>
    <row r="198">
      <c r="C198" s="45"/>
      <c r="D198" s="45"/>
      <c r="M198" s="45"/>
    </row>
    <row r="199">
      <c r="C199" s="45"/>
      <c r="D199" s="45"/>
      <c r="M199" s="45"/>
    </row>
    <row r="200">
      <c r="C200" s="45"/>
      <c r="D200" s="45"/>
      <c r="M200" s="45"/>
    </row>
    <row r="201">
      <c r="C201" s="45"/>
      <c r="D201" s="45"/>
      <c r="M201" s="45"/>
    </row>
    <row r="202">
      <c r="C202" s="45"/>
      <c r="D202" s="45"/>
      <c r="M202" s="45"/>
    </row>
    <row r="203">
      <c r="C203" s="45"/>
      <c r="D203" s="45"/>
      <c r="M203" s="45"/>
    </row>
    <row r="204">
      <c r="C204" s="45"/>
      <c r="D204" s="45"/>
      <c r="M204" s="45"/>
    </row>
    <row r="205">
      <c r="C205" s="45"/>
      <c r="D205" s="45"/>
      <c r="M205" s="45"/>
    </row>
    <row r="206">
      <c r="C206" s="45"/>
      <c r="D206" s="45"/>
      <c r="M206" s="45"/>
    </row>
    <row r="207">
      <c r="C207" s="45"/>
      <c r="D207" s="45"/>
      <c r="M207" s="45"/>
    </row>
    <row r="208">
      <c r="C208" s="45"/>
      <c r="D208" s="45"/>
      <c r="M208" s="45"/>
    </row>
    <row r="209">
      <c r="C209" s="45"/>
      <c r="D209" s="45"/>
      <c r="M209" s="45"/>
    </row>
    <row r="210">
      <c r="C210" s="45"/>
      <c r="D210" s="45"/>
      <c r="M210" s="45"/>
    </row>
    <row r="211">
      <c r="C211" s="45"/>
      <c r="D211" s="45"/>
      <c r="M211" s="45"/>
    </row>
    <row r="212">
      <c r="C212" s="45"/>
      <c r="D212" s="45"/>
      <c r="M212" s="45"/>
    </row>
    <row r="213">
      <c r="C213" s="45"/>
      <c r="D213" s="45"/>
      <c r="M213" s="45"/>
    </row>
    <row r="214">
      <c r="C214" s="45"/>
      <c r="D214" s="45"/>
      <c r="M214" s="45"/>
    </row>
    <row r="215">
      <c r="C215" s="45"/>
      <c r="D215" s="45"/>
      <c r="M215" s="45"/>
    </row>
    <row r="216">
      <c r="C216" s="45"/>
      <c r="D216" s="45"/>
      <c r="M216" s="45"/>
    </row>
    <row r="217">
      <c r="C217" s="45"/>
      <c r="D217" s="45"/>
      <c r="M217" s="45"/>
    </row>
    <row r="218">
      <c r="C218" s="45"/>
      <c r="D218" s="45"/>
      <c r="M218" s="45"/>
    </row>
    <row r="219">
      <c r="C219" s="45"/>
      <c r="D219" s="45"/>
      <c r="M219" s="45"/>
    </row>
    <row r="220">
      <c r="C220" s="45"/>
      <c r="D220" s="45"/>
      <c r="M220" s="45"/>
    </row>
    <row r="221">
      <c r="C221" s="45"/>
      <c r="D221" s="45"/>
      <c r="M221" s="45"/>
    </row>
    <row r="222">
      <c r="C222" s="45"/>
      <c r="D222" s="45"/>
      <c r="M222" s="45"/>
    </row>
    <row r="223">
      <c r="C223" s="45"/>
      <c r="D223" s="45"/>
      <c r="M223" s="45"/>
    </row>
    <row r="224">
      <c r="C224" s="45"/>
      <c r="D224" s="45"/>
      <c r="M224" s="45"/>
    </row>
    <row r="225">
      <c r="C225" s="45"/>
      <c r="D225" s="45"/>
      <c r="M225" s="45"/>
    </row>
    <row r="226">
      <c r="C226" s="45"/>
      <c r="D226" s="45"/>
      <c r="M226" s="45"/>
    </row>
    <row r="227">
      <c r="C227" s="45"/>
      <c r="D227" s="45"/>
      <c r="M227" s="45"/>
    </row>
    <row r="228">
      <c r="C228" s="45"/>
      <c r="D228" s="45"/>
      <c r="M228" s="45"/>
    </row>
    <row r="229">
      <c r="C229" s="45"/>
      <c r="D229" s="45"/>
      <c r="M229" s="45"/>
    </row>
    <row r="230">
      <c r="C230" s="45"/>
      <c r="D230" s="45"/>
      <c r="M230" s="45"/>
    </row>
    <row r="231">
      <c r="C231" s="45"/>
      <c r="D231" s="45"/>
      <c r="M231" s="45"/>
    </row>
    <row r="232">
      <c r="C232" s="45"/>
      <c r="D232" s="45"/>
      <c r="M232" s="45"/>
    </row>
    <row r="233">
      <c r="C233" s="45"/>
      <c r="D233" s="45"/>
      <c r="M233" s="45"/>
    </row>
    <row r="234">
      <c r="C234" s="45"/>
      <c r="D234" s="45"/>
      <c r="M234" s="45"/>
    </row>
    <row r="235">
      <c r="C235" s="45"/>
      <c r="D235" s="45"/>
      <c r="M235" s="45"/>
    </row>
    <row r="236">
      <c r="C236" s="45"/>
      <c r="D236" s="45"/>
      <c r="M236" s="45"/>
    </row>
    <row r="237">
      <c r="C237" s="45"/>
      <c r="D237" s="45"/>
      <c r="M237" s="45"/>
    </row>
    <row r="238">
      <c r="C238" s="45"/>
      <c r="D238" s="45"/>
      <c r="M238" s="45"/>
    </row>
    <row r="239">
      <c r="C239" s="45"/>
      <c r="D239" s="45"/>
      <c r="M239" s="45"/>
    </row>
    <row r="240">
      <c r="C240" s="45"/>
      <c r="D240" s="45"/>
      <c r="M240" s="45"/>
    </row>
    <row r="241">
      <c r="C241" s="45"/>
      <c r="D241" s="45"/>
      <c r="M241" s="45"/>
    </row>
    <row r="242">
      <c r="C242" s="45"/>
      <c r="D242" s="45"/>
      <c r="M242" s="45"/>
    </row>
    <row r="243">
      <c r="C243" s="45"/>
      <c r="D243" s="45"/>
      <c r="M243" s="45"/>
    </row>
    <row r="244">
      <c r="C244" s="45"/>
      <c r="D244" s="45"/>
      <c r="M244" s="45"/>
    </row>
    <row r="245">
      <c r="C245" s="45"/>
      <c r="D245" s="45"/>
      <c r="M245" s="45"/>
    </row>
    <row r="246">
      <c r="C246" s="45"/>
      <c r="D246" s="45"/>
      <c r="M246" s="45"/>
    </row>
    <row r="247">
      <c r="C247" s="45"/>
      <c r="D247" s="45"/>
      <c r="M247" s="45"/>
    </row>
    <row r="248">
      <c r="C248" s="45"/>
      <c r="D248" s="45"/>
      <c r="M248" s="45"/>
    </row>
    <row r="249">
      <c r="C249" s="45"/>
      <c r="D249" s="45"/>
      <c r="M249" s="45"/>
    </row>
    <row r="250">
      <c r="C250" s="45"/>
      <c r="D250" s="45"/>
      <c r="M250" s="45"/>
    </row>
    <row r="251">
      <c r="C251" s="45"/>
      <c r="D251" s="45"/>
      <c r="M251" s="45"/>
    </row>
    <row r="252">
      <c r="C252" s="45"/>
      <c r="D252" s="45"/>
      <c r="M252" s="45"/>
    </row>
    <row r="253">
      <c r="C253" s="45"/>
      <c r="D253" s="45"/>
      <c r="M253" s="45"/>
    </row>
    <row r="254">
      <c r="C254" s="45"/>
      <c r="D254" s="45"/>
      <c r="M254" s="45"/>
    </row>
    <row r="255">
      <c r="C255" s="45"/>
      <c r="D255" s="45"/>
      <c r="M255" s="45"/>
    </row>
    <row r="256">
      <c r="C256" s="45"/>
      <c r="D256" s="45"/>
      <c r="M256" s="45"/>
    </row>
    <row r="257">
      <c r="C257" s="45"/>
      <c r="D257" s="45"/>
      <c r="M257" s="45"/>
    </row>
    <row r="258">
      <c r="C258" s="45"/>
      <c r="D258" s="45"/>
      <c r="M258" s="45"/>
    </row>
    <row r="259">
      <c r="C259" s="45"/>
      <c r="D259" s="45"/>
      <c r="M259" s="45"/>
    </row>
    <row r="260">
      <c r="C260" s="45"/>
      <c r="D260" s="45"/>
      <c r="M260" s="45"/>
    </row>
    <row r="261">
      <c r="C261" s="45"/>
      <c r="D261" s="45"/>
      <c r="M261" s="45"/>
    </row>
    <row r="262">
      <c r="C262" s="45"/>
      <c r="D262" s="45"/>
      <c r="M262" s="45"/>
    </row>
    <row r="263">
      <c r="C263" s="45"/>
      <c r="D263" s="45"/>
      <c r="M263" s="45"/>
    </row>
    <row r="264">
      <c r="C264" s="45"/>
      <c r="D264" s="45"/>
      <c r="M264" s="45"/>
    </row>
    <row r="265">
      <c r="C265" s="45"/>
      <c r="D265" s="45"/>
      <c r="M265" s="45"/>
    </row>
    <row r="266">
      <c r="C266" s="45"/>
      <c r="D266" s="45"/>
      <c r="M266" s="45"/>
    </row>
    <row r="267">
      <c r="C267" s="45"/>
      <c r="D267" s="45"/>
      <c r="M267" s="45"/>
    </row>
    <row r="268">
      <c r="C268" s="45"/>
      <c r="D268" s="45"/>
      <c r="M268" s="45"/>
    </row>
    <row r="269">
      <c r="C269" s="45"/>
      <c r="D269" s="45"/>
      <c r="M269" s="45"/>
    </row>
    <row r="270">
      <c r="C270" s="45"/>
      <c r="D270" s="45"/>
      <c r="M270" s="45"/>
    </row>
    <row r="271">
      <c r="C271" s="45"/>
      <c r="D271" s="45"/>
      <c r="M271" s="45"/>
    </row>
    <row r="272">
      <c r="C272" s="45"/>
      <c r="D272" s="45"/>
      <c r="M272" s="45"/>
    </row>
    <row r="273">
      <c r="C273" s="45"/>
      <c r="D273" s="45"/>
      <c r="M273" s="45"/>
    </row>
    <row r="274">
      <c r="C274" s="45"/>
      <c r="D274" s="45"/>
      <c r="M274" s="45"/>
    </row>
    <row r="275">
      <c r="C275" s="45"/>
      <c r="D275" s="45"/>
      <c r="M275" s="45"/>
    </row>
    <row r="276">
      <c r="C276" s="45"/>
      <c r="D276" s="45"/>
      <c r="M276" s="45"/>
    </row>
    <row r="277">
      <c r="C277" s="45"/>
      <c r="D277" s="45"/>
      <c r="M277" s="45"/>
    </row>
    <row r="278">
      <c r="C278" s="45"/>
      <c r="D278" s="45"/>
      <c r="M278" s="45"/>
    </row>
    <row r="279">
      <c r="C279" s="45"/>
      <c r="D279" s="45"/>
      <c r="M279" s="45"/>
    </row>
    <row r="280">
      <c r="C280" s="45"/>
      <c r="D280" s="45"/>
      <c r="M280" s="45"/>
    </row>
    <row r="281">
      <c r="C281" s="45"/>
      <c r="D281" s="45"/>
      <c r="M281" s="45"/>
    </row>
    <row r="282">
      <c r="C282" s="45"/>
      <c r="D282" s="45"/>
      <c r="M282" s="45"/>
    </row>
    <row r="283">
      <c r="C283" s="45"/>
      <c r="D283" s="45"/>
      <c r="M283" s="45"/>
    </row>
    <row r="284">
      <c r="C284" s="45"/>
      <c r="D284" s="45"/>
      <c r="M284" s="45"/>
    </row>
    <row r="285">
      <c r="C285" s="45"/>
      <c r="D285" s="45"/>
      <c r="M285" s="45"/>
    </row>
    <row r="286">
      <c r="C286" s="45"/>
      <c r="D286" s="45"/>
      <c r="M286" s="45"/>
    </row>
    <row r="287">
      <c r="C287" s="45"/>
      <c r="D287" s="45"/>
      <c r="M287" s="45"/>
    </row>
    <row r="288">
      <c r="C288" s="45"/>
      <c r="D288" s="45"/>
      <c r="M288" s="45"/>
    </row>
    <row r="289">
      <c r="C289" s="45"/>
      <c r="D289" s="45"/>
      <c r="M289" s="45"/>
    </row>
    <row r="290">
      <c r="C290" s="45"/>
      <c r="D290" s="45"/>
      <c r="M290" s="45"/>
    </row>
    <row r="291">
      <c r="C291" s="45"/>
      <c r="D291" s="45"/>
      <c r="M291" s="45"/>
    </row>
    <row r="292">
      <c r="C292" s="45"/>
      <c r="D292" s="45"/>
      <c r="M292" s="45"/>
    </row>
    <row r="293">
      <c r="C293" s="45"/>
      <c r="D293" s="45"/>
      <c r="M293" s="45"/>
    </row>
    <row r="294">
      <c r="C294" s="45"/>
      <c r="D294" s="45"/>
      <c r="M294" s="45"/>
    </row>
    <row r="295">
      <c r="C295" s="45"/>
      <c r="D295" s="45"/>
      <c r="M295" s="45"/>
    </row>
    <row r="296">
      <c r="C296" s="45"/>
      <c r="D296" s="45"/>
      <c r="M296" s="45"/>
    </row>
    <row r="297">
      <c r="C297" s="45"/>
      <c r="D297" s="45"/>
      <c r="M297" s="45"/>
    </row>
    <row r="298">
      <c r="C298" s="45"/>
      <c r="D298" s="45"/>
      <c r="M298" s="45"/>
    </row>
    <row r="299">
      <c r="C299" s="45"/>
      <c r="D299" s="45"/>
      <c r="M299" s="45"/>
    </row>
    <row r="300">
      <c r="C300" s="45"/>
      <c r="D300" s="45"/>
      <c r="M300" s="45"/>
    </row>
    <row r="301">
      <c r="C301" s="45"/>
      <c r="D301" s="45"/>
      <c r="M301" s="45"/>
    </row>
    <row r="302">
      <c r="C302" s="45"/>
      <c r="D302" s="45"/>
      <c r="M302" s="45"/>
    </row>
    <row r="303">
      <c r="C303" s="45"/>
      <c r="D303" s="45"/>
      <c r="M303" s="45"/>
    </row>
    <row r="304">
      <c r="C304" s="45"/>
      <c r="D304" s="45"/>
      <c r="M304" s="45"/>
    </row>
    <row r="305">
      <c r="C305" s="45"/>
      <c r="D305" s="45"/>
      <c r="M305" s="45"/>
    </row>
    <row r="306">
      <c r="C306" s="45"/>
      <c r="D306" s="45"/>
      <c r="M306" s="45"/>
    </row>
    <row r="307">
      <c r="C307" s="45"/>
      <c r="D307" s="45"/>
      <c r="M307" s="45"/>
    </row>
    <row r="308">
      <c r="C308" s="45"/>
      <c r="D308" s="45"/>
      <c r="M308" s="45"/>
    </row>
    <row r="309">
      <c r="C309" s="45"/>
      <c r="D309" s="45"/>
      <c r="M309" s="45"/>
    </row>
    <row r="310">
      <c r="C310" s="45"/>
      <c r="D310" s="45"/>
      <c r="M310" s="45"/>
    </row>
    <row r="311">
      <c r="C311" s="45"/>
      <c r="D311" s="45"/>
      <c r="M311" s="45"/>
    </row>
    <row r="312">
      <c r="C312" s="45"/>
      <c r="D312" s="45"/>
      <c r="M312" s="45"/>
    </row>
    <row r="313">
      <c r="C313" s="45"/>
      <c r="D313" s="45"/>
      <c r="M313" s="45"/>
    </row>
    <row r="314">
      <c r="C314" s="45"/>
      <c r="D314" s="45"/>
      <c r="M314" s="45"/>
    </row>
    <row r="315">
      <c r="C315" s="45"/>
      <c r="D315" s="45"/>
      <c r="M315" s="45"/>
    </row>
    <row r="316">
      <c r="C316" s="45"/>
      <c r="D316" s="45"/>
      <c r="M316" s="45"/>
    </row>
    <row r="317">
      <c r="C317" s="45"/>
      <c r="D317" s="45"/>
      <c r="M317" s="45"/>
    </row>
    <row r="318">
      <c r="C318" s="45"/>
      <c r="D318" s="45"/>
      <c r="M318" s="45"/>
    </row>
    <row r="319">
      <c r="C319" s="45"/>
      <c r="D319" s="45"/>
      <c r="M319" s="45"/>
    </row>
    <row r="320">
      <c r="C320" s="45"/>
      <c r="D320" s="45"/>
      <c r="M320" s="45"/>
    </row>
    <row r="321">
      <c r="C321" s="45"/>
      <c r="D321" s="45"/>
      <c r="M321" s="45"/>
    </row>
    <row r="322">
      <c r="C322" s="45"/>
      <c r="D322" s="45"/>
      <c r="M322" s="45"/>
    </row>
    <row r="323">
      <c r="C323" s="45"/>
      <c r="D323" s="45"/>
      <c r="M323" s="45"/>
    </row>
    <row r="324">
      <c r="C324" s="45"/>
      <c r="D324" s="45"/>
      <c r="M324" s="45"/>
    </row>
    <row r="325">
      <c r="C325" s="45"/>
      <c r="D325" s="45"/>
      <c r="M325" s="45"/>
    </row>
    <row r="326">
      <c r="C326" s="45"/>
      <c r="D326" s="45"/>
      <c r="M326" s="45"/>
    </row>
    <row r="327">
      <c r="C327" s="45"/>
      <c r="D327" s="45"/>
      <c r="M327" s="45"/>
    </row>
    <row r="328">
      <c r="C328" s="45"/>
      <c r="D328" s="45"/>
      <c r="M328" s="45"/>
    </row>
    <row r="329">
      <c r="C329" s="45"/>
      <c r="D329" s="45"/>
      <c r="M329" s="45"/>
    </row>
    <row r="330">
      <c r="C330" s="45"/>
      <c r="D330" s="45"/>
      <c r="M330" s="45"/>
    </row>
    <row r="331">
      <c r="C331" s="45"/>
      <c r="D331" s="45"/>
      <c r="M331" s="45"/>
    </row>
    <row r="332">
      <c r="C332" s="45"/>
      <c r="D332" s="45"/>
      <c r="M332" s="45"/>
    </row>
    <row r="333">
      <c r="C333" s="45"/>
      <c r="D333" s="45"/>
      <c r="M333" s="45"/>
    </row>
    <row r="334">
      <c r="C334" s="45"/>
      <c r="D334" s="45"/>
      <c r="M334" s="45"/>
    </row>
    <row r="335">
      <c r="C335" s="45"/>
      <c r="D335" s="45"/>
      <c r="M335" s="45"/>
    </row>
    <row r="336">
      <c r="C336" s="45"/>
      <c r="D336" s="45"/>
      <c r="M336" s="45"/>
    </row>
    <row r="337">
      <c r="C337" s="45"/>
      <c r="D337" s="45"/>
      <c r="M337" s="45"/>
    </row>
    <row r="338">
      <c r="C338" s="45"/>
      <c r="D338" s="45"/>
      <c r="M338" s="45"/>
    </row>
    <row r="339">
      <c r="C339" s="45"/>
      <c r="D339" s="45"/>
      <c r="M339" s="45"/>
    </row>
    <row r="340">
      <c r="C340" s="45"/>
      <c r="D340" s="45"/>
      <c r="M340" s="45"/>
    </row>
    <row r="341">
      <c r="C341" s="45"/>
      <c r="D341" s="45"/>
      <c r="M341" s="45"/>
    </row>
    <row r="342">
      <c r="C342" s="45"/>
      <c r="D342" s="45"/>
      <c r="M342" s="45"/>
    </row>
    <row r="343">
      <c r="C343" s="45"/>
      <c r="D343" s="45"/>
      <c r="M343" s="45"/>
    </row>
    <row r="344">
      <c r="C344" s="45"/>
      <c r="D344" s="45"/>
      <c r="M344" s="45"/>
    </row>
    <row r="345">
      <c r="C345" s="45"/>
      <c r="D345" s="45"/>
      <c r="M345" s="45"/>
    </row>
    <row r="346">
      <c r="C346" s="45"/>
      <c r="D346" s="45"/>
      <c r="M346" s="45"/>
    </row>
    <row r="347">
      <c r="C347" s="45"/>
      <c r="D347" s="45"/>
      <c r="M347" s="45"/>
    </row>
    <row r="348">
      <c r="C348" s="45"/>
      <c r="D348" s="45"/>
      <c r="M348" s="45"/>
    </row>
    <row r="349">
      <c r="C349" s="45"/>
      <c r="D349" s="45"/>
      <c r="M349" s="45"/>
    </row>
    <row r="350">
      <c r="C350" s="45"/>
      <c r="D350" s="45"/>
      <c r="M350" s="45"/>
    </row>
    <row r="351">
      <c r="C351" s="45"/>
      <c r="D351" s="45"/>
      <c r="M351" s="45"/>
    </row>
    <row r="352">
      <c r="C352" s="45"/>
      <c r="D352" s="45"/>
      <c r="M352" s="45"/>
    </row>
    <row r="353">
      <c r="C353" s="45"/>
      <c r="D353" s="45"/>
      <c r="M353" s="45"/>
    </row>
    <row r="354">
      <c r="C354" s="45"/>
      <c r="D354" s="45"/>
      <c r="M354" s="45"/>
    </row>
    <row r="355">
      <c r="C355" s="45"/>
      <c r="D355" s="45"/>
      <c r="M355" s="45"/>
    </row>
    <row r="356">
      <c r="C356" s="45"/>
      <c r="D356" s="45"/>
      <c r="M356" s="45"/>
    </row>
    <row r="357">
      <c r="C357" s="45"/>
      <c r="D357" s="45"/>
      <c r="M357" s="45"/>
    </row>
    <row r="358">
      <c r="C358" s="45"/>
      <c r="D358" s="45"/>
      <c r="M358" s="45"/>
    </row>
    <row r="359">
      <c r="C359" s="45"/>
      <c r="D359" s="45"/>
      <c r="M359" s="45"/>
    </row>
    <row r="360">
      <c r="C360" s="45"/>
      <c r="D360" s="45"/>
      <c r="M360" s="45"/>
    </row>
    <row r="361">
      <c r="C361" s="45"/>
      <c r="D361" s="45"/>
      <c r="M361" s="45"/>
    </row>
    <row r="362">
      <c r="C362" s="45"/>
      <c r="D362" s="45"/>
      <c r="M362" s="45"/>
    </row>
    <row r="363">
      <c r="C363" s="45"/>
      <c r="D363" s="45"/>
      <c r="M363" s="45"/>
    </row>
    <row r="364">
      <c r="C364" s="45"/>
      <c r="D364" s="45"/>
      <c r="M364" s="45"/>
    </row>
    <row r="365">
      <c r="C365" s="45"/>
      <c r="D365" s="45"/>
      <c r="M365" s="45"/>
    </row>
    <row r="366">
      <c r="C366" s="45"/>
      <c r="D366" s="45"/>
      <c r="M366" s="45"/>
    </row>
    <row r="367">
      <c r="C367" s="45"/>
      <c r="D367" s="45"/>
      <c r="M367" s="45"/>
    </row>
    <row r="368">
      <c r="C368" s="45"/>
      <c r="D368" s="45"/>
      <c r="M368" s="45"/>
    </row>
    <row r="369">
      <c r="C369" s="45"/>
      <c r="D369" s="45"/>
      <c r="M369" s="45"/>
    </row>
    <row r="370">
      <c r="C370" s="45"/>
      <c r="D370" s="45"/>
      <c r="M370" s="45"/>
    </row>
    <row r="371">
      <c r="C371" s="45"/>
      <c r="D371" s="45"/>
      <c r="M371" s="45"/>
    </row>
    <row r="372">
      <c r="C372" s="45"/>
      <c r="D372" s="45"/>
      <c r="M372" s="45"/>
    </row>
    <row r="373">
      <c r="C373" s="45"/>
      <c r="D373" s="45"/>
      <c r="M373" s="45"/>
    </row>
    <row r="374">
      <c r="C374" s="45"/>
      <c r="D374" s="45"/>
      <c r="M374" s="45"/>
    </row>
    <row r="375">
      <c r="C375" s="45"/>
      <c r="D375" s="45"/>
      <c r="M375" s="45"/>
    </row>
    <row r="376">
      <c r="C376" s="45"/>
      <c r="D376" s="45"/>
      <c r="M376" s="45"/>
    </row>
    <row r="377">
      <c r="C377" s="45"/>
      <c r="D377" s="45"/>
      <c r="M377" s="45"/>
    </row>
    <row r="378">
      <c r="C378" s="45"/>
      <c r="D378" s="45"/>
      <c r="M378" s="45"/>
    </row>
    <row r="379">
      <c r="C379" s="45"/>
      <c r="D379" s="45"/>
      <c r="M379" s="45"/>
    </row>
    <row r="380">
      <c r="C380" s="45"/>
      <c r="D380" s="45"/>
      <c r="M380" s="45"/>
    </row>
    <row r="381">
      <c r="C381" s="45"/>
      <c r="D381" s="45"/>
      <c r="M381" s="45"/>
    </row>
    <row r="382">
      <c r="C382" s="45"/>
      <c r="D382" s="45"/>
      <c r="M382" s="45"/>
    </row>
    <row r="383">
      <c r="C383" s="45"/>
      <c r="D383" s="45"/>
      <c r="M383" s="45"/>
    </row>
    <row r="384">
      <c r="C384" s="45"/>
      <c r="D384" s="45"/>
      <c r="M384" s="45"/>
    </row>
    <row r="385">
      <c r="C385" s="45"/>
      <c r="D385" s="45"/>
      <c r="M385" s="45"/>
    </row>
    <row r="386">
      <c r="C386" s="45"/>
      <c r="D386" s="45"/>
      <c r="M386" s="45"/>
    </row>
    <row r="387">
      <c r="C387" s="45"/>
      <c r="D387" s="45"/>
      <c r="M387" s="45"/>
    </row>
    <row r="388">
      <c r="C388" s="45"/>
      <c r="D388" s="45"/>
      <c r="M388" s="45"/>
    </row>
    <row r="389">
      <c r="C389" s="45"/>
      <c r="D389" s="45"/>
      <c r="M389" s="45"/>
    </row>
    <row r="390">
      <c r="C390" s="45"/>
      <c r="D390" s="45"/>
      <c r="M390" s="45"/>
    </row>
    <row r="391">
      <c r="C391" s="45"/>
      <c r="D391" s="45"/>
      <c r="M391" s="45"/>
    </row>
    <row r="392">
      <c r="C392" s="45"/>
      <c r="D392" s="45"/>
      <c r="M392" s="45"/>
    </row>
    <row r="393">
      <c r="C393" s="45"/>
      <c r="D393" s="45"/>
      <c r="M393" s="45"/>
    </row>
    <row r="394">
      <c r="C394" s="45"/>
      <c r="D394" s="45"/>
      <c r="M394" s="45"/>
    </row>
    <row r="395">
      <c r="C395" s="45"/>
      <c r="D395" s="45"/>
      <c r="M395" s="45"/>
    </row>
    <row r="396">
      <c r="C396" s="45"/>
      <c r="D396" s="45"/>
      <c r="M396" s="45"/>
    </row>
    <row r="397">
      <c r="C397" s="45"/>
      <c r="D397" s="45"/>
      <c r="M397" s="45"/>
    </row>
    <row r="398">
      <c r="C398" s="45"/>
      <c r="D398" s="45"/>
      <c r="M398" s="45"/>
    </row>
    <row r="399">
      <c r="C399" s="45"/>
      <c r="D399" s="45"/>
      <c r="M399" s="45"/>
    </row>
    <row r="400">
      <c r="C400" s="45"/>
      <c r="D400" s="45"/>
      <c r="M400" s="45"/>
    </row>
    <row r="401">
      <c r="C401" s="45"/>
      <c r="D401" s="45"/>
      <c r="M401" s="45"/>
    </row>
    <row r="402">
      <c r="C402" s="45"/>
      <c r="D402" s="45"/>
      <c r="M402" s="45"/>
    </row>
    <row r="403">
      <c r="C403" s="45"/>
      <c r="D403" s="45"/>
      <c r="M403" s="45"/>
    </row>
    <row r="404">
      <c r="C404" s="45"/>
      <c r="D404" s="45"/>
      <c r="M404" s="45"/>
    </row>
    <row r="405">
      <c r="C405" s="45"/>
      <c r="D405" s="45"/>
      <c r="M405" s="45"/>
    </row>
    <row r="406">
      <c r="C406" s="45"/>
      <c r="D406" s="45"/>
      <c r="M406" s="45"/>
    </row>
    <row r="407">
      <c r="C407" s="45"/>
      <c r="D407" s="45"/>
      <c r="M407" s="45"/>
    </row>
    <row r="408">
      <c r="C408" s="45"/>
      <c r="D408" s="45"/>
      <c r="M408" s="45"/>
    </row>
    <row r="409">
      <c r="C409" s="45"/>
      <c r="D409" s="45"/>
      <c r="M409" s="45"/>
    </row>
    <row r="410">
      <c r="C410" s="45"/>
      <c r="D410" s="45"/>
      <c r="M410" s="45"/>
    </row>
    <row r="411">
      <c r="C411" s="45"/>
      <c r="D411" s="45"/>
      <c r="M411" s="45"/>
    </row>
    <row r="412">
      <c r="C412" s="45"/>
      <c r="D412" s="45"/>
      <c r="M412" s="45"/>
    </row>
    <row r="413">
      <c r="C413" s="45"/>
      <c r="D413" s="45"/>
      <c r="M413" s="45"/>
    </row>
    <row r="414">
      <c r="C414" s="45"/>
      <c r="D414" s="45"/>
      <c r="M414" s="45"/>
    </row>
    <row r="415">
      <c r="C415" s="45"/>
      <c r="D415" s="45"/>
      <c r="M415" s="45"/>
    </row>
    <row r="416">
      <c r="C416" s="45"/>
      <c r="D416" s="45"/>
      <c r="M416" s="45"/>
    </row>
    <row r="417">
      <c r="C417" s="45"/>
      <c r="D417" s="45"/>
      <c r="M417" s="45"/>
    </row>
    <row r="418">
      <c r="C418" s="45"/>
      <c r="D418" s="45"/>
      <c r="M418" s="45"/>
    </row>
    <row r="419">
      <c r="C419" s="45"/>
      <c r="D419" s="45"/>
      <c r="M419" s="45"/>
    </row>
    <row r="420">
      <c r="C420" s="45"/>
      <c r="D420" s="45"/>
      <c r="M420" s="45"/>
    </row>
    <row r="421">
      <c r="C421" s="45"/>
      <c r="D421" s="45"/>
      <c r="M421" s="45"/>
    </row>
    <row r="422">
      <c r="C422" s="45"/>
      <c r="D422" s="45"/>
      <c r="M422" s="45"/>
    </row>
    <row r="423">
      <c r="C423" s="45"/>
      <c r="D423" s="45"/>
      <c r="M423" s="45"/>
    </row>
    <row r="424">
      <c r="C424" s="45"/>
      <c r="D424" s="45"/>
      <c r="M424" s="45"/>
    </row>
    <row r="425">
      <c r="C425" s="45"/>
      <c r="D425" s="45"/>
      <c r="M425" s="45"/>
    </row>
    <row r="426">
      <c r="C426" s="45"/>
      <c r="D426" s="45"/>
      <c r="M426" s="45"/>
    </row>
    <row r="427">
      <c r="C427" s="45"/>
      <c r="D427" s="45"/>
      <c r="M427" s="45"/>
    </row>
    <row r="428">
      <c r="C428" s="45"/>
      <c r="D428" s="45"/>
      <c r="M428" s="45"/>
    </row>
    <row r="429">
      <c r="C429" s="45"/>
      <c r="D429" s="45"/>
      <c r="M429" s="45"/>
    </row>
    <row r="430">
      <c r="C430" s="45"/>
      <c r="D430" s="45"/>
      <c r="M430" s="45"/>
    </row>
    <row r="431">
      <c r="C431" s="45"/>
      <c r="D431" s="45"/>
      <c r="M431" s="45"/>
    </row>
    <row r="432">
      <c r="C432" s="45"/>
      <c r="D432" s="45"/>
      <c r="M432" s="45"/>
    </row>
    <row r="433">
      <c r="C433" s="45"/>
      <c r="D433" s="45"/>
      <c r="M433" s="45"/>
    </row>
    <row r="434">
      <c r="C434" s="45"/>
      <c r="D434" s="45"/>
      <c r="M434" s="45"/>
    </row>
    <row r="435">
      <c r="C435" s="45"/>
      <c r="D435" s="45"/>
      <c r="M435" s="45"/>
    </row>
    <row r="436">
      <c r="C436" s="45"/>
      <c r="D436" s="45"/>
      <c r="M436" s="45"/>
    </row>
    <row r="437">
      <c r="C437" s="45"/>
      <c r="D437" s="45"/>
      <c r="M437" s="45"/>
    </row>
    <row r="438">
      <c r="C438" s="45"/>
      <c r="D438" s="45"/>
      <c r="M438" s="45"/>
    </row>
    <row r="439">
      <c r="C439" s="45"/>
      <c r="D439" s="45"/>
      <c r="M439" s="45"/>
    </row>
    <row r="440">
      <c r="C440" s="45"/>
      <c r="D440" s="45"/>
      <c r="M440" s="45"/>
    </row>
    <row r="441">
      <c r="C441" s="45"/>
      <c r="D441" s="45"/>
      <c r="M441" s="45"/>
    </row>
    <row r="442">
      <c r="C442" s="45"/>
      <c r="D442" s="45"/>
      <c r="M442" s="45"/>
    </row>
    <row r="443">
      <c r="C443" s="45"/>
      <c r="D443" s="45"/>
      <c r="M443" s="45"/>
    </row>
    <row r="444">
      <c r="C444" s="45"/>
      <c r="D444" s="45"/>
      <c r="M444" s="45"/>
    </row>
    <row r="445">
      <c r="C445" s="45"/>
      <c r="D445" s="45"/>
      <c r="M445" s="45"/>
    </row>
    <row r="446">
      <c r="C446" s="45"/>
      <c r="D446" s="45"/>
      <c r="M446" s="45"/>
    </row>
    <row r="447">
      <c r="C447" s="45"/>
      <c r="D447" s="45"/>
      <c r="M447" s="45"/>
    </row>
    <row r="448">
      <c r="C448" s="45"/>
      <c r="D448" s="45"/>
      <c r="M448" s="45"/>
    </row>
    <row r="449">
      <c r="C449" s="45"/>
      <c r="D449" s="45"/>
      <c r="M449" s="45"/>
    </row>
    <row r="450">
      <c r="C450" s="45"/>
      <c r="D450" s="45"/>
      <c r="M450" s="45"/>
    </row>
    <row r="451">
      <c r="C451" s="45"/>
      <c r="D451" s="45"/>
      <c r="M451" s="45"/>
    </row>
    <row r="452">
      <c r="C452" s="45"/>
      <c r="D452" s="45"/>
      <c r="M452" s="45"/>
    </row>
    <row r="453">
      <c r="C453" s="45"/>
      <c r="D453" s="45"/>
      <c r="M453" s="45"/>
    </row>
    <row r="454">
      <c r="C454" s="45"/>
      <c r="D454" s="45"/>
      <c r="M454" s="45"/>
    </row>
    <row r="455">
      <c r="C455" s="45"/>
      <c r="D455" s="45"/>
      <c r="M455" s="45"/>
    </row>
    <row r="456">
      <c r="C456" s="45"/>
      <c r="D456" s="45"/>
      <c r="M456" s="45"/>
    </row>
    <row r="457">
      <c r="C457" s="45"/>
      <c r="D457" s="45"/>
      <c r="M457" s="45"/>
    </row>
    <row r="458">
      <c r="C458" s="45"/>
      <c r="D458" s="45"/>
      <c r="M458" s="45"/>
    </row>
    <row r="459">
      <c r="C459" s="45"/>
      <c r="D459" s="45"/>
      <c r="M459" s="45"/>
    </row>
    <row r="460">
      <c r="C460" s="45"/>
      <c r="D460" s="45"/>
      <c r="M460" s="45"/>
    </row>
    <row r="461">
      <c r="C461" s="45"/>
      <c r="D461" s="45"/>
      <c r="M461" s="45"/>
    </row>
    <row r="462">
      <c r="C462" s="45"/>
      <c r="D462" s="45"/>
      <c r="M462" s="45"/>
    </row>
    <row r="463">
      <c r="C463" s="45"/>
      <c r="D463" s="45"/>
      <c r="M463" s="45"/>
    </row>
    <row r="464">
      <c r="C464" s="45"/>
      <c r="D464" s="45"/>
      <c r="M464" s="45"/>
    </row>
    <row r="465">
      <c r="C465" s="45"/>
      <c r="D465" s="45"/>
      <c r="M465" s="45"/>
    </row>
    <row r="466">
      <c r="C466" s="45"/>
      <c r="D466" s="45"/>
      <c r="M466" s="45"/>
    </row>
    <row r="467">
      <c r="C467" s="45"/>
      <c r="D467" s="45"/>
      <c r="M467" s="45"/>
    </row>
    <row r="468">
      <c r="C468" s="45"/>
      <c r="D468" s="45"/>
      <c r="M468" s="45"/>
    </row>
    <row r="469">
      <c r="C469" s="45"/>
      <c r="D469" s="45"/>
      <c r="M469" s="45"/>
    </row>
    <row r="470">
      <c r="C470" s="45"/>
      <c r="D470" s="45"/>
      <c r="M470" s="45"/>
    </row>
    <row r="471">
      <c r="C471" s="45"/>
      <c r="D471" s="45"/>
      <c r="M471" s="45"/>
    </row>
    <row r="472">
      <c r="C472" s="45"/>
      <c r="D472" s="45"/>
      <c r="M472" s="45"/>
    </row>
    <row r="473">
      <c r="C473" s="45"/>
      <c r="D473" s="45"/>
      <c r="M473" s="45"/>
    </row>
    <row r="474">
      <c r="C474" s="45"/>
      <c r="D474" s="45"/>
      <c r="M474" s="45"/>
    </row>
    <row r="475">
      <c r="C475" s="45"/>
      <c r="D475" s="45"/>
      <c r="M475" s="45"/>
    </row>
    <row r="476">
      <c r="C476" s="45"/>
      <c r="D476" s="45"/>
      <c r="M476" s="45"/>
    </row>
    <row r="477">
      <c r="C477" s="45"/>
      <c r="D477" s="45"/>
      <c r="M477" s="45"/>
    </row>
    <row r="478">
      <c r="C478" s="45"/>
      <c r="D478" s="45"/>
      <c r="M478" s="45"/>
    </row>
    <row r="479">
      <c r="C479" s="45"/>
      <c r="D479" s="45"/>
      <c r="M479" s="45"/>
    </row>
    <row r="480">
      <c r="C480" s="45"/>
      <c r="D480" s="45"/>
      <c r="M480" s="45"/>
    </row>
    <row r="481">
      <c r="C481" s="45"/>
      <c r="D481" s="45"/>
      <c r="M481" s="45"/>
    </row>
    <row r="482">
      <c r="C482" s="45"/>
      <c r="D482" s="45"/>
      <c r="M482" s="45"/>
    </row>
    <row r="483">
      <c r="C483" s="45"/>
      <c r="D483" s="45"/>
      <c r="M483" s="45"/>
    </row>
    <row r="484">
      <c r="C484" s="45"/>
      <c r="D484" s="45"/>
      <c r="M484" s="45"/>
    </row>
    <row r="485">
      <c r="C485" s="45"/>
      <c r="D485" s="45"/>
      <c r="M485" s="45"/>
    </row>
    <row r="486">
      <c r="C486" s="45"/>
      <c r="D486" s="45"/>
      <c r="M486" s="45"/>
    </row>
    <row r="487">
      <c r="C487" s="45"/>
      <c r="D487" s="45"/>
      <c r="M487" s="45"/>
    </row>
    <row r="488">
      <c r="C488" s="45"/>
      <c r="D488" s="45"/>
      <c r="M488" s="45"/>
    </row>
    <row r="489">
      <c r="C489" s="45"/>
      <c r="D489" s="45"/>
      <c r="M489" s="45"/>
    </row>
    <row r="490">
      <c r="C490" s="45"/>
      <c r="D490" s="45"/>
      <c r="M490" s="45"/>
    </row>
    <row r="491">
      <c r="C491" s="45"/>
      <c r="D491" s="45"/>
      <c r="M491" s="45"/>
    </row>
    <row r="492">
      <c r="C492" s="45"/>
      <c r="D492" s="45"/>
      <c r="M492" s="45"/>
    </row>
    <row r="493">
      <c r="C493" s="45"/>
      <c r="D493" s="45"/>
      <c r="M493" s="45"/>
    </row>
    <row r="494">
      <c r="C494" s="45"/>
      <c r="D494" s="45"/>
      <c r="M494" s="45"/>
    </row>
    <row r="495">
      <c r="C495" s="45"/>
      <c r="D495" s="45"/>
      <c r="M495" s="45"/>
    </row>
    <row r="496">
      <c r="C496" s="45"/>
      <c r="D496" s="45"/>
      <c r="M496" s="45"/>
    </row>
    <row r="497">
      <c r="C497" s="45"/>
      <c r="D497" s="45"/>
      <c r="M497" s="45"/>
    </row>
    <row r="498">
      <c r="C498" s="45"/>
      <c r="D498" s="45"/>
      <c r="M498" s="45"/>
    </row>
    <row r="499">
      <c r="C499" s="45"/>
      <c r="D499" s="45"/>
      <c r="M499" s="45"/>
    </row>
    <row r="500">
      <c r="C500" s="45"/>
      <c r="D500" s="45"/>
      <c r="M500" s="45"/>
    </row>
    <row r="501">
      <c r="C501" s="45"/>
      <c r="D501" s="45"/>
      <c r="M501" s="45"/>
    </row>
    <row r="502">
      <c r="C502" s="45"/>
      <c r="D502" s="45"/>
      <c r="M502" s="45"/>
    </row>
    <row r="503">
      <c r="C503" s="45"/>
      <c r="D503" s="45"/>
      <c r="M503" s="45"/>
    </row>
    <row r="504">
      <c r="C504" s="45"/>
      <c r="D504" s="45"/>
      <c r="M504" s="45"/>
    </row>
    <row r="505">
      <c r="C505" s="45"/>
      <c r="D505" s="45"/>
      <c r="M505" s="45"/>
    </row>
    <row r="506">
      <c r="C506" s="45"/>
      <c r="D506" s="45"/>
      <c r="M506" s="45"/>
    </row>
    <row r="507">
      <c r="C507" s="45"/>
      <c r="D507" s="45"/>
      <c r="M507" s="45"/>
    </row>
    <row r="508">
      <c r="C508" s="45"/>
      <c r="D508" s="45"/>
      <c r="M508" s="45"/>
    </row>
    <row r="509">
      <c r="C509" s="45"/>
      <c r="D509" s="45"/>
      <c r="M509" s="45"/>
    </row>
    <row r="510">
      <c r="C510" s="45"/>
      <c r="D510" s="45"/>
      <c r="M510" s="45"/>
    </row>
    <row r="511">
      <c r="C511" s="45"/>
      <c r="D511" s="45"/>
      <c r="M511" s="45"/>
    </row>
    <row r="512">
      <c r="C512" s="45"/>
      <c r="D512" s="45"/>
      <c r="M512" s="45"/>
    </row>
    <row r="513">
      <c r="C513" s="45"/>
      <c r="D513" s="45"/>
      <c r="M513" s="45"/>
    </row>
    <row r="514">
      <c r="C514" s="45"/>
      <c r="D514" s="45"/>
      <c r="M514" s="45"/>
    </row>
    <row r="515">
      <c r="C515" s="45"/>
      <c r="D515" s="45"/>
      <c r="M515" s="45"/>
    </row>
    <row r="516">
      <c r="C516" s="45"/>
      <c r="D516" s="45"/>
      <c r="M516" s="45"/>
    </row>
    <row r="517">
      <c r="C517" s="45"/>
      <c r="D517" s="45"/>
      <c r="M517" s="45"/>
    </row>
    <row r="518">
      <c r="C518" s="45"/>
      <c r="D518" s="45"/>
      <c r="M518" s="45"/>
    </row>
    <row r="519">
      <c r="C519" s="45"/>
      <c r="D519" s="45"/>
      <c r="M519" s="45"/>
    </row>
    <row r="520">
      <c r="C520" s="45"/>
      <c r="D520" s="45"/>
      <c r="M520" s="45"/>
    </row>
    <row r="521">
      <c r="C521" s="45"/>
      <c r="D521" s="45"/>
      <c r="M521" s="45"/>
    </row>
    <row r="522">
      <c r="C522" s="45"/>
      <c r="D522" s="45"/>
      <c r="M522" s="45"/>
    </row>
    <row r="523">
      <c r="C523" s="45"/>
      <c r="D523" s="45"/>
      <c r="M523" s="45"/>
    </row>
    <row r="524">
      <c r="C524" s="45"/>
      <c r="D524" s="45"/>
      <c r="M524" s="45"/>
    </row>
    <row r="525">
      <c r="C525" s="45"/>
      <c r="D525" s="45"/>
      <c r="M525" s="45"/>
    </row>
    <row r="526">
      <c r="C526" s="45"/>
      <c r="D526" s="45"/>
      <c r="M526" s="45"/>
    </row>
    <row r="527">
      <c r="C527" s="45"/>
      <c r="D527" s="45"/>
      <c r="M527" s="45"/>
    </row>
    <row r="528">
      <c r="C528" s="45"/>
      <c r="D528" s="45"/>
      <c r="M528" s="45"/>
    </row>
    <row r="529">
      <c r="C529" s="45"/>
      <c r="D529" s="45"/>
      <c r="M529" s="45"/>
    </row>
    <row r="530">
      <c r="C530" s="45"/>
      <c r="D530" s="45"/>
      <c r="M530" s="45"/>
    </row>
    <row r="531">
      <c r="C531" s="45"/>
      <c r="D531" s="45"/>
      <c r="M531" s="45"/>
    </row>
    <row r="532">
      <c r="C532" s="45"/>
      <c r="D532" s="45"/>
      <c r="M532" s="45"/>
    </row>
    <row r="533">
      <c r="C533" s="45"/>
      <c r="D533" s="45"/>
      <c r="M533" s="45"/>
    </row>
    <row r="534">
      <c r="C534" s="45"/>
      <c r="D534" s="45"/>
      <c r="M534" s="45"/>
    </row>
    <row r="535">
      <c r="C535" s="45"/>
      <c r="D535" s="45"/>
      <c r="M535" s="45"/>
    </row>
    <row r="536">
      <c r="C536" s="45"/>
      <c r="D536" s="45"/>
      <c r="M536" s="45"/>
    </row>
    <row r="537">
      <c r="C537" s="45"/>
      <c r="D537" s="45"/>
      <c r="M537" s="45"/>
    </row>
    <row r="538">
      <c r="C538" s="45"/>
      <c r="D538" s="45"/>
      <c r="M538" s="45"/>
    </row>
    <row r="539">
      <c r="C539" s="45"/>
      <c r="D539" s="45"/>
      <c r="M539" s="45"/>
    </row>
    <row r="540">
      <c r="C540" s="45"/>
      <c r="D540" s="45"/>
      <c r="M540" s="45"/>
    </row>
    <row r="541">
      <c r="C541" s="45"/>
      <c r="D541" s="45"/>
      <c r="M541" s="45"/>
    </row>
    <row r="542">
      <c r="C542" s="45"/>
      <c r="D542" s="45"/>
      <c r="M542" s="45"/>
    </row>
    <row r="543">
      <c r="C543" s="45"/>
      <c r="D543" s="45"/>
      <c r="M543" s="45"/>
    </row>
    <row r="544">
      <c r="C544" s="45"/>
      <c r="D544" s="45"/>
      <c r="M544" s="45"/>
    </row>
    <row r="545">
      <c r="C545" s="45"/>
      <c r="D545" s="45"/>
      <c r="M545" s="45"/>
    </row>
    <row r="546">
      <c r="C546" s="45"/>
      <c r="D546" s="45"/>
      <c r="M546" s="45"/>
    </row>
    <row r="547">
      <c r="C547" s="45"/>
      <c r="D547" s="45"/>
      <c r="M547" s="45"/>
    </row>
    <row r="548">
      <c r="C548" s="45"/>
      <c r="D548" s="45"/>
      <c r="M548" s="45"/>
    </row>
    <row r="549">
      <c r="C549" s="45"/>
      <c r="D549" s="45"/>
      <c r="M549" s="45"/>
    </row>
    <row r="550">
      <c r="C550" s="45"/>
      <c r="D550" s="45"/>
      <c r="M550" s="45"/>
    </row>
    <row r="551">
      <c r="C551" s="45"/>
      <c r="D551" s="45"/>
      <c r="M551" s="45"/>
    </row>
    <row r="552">
      <c r="C552" s="45"/>
      <c r="D552" s="45"/>
      <c r="M552" s="45"/>
    </row>
    <row r="553">
      <c r="C553" s="45"/>
      <c r="D553" s="45"/>
      <c r="M553" s="45"/>
    </row>
    <row r="554">
      <c r="C554" s="45"/>
      <c r="D554" s="45"/>
      <c r="M554" s="45"/>
    </row>
    <row r="555">
      <c r="C555" s="45"/>
      <c r="D555" s="45"/>
      <c r="M555" s="45"/>
    </row>
    <row r="556">
      <c r="C556" s="45"/>
      <c r="D556" s="45"/>
      <c r="M556" s="45"/>
    </row>
    <row r="557">
      <c r="C557" s="45"/>
      <c r="D557" s="45"/>
      <c r="M557" s="45"/>
    </row>
    <row r="558">
      <c r="C558" s="45"/>
      <c r="D558" s="45"/>
      <c r="M558" s="45"/>
    </row>
    <row r="559">
      <c r="C559" s="45"/>
      <c r="D559" s="45"/>
      <c r="M559" s="45"/>
    </row>
    <row r="560">
      <c r="C560" s="45"/>
      <c r="D560" s="45"/>
      <c r="M560" s="45"/>
    </row>
    <row r="561">
      <c r="C561" s="45"/>
      <c r="D561" s="45"/>
      <c r="M561" s="45"/>
    </row>
    <row r="562">
      <c r="C562" s="45"/>
      <c r="D562" s="45"/>
      <c r="M562" s="45"/>
    </row>
    <row r="563">
      <c r="C563" s="45"/>
      <c r="D563" s="45"/>
      <c r="M563" s="45"/>
    </row>
    <row r="564">
      <c r="C564" s="45"/>
      <c r="D564" s="45"/>
      <c r="M564" s="45"/>
    </row>
    <row r="565">
      <c r="C565" s="45"/>
      <c r="D565" s="45"/>
      <c r="M565" s="45"/>
    </row>
    <row r="566">
      <c r="C566" s="45"/>
      <c r="D566" s="45"/>
      <c r="M566" s="45"/>
    </row>
    <row r="567">
      <c r="C567" s="45"/>
      <c r="D567" s="45"/>
      <c r="M567" s="45"/>
    </row>
    <row r="568">
      <c r="C568" s="45"/>
      <c r="D568" s="45"/>
      <c r="M568" s="45"/>
    </row>
    <row r="569">
      <c r="C569" s="45"/>
      <c r="D569" s="45"/>
      <c r="M569" s="45"/>
    </row>
    <row r="570">
      <c r="C570" s="45"/>
      <c r="D570" s="45"/>
      <c r="M570" s="45"/>
    </row>
    <row r="571">
      <c r="C571" s="45"/>
      <c r="D571" s="45"/>
      <c r="M571" s="45"/>
    </row>
    <row r="572">
      <c r="C572" s="45"/>
      <c r="D572" s="45"/>
      <c r="M572" s="45"/>
    </row>
    <row r="573">
      <c r="C573" s="45"/>
      <c r="D573" s="45"/>
      <c r="M573" s="45"/>
    </row>
    <row r="574">
      <c r="C574" s="45"/>
      <c r="D574" s="45"/>
      <c r="M574" s="45"/>
    </row>
    <row r="575">
      <c r="C575" s="45"/>
      <c r="D575" s="45"/>
      <c r="M575" s="45"/>
    </row>
    <row r="576">
      <c r="C576" s="45"/>
      <c r="D576" s="45"/>
      <c r="M576" s="45"/>
    </row>
    <row r="577">
      <c r="C577" s="45"/>
      <c r="D577" s="45"/>
      <c r="M577" s="45"/>
    </row>
    <row r="578">
      <c r="C578" s="45"/>
      <c r="D578" s="45"/>
      <c r="M578" s="45"/>
    </row>
    <row r="579">
      <c r="C579" s="45"/>
      <c r="D579" s="45"/>
      <c r="M579" s="45"/>
    </row>
    <row r="580">
      <c r="C580" s="45"/>
      <c r="D580" s="45"/>
      <c r="M580" s="45"/>
    </row>
    <row r="581">
      <c r="C581" s="45"/>
      <c r="D581" s="45"/>
      <c r="M581" s="45"/>
    </row>
    <row r="582">
      <c r="C582" s="45"/>
      <c r="D582" s="45"/>
      <c r="M582" s="45"/>
    </row>
    <row r="583">
      <c r="C583" s="45"/>
      <c r="D583" s="45"/>
      <c r="M583" s="45"/>
    </row>
    <row r="584">
      <c r="C584" s="45"/>
      <c r="D584" s="45"/>
      <c r="M584" s="45"/>
    </row>
    <row r="585">
      <c r="C585" s="45"/>
      <c r="D585" s="45"/>
      <c r="M585" s="45"/>
    </row>
    <row r="586">
      <c r="C586" s="45"/>
      <c r="D586" s="45"/>
      <c r="M586" s="45"/>
    </row>
    <row r="587">
      <c r="C587" s="45"/>
      <c r="D587" s="45"/>
      <c r="M587" s="45"/>
    </row>
    <row r="588">
      <c r="C588" s="45"/>
      <c r="D588" s="45"/>
      <c r="M588" s="45"/>
    </row>
    <row r="589">
      <c r="C589" s="45"/>
      <c r="D589" s="45"/>
      <c r="M589" s="45"/>
    </row>
    <row r="590">
      <c r="C590" s="45"/>
      <c r="D590" s="45"/>
      <c r="M590" s="45"/>
    </row>
    <row r="591">
      <c r="C591" s="45"/>
      <c r="D591" s="45"/>
      <c r="M591" s="45"/>
    </row>
    <row r="592">
      <c r="C592" s="45"/>
      <c r="D592" s="45"/>
      <c r="M592" s="45"/>
    </row>
    <row r="593">
      <c r="C593" s="45"/>
      <c r="D593" s="45"/>
      <c r="M593" s="45"/>
    </row>
    <row r="594">
      <c r="C594" s="45"/>
      <c r="D594" s="45"/>
      <c r="M594" s="45"/>
    </row>
    <row r="595">
      <c r="C595" s="45"/>
      <c r="D595" s="45"/>
      <c r="M595" s="45"/>
    </row>
    <row r="596">
      <c r="C596" s="45"/>
      <c r="D596" s="45"/>
      <c r="M596" s="45"/>
    </row>
    <row r="597">
      <c r="C597" s="45"/>
      <c r="D597" s="45"/>
      <c r="M597" s="45"/>
    </row>
    <row r="598">
      <c r="C598" s="45"/>
      <c r="D598" s="45"/>
      <c r="M598" s="45"/>
    </row>
    <row r="599">
      <c r="C599" s="45"/>
      <c r="D599" s="45"/>
      <c r="M599" s="45"/>
    </row>
    <row r="600">
      <c r="C600" s="45"/>
      <c r="D600" s="45"/>
      <c r="M600" s="45"/>
    </row>
    <row r="601">
      <c r="C601" s="45"/>
      <c r="D601" s="45"/>
      <c r="M601" s="45"/>
    </row>
    <row r="602">
      <c r="C602" s="45"/>
      <c r="D602" s="45"/>
      <c r="M602" s="45"/>
    </row>
    <row r="603">
      <c r="C603" s="45"/>
      <c r="D603" s="45"/>
      <c r="M603" s="45"/>
    </row>
    <row r="604">
      <c r="C604" s="45"/>
      <c r="D604" s="45"/>
      <c r="M604" s="45"/>
    </row>
    <row r="605">
      <c r="C605" s="45"/>
      <c r="D605" s="45"/>
      <c r="M605" s="45"/>
    </row>
    <row r="606">
      <c r="C606" s="45"/>
      <c r="D606" s="45"/>
      <c r="M606" s="45"/>
    </row>
    <row r="607">
      <c r="C607" s="45"/>
      <c r="D607" s="45"/>
      <c r="M607" s="45"/>
    </row>
    <row r="608">
      <c r="C608" s="45"/>
      <c r="D608" s="45"/>
      <c r="M608" s="45"/>
    </row>
    <row r="609">
      <c r="C609" s="45"/>
      <c r="D609" s="45"/>
      <c r="M609" s="45"/>
    </row>
    <row r="610">
      <c r="C610" s="45"/>
      <c r="D610" s="45"/>
      <c r="M610" s="45"/>
    </row>
    <row r="611">
      <c r="C611" s="45"/>
      <c r="D611" s="45"/>
      <c r="M611" s="45"/>
    </row>
    <row r="612">
      <c r="C612" s="45"/>
      <c r="D612" s="45"/>
      <c r="M612" s="45"/>
    </row>
    <row r="613">
      <c r="C613" s="45"/>
      <c r="D613" s="45"/>
      <c r="M613" s="45"/>
    </row>
    <row r="614">
      <c r="C614" s="45"/>
      <c r="D614" s="45"/>
      <c r="M614" s="45"/>
    </row>
    <row r="615">
      <c r="C615" s="45"/>
      <c r="D615" s="45"/>
      <c r="M615" s="45"/>
    </row>
    <row r="616">
      <c r="C616" s="45"/>
      <c r="D616" s="45"/>
      <c r="M616" s="45"/>
    </row>
    <row r="617">
      <c r="C617" s="45"/>
      <c r="D617" s="45"/>
      <c r="M617" s="45"/>
    </row>
    <row r="618">
      <c r="C618" s="45"/>
      <c r="D618" s="45"/>
      <c r="M618" s="45"/>
    </row>
    <row r="619">
      <c r="C619" s="45"/>
      <c r="D619" s="45"/>
      <c r="M619" s="45"/>
    </row>
    <row r="620">
      <c r="C620" s="45"/>
      <c r="D620" s="45"/>
      <c r="M620" s="45"/>
    </row>
    <row r="621">
      <c r="C621" s="45"/>
      <c r="D621" s="45"/>
      <c r="M621" s="45"/>
    </row>
    <row r="622">
      <c r="C622" s="45"/>
      <c r="D622" s="45"/>
      <c r="M622" s="45"/>
    </row>
    <row r="623">
      <c r="C623" s="45"/>
      <c r="D623" s="45"/>
      <c r="M623" s="45"/>
    </row>
    <row r="624">
      <c r="C624" s="45"/>
      <c r="D624" s="45"/>
      <c r="M624" s="45"/>
    </row>
    <row r="625">
      <c r="C625" s="45"/>
      <c r="D625" s="45"/>
      <c r="M625" s="45"/>
    </row>
    <row r="626">
      <c r="C626" s="45"/>
      <c r="D626" s="45"/>
      <c r="M626" s="45"/>
    </row>
    <row r="627">
      <c r="C627" s="45"/>
      <c r="D627" s="45"/>
      <c r="M627" s="45"/>
    </row>
    <row r="628">
      <c r="C628" s="45"/>
      <c r="D628" s="45"/>
      <c r="M628" s="45"/>
    </row>
    <row r="629">
      <c r="C629" s="45"/>
      <c r="D629" s="45"/>
      <c r="M629" s="45"/>
    </row>
    <row r="630">
      <c r="C630" s="45"/>
      <c r="D630" s="45"/>
      <c r="M630" s="45"/>
    </row>
    <row r="631">
      <c r="C631" s="45"/>
      <c r="D631" s="45"/>
      <c r="M631" s="45"/>
    </row>
    <row r="632">
      <c r="C632" s="45"/>
      <c r="D632" s="45"/>
      <c r="M632" s="45"/>
    </row>
    <row r="633">
      <c r="C633" s="45"/>
      <c r="D633" s="45"/>
      <c r="M633" s="45"/>
    </row>
    <row r="634">
      <c r="C634" s="45"/>
      <c r="D634" s="45"/>
      <c r="M634" s="45"/>
    </row>
    <row r="635">
      <c r="C635" s="45"/>
      <c r="D635" s="45"/>
      <c r="M635" s="45"/>
    </row>
    <row r="636">
      <c r="C636" s="45"/>
      <c r="D636" s="45"/>
      <c r="M636" s="45"/>
    </row>
    <row r="637">
      <c r="C637" s="45"/>
      <c r="D637" s="45"/>
      <c r="M637" s="45"/>
    </row>
    <row r="638">
      <c r="C638" s="45"/>
      <c r="D638" s="45"/>
      <c r="M638" s="45"/>
    </row>
    <row r="639">
      <c r="C639" s="45"/>
      <c r="D639" s="45"/>
      <c r="M639" s="45"/>
    </row>
    <row r="640">
      <c r="C640" s="45"/>
      <c r="D640" s="45"/>
      <c r="M640" s="45"/>
    </row>
    <row r="641">
      <c r="C641" s="45"/>
      <c r="D641" s="45"/>
      <c r="M641" s="45"/>
    </row>
    <row r="642">
      <c r="C642" s="45"/>
      <c r="D642" s="45"/>
      <c r="M642" s="45"/>
    </row>
    <row r="643">
      <c r="C643" s="45"/>
      <c r="D643" s="45"/>
      <c r="M643" s="45"/>
    </row>
    <row r="644">
      <c r="C644" s="45"/>
      <c r="D644" s="45"/>
      <c r="M644" s="45"/>
    </row>
    <row r="645">
      <c r="C645" s="45"/>
      <c r="D645" s="45"/>
      <c r="M645" s="45"/>
    </row>
    <row r="646">
      <c r="C646" s="45"/>
      <c r="D646" s="45"/>
      <c r="M646" s="45"/>
    </row>
    <row r="647">
      <c r="C647" s="45"/>
      <c r="D647" s="45"/>
      <c r="M647" s="45"/>
    </row>
    <row r="648">
      <c r="C648" s="45"/>
      <c r="D648" s="45"/>
      <c r="M648" s="45"/>
    </row>
    <row r="649">
      <c r="C649" s="45"/>
      <c r="D649" s="45"/>
      <c r="M649" s="45"/>
    </row>
    <row r="650">
      <c r="C650" s="45"/>
      <c r="D650" s="45"/>
      <c r="M650" s="45"/>
    </row>
    <row r="651">
      <c r="C651" s="45"/>
      <c r="D651" s="45"/>
      <c r="M651" s="45"/>
    </row>
    <row r="652">
      <c r="C652" s="45"/>
      <c r="D652" s="45"/>
      <c r="M652" s="45"/>
    </row>
    <row r="653">
      <c r="C653" s="45"/>
      <c r="D653" s="45"/>
      <c r="M653" s="45"/>
    </row>
    <row r="654">
      <c r="C654" s="45"/>
      <c r="D654" s="45"/>
      <c r="M654" s="45"/>
    </row>
    <row r="655">
      <c r="C655" s="45"/>
      <c r="D655" s="45"/>
      <c r="M655" s="45"/>
    </row>
    <row r="656">
      <c r="C656" s="45"/>
      <c r="D656" s="45"/>
      <c r="M656" s="45"/>
    </row>
    <row r="657">
      <c r="C657" s="45"/>
      <c r="D657" s="45"/>
      <c r="M657" s="45"/>
    </row>
    <row r="658">
      <c r="C658" s="45"/>
      <c r="D658" s="45"/>
      <c r="M658" s="45"/>
    </row>
    <row r="659">
      <c r="C659" s="45"/>
      <c r="D659" s="45"/>
      <c r="M659" s="45"/>
    </row>
    <row r="660">
      <c r="C660" s="45"/>
      <c r="D660" s="45"/>
      <c r="M660" s="45"/>
    </row>
    <row r="661">
      <c r="C661" s="45"/>
      <c r="D661" s="45"/>
      <c r="M661" s="45"/>
    </row>
    <row r="662">
      <c r="C662" s="45"/>
      <c r="D662" s="45"/>
      <c r="M662" s="45"/>
    </row>
    <row r="663">
      <c r="C663" s="45"/>
      <c r="D663" s="45"/>
      <c r="M663" s="45"/>
    </row>
    <row r="664">
      <c r="C664" s="45"/>
      <c r="D664" s="45"/>
      <c r="M664" s="45"/>
    </row>
    <row r="665">
      <c r="C665" s="45"/>
      <c r="D665" s="45"/>
      <c r="M665" s="45"/>
    </row>
    <row r="666">
      <c r="C666" s="45"/>
      <c r="D666" s="45"/>
      <c r="M666" s="45"/>
    </row>
    <row r="667">
      <c r="C667" s="45"/>
      <c r="D667" s="45"/>
      <c r="M667" s="45"/>
    </row>
    <row r="668">
      <c r="C668" s="45"/>
      <c r="D668" s="45"/>
      <c r="M668" s="45"/>
    </row>
    <row r="669">
      <c r="C669" s="45"/>
      <c r="D669" s="45"/>
      <c r="M669" s="45"/>
    </row>
    <row r="670">
      <c r="C670" s="45"/>
      <c r="D670" s="45"/>
      <c r="M670" s="45"/>
    </row>
    <row r="671">
      <c r="C671" s="45"/>
      <c r="D671" s="45"/>
      <c r="M671" s="45"/>
    </row>
    <row r="672">
      <c r="C672" s="45"/>
      <c r="D672" s="45"/>
      <c r="M672" s="45"/>
    </row>
    <row r="673">
      <c r="C673" s="45"/>
      <c r="D673" s="45"/>
      <c r="M673" s="45"/>
    </row>
    <row r="674">
      <c r="C674" s="45"/>
      <c r="D674" s="45"/>
      <c r="M674" s="45"/>
    </row>
    <row r="675">
      <c r="C675" s="45"/>
      <c r="D675" s="45"/>
      <c r="M675" s="45"/>
    </row>
    <row r="676">
      <c r="C676" s="45"/>
      <c r="D676" s="45"/>
      <c r="M676" s="45"/>
    </row>
    <row r="677">
      <c r="C677" s="45"/>
      <c r="D677" s="45"/>
      <c r="M677" s="45"/>
    </row>
    <row r="678">
      <c r="C678" s="45"/>
      <c r="D678" s="45"/>
      <c r="M678" s="45"/>
    </row>
    <row r="679">
      <c r="C679" s="45"/>
      <c r="D679" s="45"/>
      <c r="M679" s="45"/>
    </row>
    <row r="680">
      <c r="C680" s="45"/>
      <c r="D680" s="45"/>
      <c r="M680" s="45"/>
    </row>
    <row r="681">
      <c r="C681" s="45"/>
      <c r="D681" s="45"/>
      <c r="M681" s="45"/>
    </row>
    <row r="682">
      <c r="C682" s="45"/>
      <c r="D682" s="45"/>
      <c r="M682" s="45"/>
    </row>
    <row r="683">
      <c r="C683" s="45"/>
      <c r="D683" s="45"/>
      <c r="M683" s="45"/>
    </row>
    <row r="684">
      <c r="C684" s="45"/>
      <c r="D684" s="45"/>
      <c r="M684" s="45"/>
    </row>
    <row r="685">
      <c r="C685" s="45"/>
      <c r="D685" s="45"/>
      <c r="M685" s="45"/>
    </row>
    <row r="686">
      <c r="C686" s="45"/>
      <c r="D686" s="45"/>
      <c r="M686" s="45"/>
    </row>
    <row r="687">
      <c r="C687" s="45"/>
      <c r="D687" s="45"/>
      <c r="M687" s="45"/>
    </row>
    <row r="688">
      <c r="C688" s="45"/>
      <c r="D688" s="45"/>
      <c r="M688" s="45"/>
    </row>
    <row r="689">
      <c r="C689" s="45"/>
      <c r="D689" s="45"/>
      <c r="M689" s="45"/>
    </row>
    <row r="690">
      <c r="C690" s="45"/>
      <c r="D690" s="45"/>
      <c r="M690" s="45"/>
    </row>
    <row r="691">
      <c r="C691" s="45"/>
      <c r="D691" s="45"/>
      <c r="M691" s="45"/>
    </row>
    <row r="692">
      <c r="C692" s="45"/>
      <c r="D692" s="45"/>
      <c r="M692" s="45"/>
    </row>
    <row r="693">
      <c r="C693" s="45"/>
      <c r="D693" s="45"/>
      <c r="M693" s="45"/>
    </row>
    <row r="694">
      <c r="C694" s="45"/>
      <c r="D694" s="45"/>
      <c r="M694" s="45"/>
    </row>
    <row r="695">
      <c r="C695" s="45"/>
      <c r="D695" s="45"/>
      <c r="M695" s="45"/>
    </row>
    <row r="696">
      <c r="C696" s="45"/>
      <c r="D696" s="45"/>
      <c r="M696" s="45"/>
    </row>
    <row r="697">
      <c r="C697" s="45"/>
      <c r="D697" s="45"/>
      <c r="M697" s="45"/>
    </row>
    <row r="698">
      <c r="C698" s="45"/>
      <c r="D698" s="45"/>
      <c r="M698" s="45"/>
    </row>
    <row r="699">
      <c r="C699" s="45"/>
      <c r="D699" s="45"/>
      <c r="M699" s="45"/>
    </row>
    <row r="700">
      <c r="C700" s="45"/>
      <c r="D700" s="45"/>
      <c r="M700" s="45"/>
    </row>
    <row r="701">
      <c r="C701" s="45"/>
      <c r="D701" s="45"/>
      <c r="M701" s="45"/>
    </row>
    <row r="702">
      <c r="C702" s="45"/>
      <c r="D702" s="45"/>
      <c r="M702" s="45"/>
    </row>
    <row r="703">
      <c r="C703" s="45"/>
      <c r="D703" s="45"/>
      <c r="M703" s="45"/>
    </row>
    <row r="704">
      <c r="C704" s="45"/>
      <c r="D704" s="45"/>
      <c r="M704" s="45"/>
    </row>
    <row r="705">
      <c r="C705" s="45"/>
      <c r="D705" s="45"/>
      <c r="M705" s="45"/>
    </row>
    <row r="706">
      <c r="C706" s="45"/>
      <c r="D706" s="45"/>
      <c r="M706" s="45"/>
    </row>
    <row r="707">
      <c r="C707" s="45"/>
      <c r="D707" s="45"/>
      <c r="M707" s="45"/>
    </row>
    <row r="708">
      <c r="C708" s="45"/>
      <c r="D708" s="45"/>
      <c r="M708" s="45"/>
    </row>
    <row r="709">
      <c r="C709" s="45"/>
      <c r="D709" s="45"/>
      <c r="M709" s="45"/>
    </row>
    <row r="710">
      <c r="C710" s="45"/>
      <c r="D710" s="45"/>
      <c r="M710" s="45"/>
    </row>
    <row r="711">
      <c r="C711" s="45"/>
      <c r="D711" s="45"/>
      <c r="M711" s="45"/>
    </row>
    <row r="712">
      <c r="C712" s="45"/>
      <c r="D712" s="45"/>
      <c r="M712" s="45"/>
    </row>
    <row r="713">
      <c r="C713" s="45"/>
      <c r="D713" s="45"/>
      <c r="M713" s="45"/>
    </row>
    <row r="714">
      <c r="C714" s="45"/>
      <c r="D714" s="45"/>
      <c r="M714" s="45"/>
    </row>
    <row r="715">
      <c r="C715" s="45"/>
      <c r="D715" s="45"/>
      <c r="M715" s="45"/>
    </row>
    <row r="716">
      <c r="C716" s="45"/>
      <c r="D716" s="45"/>
      <c r="M716" s="45"/>
    </row>
    <row r="717">
      <c r="C717" s="45"/>
      <c r="D717" s="45"/>
      <c r="M717" s="45"/>
    </row>
    <row r="718">
      <c r="C718" s="45"/>
      <c r="D718" s="45"/>
      <c r="M718" s="45"/>
    </row>
    <row r="719">
      <c r="C719" s="45"/>
      <c r="D719" s="45"/>
      <c r="M719" s="45"/>
    </row>
    <row r="720">
      <c r="C720" s="45"/>
      <c r="D720" s="45"/>
      <c r="M720" s="45"/>
    </row>
    <row r="721">
      <c r="C721" s="45"/>
      <c r="D721" s="45"/>
      <c r="M721" s="45"/>
    </row>
    <row r="722">
      <c r="C722" s="45"/>
      <c r="D722" s="45"/>
      <c r="M722" s="45"/>
    </row>
    <row r="723">
      <c r="C723" s="45"/>
      <c r="D723" s="45"/>
      <c r="M723" s="45"/>
    </row>
    <row r="724">
      <c r="C724" s="45"/>
      <c r="D724" s="45"/>
      <c r="M724" s="45"/>
    </row>
    <row r="725">
      <c r="C725" s="45"/>
      <c r="D725" s="45"/>
      <c r="M725" s="45"/>
    </row>
    <row r="726">
      <c r="C726" s="45"/>
      <c r="D726" s="45"/>
      <c r="M726" s="45"/>
    </row>
    <row r="727">
      <c r="C727" s="45"/>
      <c r="D727" s="45"/>
      <c r="M727" s="45"/>
    </row>
    <row r="728">
      <c r="C728" s="45"/>
      <c r="D728" s="45"/>
      <c r="M728" s="45"/>
    </row>
    <row r="729">
      <c r="C729" s="45"/>
      <c r="D729" s="45"/>
      <c r="M729" s="45"/>
    </row>
    <row r="730">
      <c r="C730" s="45"/>
      <c r="D730" s="45"/>
      <c r="M730" s="45"/>
    </row>
    <row r="731">
      <c r="C731" s="45"/>
      <c r="D731" s="45"/>
      <c r="M731" s="45"/>
    </row>
    <row r="732">
      <c r="C732" s="45"/>
      <c r="D732" s="45"/>
      <c r="M732" s="45"/>
    </row>
    <row r="733">
      <c r="C733" s="45"/>
      <c r="D733" s="45"/>
      <c r="M733" s="45"/>
    </row>
    <row r="734">
      <c r="C734" s="45"/>
      <c r="D734" s="45"/>
      <c r="M734" s="45"/>
    </row>
    <row r="735">
      <c r="C735" s="45"/>
      <c r="D735" s="45"/>
      <c r="M735" s="45"/>
    </row>
    <row r="736">
      <c r="C736" s="45"/>
      <c r="D736" s="45"/>
      <c r="M736" s="45"/>
    </row>
    <row r="737">
      <c r="C737" s="45"/>
      <c r="D737" s="45"/>
      <c r="M737" s="45"/>
    </row>
    <row r="738">
      <c r="C738" s="45"/>
      <c r="D738" s="45"/>
      <c r="M738" s="45"/>
    </row>
    <row r="739">
      <c r="C739" s="45"/>
      <c r="D739" s="45"/>
      <c r="M739" s="45"/>
    </row>
    <row r="740">
      <c r="C740" s="45"/>
      <c r="D740" s="45"/>
      <c r="M740" s="45"/>
    </row>
    <row r="741">
      <c r="C741" s="45"/>
      <c r="D741" s="45"/>
      <c r="M741" s="45"/>
    </row>
    <row r="742">
      <c r="C742" s="45"/>
      <c r="D742" s="45"/>
      <c r="M742" s="45"/>
    </row>
    <row r="743">
      <c r="C743" s="45"/>
      <c r="D743" s="45"/>
      <c r="M743" s="45"/>
    </row>
    <row r="744">
      <c r="C744" s="45"/>
      <c r="D744" s="45"/>
      <c r="M744" s="45"/>
    </row>
    <row r="745">
      <c r="C745" s="45"/>
      <c r="D745" s="45"/>
      <c r="M745" s="45"/>
    </row>
    <row r="746">
      <c r="C746" s="45"/>
      <c r="D746" s="45"/>
      <c r="M746" s="45"/>
    </row>
    <row r="747">
      <c r="C747" s="45"/>
      <c r="D747" s="45"/>
      <c r="M747" s="45"/>
    </row>
    <row r="748">
      <c r="C748" s="45"/>
      <c r="D748" s="45"/>
      <c r="M748" s="45"/>
    </row>
    <row r="749">
      <c r="C749" s="45"/>
      <c r="D749" s="45"/>
      <c r="M749" s="45"/>
    </row>
    <row r="750">
      <c r="C750" s="45"/>
      <c r="D750" s="45"/>
      <c r="M750" s="45"/>
    </row>
    <row r="751">
      <c r="C751" s="45"/>
      <c r="D751" s="45"/>
      <c r="M751" s="45"/>
    </row>
    <row r="752">
      <c r="C752" s="45"/>
      <c r="D752" s="45"/>
      <c r="M752" s="45"/>
    </row>
    <row r="753">
      <c r="C753" s="45"/>
      <c r="D753" s="45"/>
      <c r="M753" s="45"/>
    </row>
    <row r="754">
      <c r="C754" s="45"/>
      <c r="D754" s="45"/>
      <c r="M754" s="45"/>
    </row>
    <row r="755">
      <c r="C755" s="45"/>
      <c r="D755" s="45"/>
      <c r="M755" s="45"/>
    </row>
    <row r="756">
      <c r="C756" s="45"/>
      <c r="D756" s="45"/>
      <c r="M756" s="45"/>
    </row>
    <row r="757">
      <c r="C757" s="45"/>
      <c r="D757" s="45"/>
      <c r="M757" s="45"/>
    </row>
    <row r="758">
      <c r="C758" s="45"/>
      <c r="D758" s="45"/>
      <c r="M758" s="45"/>
    </row>
    <row r="759">
      <c r="C759" s="45"/>
      <c r="D759" s="45"/>
      <c r="M759" s="45"/>
    </row>
    <row r="760">
      <c r="C760" s="45"/>
      <c r="D760" s="45"/>
      <c r="M760" s="45"/>
    </row>
    <row r="761">
      <c r="C761" s="45"/>
      <c r="D761" s="45"/>
      <c r="M761" s="45"/>
    </row>
    <row r="762">
      <c r="C762" s="45"/>
      <c r="D762" s="45"/>
      <c r="M762" s="45"/>
    </row>
    <row r="763">
      <c r="C763" s="45"/>
      <c r="D763" s="45"/>
      <c r="M763" s="45"/>
    </row>
    <row r="764">
      <c r="C764" s="45"/>
      <c r="D764" s="45"/>
      <c r="M764" s="45"/>
    </row>
    <row r="765">
      <c r="C765" s="45"/>
      <c r="D765" s="45"/>
      <c r="M765" s="45"/>
    </row>
    <row r="766">
      <c r="C766" s="45"/>
      <c r="D766" s="45"/>
      <c r="M766" s="45"/>
    </row>
    <row r="767">
      <c r="C767" s="45"/>
      <c r="D767" s="45"/>
      <c r="M767" s="45"/>
    </row>
    <row r="768">
      <c r="C768" s="45"/>
      <c r="D768" s="45"/>
      <c r="M768" s="45"/>
    </row>
    <row r="769">
      <c r="C769" s="45"/>
      <c r="D769" s="45"/>
      <c r="M769" s="45"/>
    </row>
    <row r="770">
      <c r="C770" s="45"/>
      <c r="D770" s="45"/>
      <c r="M770" s="45"/>
    </row>
    <row r="771">
      <c r="C771" s="45"/>
      <c r="D771" s="45"/>
      <c r="M771" s="45"/>
    </row>
    <row r="772">
      <c r="C772" s="45"/>
      <c r="D772" s="45"/>
      <c r="M772" s="45"/>
    </row>
    <row r="773">
      <c r="C773" s="45"/>
      <c r="D773" s="45"/>
      <c r="M773" s="45"/>
    </row>
    <row r="774">
      <c r="C774" s="45"/>
      <c r="D774" s="45"/>
      <c r="M774" s="45"/>
    </row>
    <row r="775">
      <c r="C775" s="45"/>
      <c r="D775" s="45"/>
      <c r="M775" s="45"/>
    </row>
    <row r="776">
      <c r="C776" s="45"/>
      <c r="D776" s="45"/>
      <c r="M776" s="45"/>
    </row>
    <row r="777">
      <c r="C777" s="45"/>
      <c r="D777" s="45"/>
      <c r="M777" s="45"/>
    </row>
    <row r="778">
      <c r="C778" s="45"/>
      <c r="D778" s="45"/>
      <c r="M778" s="45"/>
    </row>
    <row r="779">
      <c r="C779" s="45"/>
      <c r="D779" s="45"/>
      <c r="M779" s="45"/>
    </row>
    <row r="780">
      <c r="C780" s="45"/>
      <c r="D780" s="45"/>
      <c r="M780" s="45"/>
    </row>
    <row r="781">
      <c r="C781" s="45"/>
      <c r="D781" s="45"/>
      <c r="M781" s="45"/>
    </row>
    <row r="782">
      <c r="C782" s="45"/>
      <c r="D782" s="45"/>
      <c r="M782" s="45"/>
    </row>
    <row r="783">
      <c r="C783" s="45"/>
      <c r="D783" s="45"/>
      <c r="M783" s="45"/>
    </row>
    <row r="784">
      <c r="C784" s="45"/>
      <c r="D784" s="45"/>
      <c r="M784" s="45"/>
    </row>
    <row r="785">
      <c r="C785" s="45"/>
      <c r="D785" s="45"/>
      <c r="M785" s="45"/>
    </row>
    <row r="786">
      <c r="C786" s="45"/>
      <c r="D786" s="45"/>
      <c r="M786" s="45"/>
    </row>
    <row r="787">
      <c r="C787" s="45"/>
      <c r="D787" s="45"/>
      <c r="M787" s="45"/>
    </row>
    <row r="788">
      <c r="C788" s="45"/>
      <c r="D788" s="45"/>
      <c r="M788" s="45"/>
    </row>
    <row r="789">
      <c r="C789" s="45"/>
      <c r="D789" s="45"/>
      <c r="M789" s="45"/>
    </row>
    <row r="790">
      <c r="C790" s="45"/>
      <c r="D790" s="45"/>
      <c r="M790" s="45"/>
    </row>
    <row r="791">
      <c r="C791" s="45"/>
      <c r="D791" s="45"/>
      <c r="M791" s="45"/>
    </row>
    <row r="792">
      <c r="C792" s="45"/>
      <c r="D792" s="45"/>
      <c r="M792" s="45"/>
    </row>
    <row r="793">
      <c r="C793" s="45"/>
      <c r="D793" s="45"/>
      <c r="M793" s="45"/>
    </row>
    <row r="794">
      <c r="C794" s="45"/>
      <c r="D794" s="45"/>
      <c r="M794" s="45"/>
    </row>
    <row r="795">
      <c r="C795" s="45"/>
      <c r="D795" s="45"/>
      <c r="M795" s="45"/>
    </row>
    <row r="796">
      <c r="C796" s="45"/>
      <c r="D796" s="45"/>
      <c r="M796" s="45"/>
    </row>
    <row r="797">
      <c r="C797" s="45"/>
      <c r="D797" s="45"/>
      <c r="M797" s="45"/>
    </row>
    <row r="798">
      <c r="C798" s="45"/>
      <c r="D798" s="45"/>
      <c r="M798" s="45"/>
    </row>
    <row r="799">
      <c r="C799" s="45"/>
      <c r="D799" s="45"/>
      <c r="M799" s="45"/>
    </row>
    <row r="800">
      <c r="C800" s="45"/>
      <c r="D800" s="45"/>
      <c r="M800" s="45"/>
    </row>
    <row r="801">
      <c r="C801" s="45"/>
      <c r="D801" s="45"/>
      <c r="M801" s="45"/>
    </row>
    <row r="802">
      <c r="C802" s="45"/>
      <c r="D802" s="45"/>
      <c r="M802" s="45"/>
    </row>
    <row r="803">
      <c r="C803" s="45"/>
      <c r="D803" s="45"/>
      <c r="M803" s="45"/>
    </row>
    <row r="804">
      <c r="C804" s="45"/>
      <c r="D804" s="45"/>
      <c r="M804" s="45"/>
    </row>
    <row r="805">
      <c r="C805" s="45"/>
      <c r="D805" s="45"/>
      <c r="M805" s="45"/>
    </row>
    <row r="806">
      <c r="C806" s="45"/>
      <c r="D806" s="45"/>
      <c r="M806" s="45"/>
    </row>
    <row r="807">
      <c r="C807" s="45"/>
      <c r="D807" s="45"/>
      <c r="M807" s="45"/>
    </row>
    <row r="808">
      <c r="C808" s="45"/>
      <c r="D808" s="45"/>
      <c r="M808" s="45"/>
    </row>
    <row r="809">
      <c r="C809" s="45"/>
      <c r="D809" s="45"/>
      <c r="M809" s="45"/>
    </row>
    <row r="810">
      <c r="C810" s="45"/>
      <c r="D810" s="45"/>
      <c r="M810" s="45"/>
    </row>
    <row r="811">
      <c r="C811" s="45"/>
      <c r="D811" s="45"/>
      <c r="M811" s="45"/>
    </row>
    <row r="812">
      <c r="C812" s="45"/>
      <c r="D812" s="45"/>
      <c r="M812" s="45"/>
    </row>
    <row r="813">
      <c r="C813" s="45"/>
      <c r="D813" s="45"/>
      <c r="M813" s="45"/>
    </row>
    <row r="814">
      <c r="C814" s="45"/>
      <c r="D814" s="45"/>
      <c r="M814" s="45"/>
    </row>
    <row r="815">
      <c r="C815" s="45"/>
      <c r="D815" s="45"/>
      <c r="M815" s="45"/>
    </row>
    <row r="816">
      <c r="C816" s="45"/>
      <c r="D816" s="45"/>
      <c r="M816" s="45"/>
    </row>
    <row r="817">
      <c r="C817" s="45"/>
      <c r="D817" s="45"/>
      <c r="M817" s="45"/>
    </row>
    <row r="818">
      <c r="C818" s="45"/>
      <c r="D818" s="45"/>
      <c r="M818" s="45"/>
    </row>
    <row r="819">
      <c r="C819" s="45"/>
      <c r="D819" s="45"/>
      <c r="M819" s="45"/>
    </row>
    <row r="820">
      <c r="C820" s="45"/>
      <c r="D820" s="45"/>
      <c r="M820" s="45"/>
    </row>
    <row r="821">
      <c r="C821" s="45"/>
      <c r="D821" s="45"/>
      <c r="M821" s="45"/>
    </row>
    <row r="822">
      <c r="C822" s="45"/>
      <c r="D822" s="45"/>
      <c r="M822" s="45"/>
    </row>
    <row r="823">
      <c r="C823" s="45"/>
      <c r="D823" s="45"/>
      <c r="M823" s="45"/>
    </row>
    <row r="824">
      <c r="C824" s="45"/>
      <c r="D824" s="45"/>
      <c r="M824" s="45"/>
    </row>
    <row r="825">
      <c r="C825" s="45"/>
      <c r="D825" s="45"/>
      <c r="M825" s="45"/>
    </row>
    <row r="826">
      <c r="C826" s="45"/>
      <c r="D826" s="45"/>
      <c r="M826" s="45"/>
    </row>
    <row r="827">
      <c r="C827" s="45"/>
      <c r="D827" s="45"/>
      <c r="M827" s="45"/>
    </row>
    <row r="828">
      <c r="C828" s="45"/>
      <c r="D828" s="45"/>
      <c r="M828" s="45"/>
    </row>
    <row r="829">
      <c r="C829" s="45"/>
      <c r="D829" s="45"/>
      <c r="M829" s="45"/>
    </row>
    <row r="830">
      <c r="C830" s="45"/>
      <c r="D830" s="45"/>
      <c r="M830" s="45"/>
    </row>
    <row r="831">
      <c r="C831" s="45"/>
      <c r="D831" s="45"/>
      <c r="M831" s="45"/>
    </row>
    <row r="832">
      <c r="C832" s="45"/>
      <c r="D832" s="45"/>
      <c r="M832" s="45"/>
    </row>
    <row r="833">
      <c r="C833" s="45"/>
      <c r="D833" s="45"/>
      <c r="M833" s="45"/>
    </row>
    <row r="834">
      <c r="C834" s="45"/>
      <c r="D834" s="45"/>
      <c r="M834" s="45"/>
    </row>
    <row r="835">
      <c r="C835" s="45"/>
      <c r="D835" s="45"/>
      <c r="M835" s="45"/>
    </row>
    <row r="836">
      <c r="C836" s="45"/>
      <c r="D836" s="45"/>
      <c r="M836" s="45"/>
    </row>
    <row r="837">
      <c r="C837" s="45"/>
      <c r="D837" s="45"/>
      <c r="M837" s="45"/>
    </row>
    <row r="838">
      <c r="C838" s="45"/>
      <c r="D838" s="45"/>
      <c r="M838" s="45"/>
    </row>
    <row r="839">
      <c r="C839" s="45"/>
      <c r="D839" s="45"/>
      <c r="M839" s="45"/>
    </row>
    <row r="840">
      <c r="C840" s="45"/>
      <c r="D840" s="45"/>
      <c r="M840" s="45"/>
    </row>
    <row r="841">
      <c r="C841" s="45"/>
      <c r="D841" s="45"/>
      <c r="M841" s="45"/>
    </row>
    <row r="842">
      <c r="C842" s="45"/>
      <c r="D842" s="45"/>
      <c r="M842" s="45"/>
    </row>
    <row r="843">
      <c r="C843" s="45"/>
      <c r="D843" s="45"/>
      <c r="M843" s="45"/>
    </row>
    <row r="844">
      <c r="C844" s="45"/>
      <c r="D844" s="45"/>
      <c r="M844" s="45"/>
    </row>
    <row r="845">
      <c r="C845" s="45"/>
      <c r="D845" s="45"/>
      <c r="M845" s="45"/>
    </row>
    <row r="846">
      <c r="C846" s="45"/>
      <c r="D846" s="45"/>
      <c r="M846" s="45"/>
    </row>
    <row r="847">
      <c r="C847" s="45"/>
      <c r="D847" s="45"/>
      <c r="M847" s="45"/>
    </row>
    <row r="848">
      <c r="C848" s="45"/>
      <c r="D848" s="45"/>
      <c r="M848" s="45"/>
    </row>
    <row r="849">
      <c r="C849" s="45"/>
      <c r="D849" s="45"/>
      <c r="M849" s="45"/>
    </row>
    <row r="850">
      <c r="C850" s="45"/>
      <c r="D850" s="45"/>
      <c r="M850" s="45"/>
    </row>
    <row r="851">
      <c r="C851" s="45"/>
      <c r="D851" s="45"/>
      <c r="M851" s="45"/>
    </row>
    <row r="852">
      <c r="C852" s="45"/>
      <c r="D852" s="45"/>
      <c r="M852" s="45"/>
    </row>
    <row r="853">
      <c r="C853" s="45"/>
      <c r="D853" s="45"/>
      <c r="M853" s="45"/>
    </row>
    <row r="854">
      <c r="C854" s="45"/>
      <c r="D854" s="45"/>
      <c r="M854" s="45"/>
    </row>
    <row r="855">
      <c r="C855" s="45"/>
      <c r="D855" s="45"/>
      <c r="M855" s="45"/>
    </row>
    <row r="856">
      <c r="C856" s="45"/>
      <c r="D856" s="45"/>
      <c r="M856" s="45"/>
    </row>
    <row r="857">
      <c r="C857" s="45"/>
      <c r="D857" s="45"/>
      <c r="M857" s="45"/>
    </row>
    <row r="858">
      <c r="C858" s="45"/>
      <c r="D858" s="45"/>
      <c r="M858" s="45"/>
    </row>
    <row r="859">
      <c r="C859" s="45"/>
      <c r="D859" s="45"/>
      <c r="M859" s="45"/>
    </row>
    <row r="860">
      <c r="C860" s="45"/>
      <c r="D860" s="45"/>
      <c r="M860" s="45"/>
    </row>
    <row r="861">
      <c r="C861" s="45"/>
      <c r="D861" s="45"/>
      <c r="M861" s="45"/>
    </row>
    <row r="862">
      <c r="C862" s="45"/>
      <c r="D862" s="45"/>
      <c r="M862" s="45"/>
    </row>
    <row r="863">
      <c r="C863" s="45"/>
      <c r="D863" s="45"/>
      <c r="M863" s="45"/>
    </row>
    <row r="864">
      <c r="C864" s="45"/>
      <c r="D864" s="45"/>
      <c r="M864" s="45"/>
    </row>
    <row r="865">
      <c r="C865" s="45"/>
      <c r="D865" s="45"/>
      <c r="M865" s="45"/>
    </row>
    <row r="866">
      <c r="C866" s="45"/>
      <c r="D866" s="45"/>
      <c r="M866" s="45"/>
    </row>
    <row r="867">
      <c r="C867" s="45"/>
      <c r="D867" s="45"/>
      <c r="M867" s="45"/>
    </row>
    <row r="868">
      <c r="C868" s="45"/>
      <c r="D868" s="45"/>
      <c r="M868" s="45"/>
    </row>
    <row r="869">
      <c r="C869" s="45"/>
      <c r="D869" s="45"/>
      <c r="M869" s="45"/>
    </row>
    <row r="870">
      <c r="C870" s="45"/>
      <c r="D870" s="45"/>
      <c r="M870" s="45"/>
    </row>
    <row r="871">
      <c r="C871" s="45"/>
      <c r="D871" s="45"/>
      <c r="M871" s="45"/>
    </row>
    <row r="872">
      <c r="C872" s="45"/>
      <c r="D872" s="45"/>
      <c r="M872" s="45"/>
    </row>
    <row r="873">
      <c r="C873" s="45"/>
      <c r="D873" s="45"/>
      <c r="M873" s="45"/>
    </row>
    <row r="874">
      <c r="C874" s="45"/>
      <c r="D874" s="45"/>
      <c r="M874" s="45"/>
    </row>
    <row r="875">
      <c r="C875" s="45"/>
      <c r="D875" s="45"/>
      <c r="M875" s="45"/>
    </row>
    <row r="876">
      <c r="C876" s="45"/>
      <c r="D876" s="45"/>
      <c r="M876" s="45"/>
    </row>
    <row r="877">
      <c r="C877" s="45"/>
      <c r="D877" s="45"/>
      <c r="M877" s="45"/>
    </row>
    <row r="878">
      <c r="C878" s="45"/>
      <c r="D878" s="45"/>
      <c r="M878" s="45"/>
    </row>
    <row r="879">
      <c r="C879" s="45"/>
      <c r="D879" s="45"/>
      <c r="M879" s="45"/>
    </row>
    <row r="880">
      <c r="C880" s="45"/>
      <c r="D880" s="45"/>
      <c r="M880" s="45"/>
    </row>
    <row r="881">
      <c r="C881" s="45"/>
      <c r="D881" s="45"/>
      <c r="M881" s="45"/>
    </row>
    <row r="882">
      <c r="C882" s="45"/>
      <c r="D882" s="45"/>
      <c r="M882" s="45"/>
    </row>
    <row r="883">
      <c r="C883" s="45"/>
      <c r="D883" s="45"/>
      <c r="M883" s="45"/>
    </row>
    <row r="884">
      <c r="C884" s="45"/>
      <c r="D884" s="45"/>
      <c r="M884" s="45"/>
    </row>
    <row r="885">
      <c r="C885" s="45"/>
      <c r="D885" s="45"/>
      <c r="M885" s="45"/>
    </row>
    <row r="886">
      <c r="C886" s="45"/>
      <c r="D886" s="45"/>
      <c r="M886" s="45"/>
    </row>
    <row r="887">
      <c r="C887" s="45"/>
      <c r="D887" s="45"/>
      <c r="M887" s="45"/>
    </row>
    <row r="888">
      <c r="C888" s="45"/>
      <c r="D888" s="45"/>
      <c r="M888" s="45"/>
    </row>
    <row r="889">
      <c r="C889" s="45"/>
      <c r="D889" s="45"/>
      <c r="M889" s="45"/>
    </row>
    <row r="890">
      <c r="C890" s="45"/>
      <c r="D890" s="45"/>
      <c r="M890" s="45"/>
    </row>
    <row r="891">
      <c r="C891" s="45"/>
      <c r="D891" s="45"/>
      <c r="M891" s="45"/>
    </row>
    <row r="892">
      <c r="C892" s="45"/>
      <c r="D892" s="45"/>
      <c r="M892" s="45"/>
    </row>
    <row r="893">
      <c r="C893" s="45"/>
      <c r="D893" s="45"/>
      <c r="M893" s="45"/>
    </row>
    <row r="894">
      <c r="C894" s="45"/>
      <c r="D894" s="45"/>
      <c r="M894" s="45"/>
    </row>
    <row r="895">
      <c r="C895" s="45"/>
      <c r="D895" s="45"/>
      <c r="M895" s="45"/>
    </row>
    <row r="896">
      <c r="C896" s="45"/>
      <c r="D896" s="45"/>
      <c r="M896" s="45"/>
    </row>
    <row r="897">
      <c r="C897" s="45"/>
      <c r="D897" s="45"/>
      <c r="M897" s="45"/>
    </row>
    <row r="898">
      <c r="C898" s="45"/>
      <c r="D898" s="45"/>
      <c r="M898" s="45"/>
    </row>
    <row r="899">
      <c r="C899" s="45"/>
      <c r="D899" s="45"/>
      <c r="M899" s="45"/>
    </row>
    <row r="900">
      <c r="C900" s="45"/>
      <c r="D900" s="45"/>
      <c r="M900" s="45"/>
    </row>
    <row r="901">
      <c r="C901" s="45"/>
      <c r="D901" s="45"/>
      <c r="M901" s="45"/>
    </row>
    <row r="902">
      <c r="C902" s="45"/>
      <c r="D902" s="45"/>
      <c r="M902" s="45"/>
    </row>
    <row r="903">
      <c r="C903" s="45"/>
      <c r="D903" s="45"/>
      <c r="M903" s="45"/>
    </row>
    <row r="904">
      <c r="C904" s="45"/>
      <c r="D904" s="45"/>
      <c r="M904" s="45"/>
    </row>
    <row r="905">
      <c r="C905" s="45"/>
      <c r="D905" s="45"/>
      <c r="M905" s="45"/>
    </row>
    <row r="906">
      <c r="C906" s="45"/>
      <c r="D906" s="45"/>
      <c r="M906" s="45"/>
    </row>
    <row r="907">
      <c r="C907" s="45"/>
      <c r="D907" s="45"/>
      <c r="M907" s="45"/>
    </row>
    <row r="908">
      <c r="C908" s="45"/>
      <c r="D908" s="45"/>
      <c r="M908" s="45"/>
    </row>
    <row r="909">
      <c r="C909" s="45"/>
      <c r="D909" s="45"/>
      <c r="M909" s="45"/>
    </row>
    <row r="910">
      <c r="C910" s="45"/>
      <c r="D910" s="45"/>
      <c r="M910" s="45"/>
    </row>
    <row r="911">
      <c r="C911" s="45"/>
      <c r="D911" s="45"/>
      <c r="M911" s="45"/>
    </row>
    <row r="912">
      <c r="C912" s="45"/>
      <c r="D912" s="45"/>
      <c r="M912" s="45"/>
    </row>
    <row r="913">
      <c r="C913" s="45"/>
      <c r="D913" s="45"/>
      <c r="M913" s="45"/>
    </row>
    <row r="914">
      <c r="C914" s="45"/>
      <c r="D914" s="45"/>
      <c r="M914" s="45"/>
    </row>
    <row r="915">
      <c r="C915" s="45"/>
      <c r="D915" s="45"/>
      <c r="M915" s="45"/>
    </row>
    <row r="916">
      <c r="C916" s="45"/>
      <c r="D916" s="45"/>
      <c r="M916" s="45"/>
    </row>
    <row r="917">
      <c r="C917" s="45"/>
      <c r="D917" s="45"/>
      <c r="M917" s="45"/>
    </row>
    <row r="918">
      <c r="C918" s="45"/>
      <c r="D918" s="45"/>
      <c r="M918" s="45"/>
    </row>
    <row r="919">
      <c r="C919" s="45"/>
      <c r="D919" s="45"/>
      <c r="M919" s="45"/>
    </row>
    <row r="920">
      <c r="C920" s="45"/>
      <c r="D920" s="45"/>
      <c r="M920" s="45"/>
    </row>
    <row r="921">
      <c r="C921" s="45"/>
      <c r="D921" s="45"/>
      <c r="M921" s="45"/>
    </row>
    <row r="922">
      <c r="C922" s="45"/>
      <c r="D922" s="45"/>
      <c r="M922" s="45"/>
    </row>
    <row r="923">
      <c r="C923" s="45"/>
      <c r="D923" s="45"/>
      <c r="M923" s="45"/>
    </row>
    <row r="924">
      <c r="C924" s="45"/>
      <c r="D924" s="45"/>
      <c r="M924" s="45"/>
    </row>
    <row r="925">
      <c r="C925" s="45"/>
      <c r="D925" s="45"/>
      <c r="M925" s="45"/>
    </row>
    <row r="926">
      <c r="C926" s="45"/>
      <c r="D926" s="45"/>
      <c r="M926" s="45"/>
    </row>
    <row r="927">
      <c r="C927" s="45"/>
      <c r="D927" s="45"/>
      <c r="M927" s="45"/>
    </row>
    <row r="928">
      <c r="C928" s="45"/>
      <c r="D928" s="45"/>
      <c r="M928" s="45"/>
    </row>
    <row r="929">
      <c r="C929" s="45"/>
      <c r="D929" s="45"/>
      <c r="M929" s="45"/>
    </row>
    <row r="930">
      <c r="C930" s="45"/>
      <c r="D930" s="45"/>
      <c r="M930" s="45"/>
    </row>
    <row r="931">
      <c r="C931" s="45"/>
      <c r="D931" s="45"/>
      <c r="M931" s="45"/>
    </row>
    <row r="932">
      <c r="C932" s="45"/>
      <c r="D932" s="45"/>
      <c r="M932" s="45"/>
    </row>
    <row r="933">
      <c r="C933" s="45"/>
      <c r="D933" s="45"/>
      <c r="M933" s="45"/>
    </row>
    <row r="934">
      <c r="C934" s="45"/>
      <c r="D934" s="45"/>
      <c r="M934" s="45"/>
    </row>
    <row r="935">
      <c r="C935" s="45"/>
      <c r="D935" s="45"/>
      <c r="M935" s="45"/>
    </row>
    <row r="936">
      <c r="C936" s="45"/>
      <c r="D936" s="45"/>
      <c r="M936" s="45"/>
    </row>
    <row r="937">
      <c r="C937" s="45"/>
      <c r="D937" s="45"/>
      <c r="M937" s="45"/>
    </row>
    <row r="938">
      <c r="C938" s="45"/>
      <c r="D938" s="45"/>
      <c r="M938" s="45"/>
    </row>
    <row r="939">
      <c r="C939" s="45"/>
      <c r="D939" s="45"/>
      <c r="M939" s="45"/>
    </row>
    <row r="940">
      <c r="C940" s="45"/>
      <c r="D940" s="45"/>
      <c r="M940" s="45"/>
    </row>
    <row r="941">
      <c r="C941" s="45"/>
      <c r="D941" s="45"/>
      <c r="M941" s="45"/>
    </row>
    <row r="942">
      <c r="C942" s="45"/>
      <c r="D942" s="45"/>
      <c r="M942" s="45"/>
    </row>
    <row r="943">
      <c r="C943" s="45"/>
      <c r="D943" s="45"/>
      <c r="M943" s="45"/>
    </row>
    <row r="944">
      <c r="C944" s="45"/>
      <c r="D944" s="45"/>
      <c r="M944" s="45"/>
    </row>
    <row r="945">
      <c r="C945" s="45"/>
      <c r="D945" s="45"/>
      <c r="M945" s="45"/>
    </row>
    <row r="946">
      <c r="C946" s="45"/>
      <c r="D946" s="45"/>
      <c r="M946" s="45"/>
    </row>
    <row r="947">
      <c r="C947" s="45"/>
      <c r="D947" s="45"/>
      <c r="M947" s="45"/>
    </row>
    <row r="948">
      <c r="C948" s="45"/>
      <c r="D948" s="45"/>
      <c r="M948" s="45"/>
    </row>
    <row r="949">
      <c r="C949" s="45"/>
      <c r="D949" s="45"/>
      <c r="M949" s="45"/>
    </row>
    <row r="950">
      <c r="C950" s="45"/>
      <c r="D950" s="45"/>
      <c r="M950" s="45"/>
    </row>
    <row r="951">
      <c r="C951" s="45"/>
      <c r="D951" s="45"/>
      <c r="M951" s="45"/>
    </row>
    <row r="952">
      <c r="C952" s="45"/>
      <c r="D952" s="45"/>
      <c r="M952" s="45"/>
    </row>
    <row r="953">
      <c r="C953" s="45"/>
      <c r="D953" s="45"/>
      <c r="M953" s="45"/>
    </row>
    <row r="954">
      <c r="C954" s="45"/>
      <c r="D954" s="45"/>
      <c r="M954" s="45"/>
    </row>
    <row r="955">
      <c r="C955" s="45"/>
      <c r="D955" s="45"/>
      <c r="M955" s="45"/>
    </row>
    <row r="956">
      <c r="C956" s="45"/>
      <c r="D956" s="45"/>
      <c r="M956" s="45"/>
    </row>
    <row r="957">
      <c r="C957" s="45"/>
      <c r="D957" s="45"/>
      <c r="M957" s="45"/>
    </row>
    <row r="958">
      <c r="C958" s="45"/>
      <c r="D958" s="45"/>
      <c r="M958" s="45"/>
    </row>
    <row r="959">
      <c r="C959" s="45"/>
      <c r="D959" s="45"/>
      <c r="M959" s="45"/>
    </row>
    <row r="960">
      <c r="C960" s="45"/>
      <c r="D960" s="45"/>
      <c r="M960" s="45"/>
    </row>
    <row r="961">
      <c r="C961" s="45"/>
      <c r="D961" s="45"/>
      <c r="M961" s="45"/>
    </row>
    <row r="962">
      <c r="C962" s="45"/>
      <c r="D962" s="45"/>
      <c r="M962" s="45"/>
    </row>
    <row r="963">
      <c r="C963" s="45"/>
      <c r="D963" s="45"/>
      <c r="M963" s="45"/>
    </row>
    <row r="964">
      <c r="C964" s="45"/>
      <c r="D964" s="45"/>
      <c r="M964" s="45"/>
    </row>
    <row r="965">
      <c r="C965" s="45"/>
      <c r="D965" s="45"/>
      <c r="M965" s="45"/>
    </row>
    <row r="966">
      <c r="C966" s="45"/>
      <c r="D966" s="45"/>
      <c r="M966" s="45"/>
    </row>
    <row r="967">
      <c r="C967" s="45"/>
      <c r="D967" s="45"/>
      <c r="M967" s="45"/>
    </row>
    <row r="968">
      <c r="C968" s="45"/>
      <c r="D968" s="45"/>
      <c r="M968" s="45"/>
    </row>
    <row r="969">
      <c r="C969" s="45"/>
      <c r="D969" s="45"/>
      <c r="M969" s="45"/>
    </row>
    <row r="970">
      <c r="C970" s="45"/>
      <c r="D970" s="45"/>
      <c r="M970" s="45"/>
    </row>
    <row r="971">
      <c r="C971" s="45"/>
      <c r="D971" s="45"/>
      <c r="M971" s="45"/>
    </row>
    <row r="972">
      <c r="C972" s="45"/>
      <c r="D972" s="45"/>
      <c r="M972" s="45"/>
    </row>
    <row r="973">
      <c r="C973" s="45"/>
      <c r="D973" s="45"/>
      <c r="M973" s="45"/>
    </row>
    <row r="974">
      <c r="C974" s="45"/>
      <c r="D974" s="45"/>
      <c r="M974" s="45"/>
    </row>
    <row r="975">
      <c r="C975" s="45"/>
      <c r="D975" s="45"/>
      <c r="M975" s="45"/>
    </row>
    <row r="976">
      <c r="C976" s="45"/>
      <c r="D976" s="45"/>
      <c r="M976" s="45"/>
    </row>
    <row r="977">
      <c r="C977" s="45"/>
      <c r="D977" s="45"/>
      <c r="M977" s="45"/>
    </row>
    <row r="978">
      <c r="C978" s="45"/>
      <c r="D978" s="45"/>
      <c r="M978" s="45"/>
    </row>
    <row r="979">
      <c r="C979" s="45"/>
      <c r="D979" s="45"/>
      <c r="M979" s="45"/>
    </row>
    <row r="980">
      <c r="C980" s="45"/>
      <c r="D980" s="45"/>
      <c r="M980" s="45"/>
    </row>
    <row r="981">
      <c r="C981" s="45"/>
      <c r="D981" s="45"/>
      <c r="M981" s="45"/>
    </row>
    <row r="982">
      <c r="C982" s="45"/>
      <c r="D982" s="45"/>
      <c r="M982" s="45"/>
    </row>
    <row r="983">
      <c r="C983" s="45"/>
      <c r="D983" s="45"/>
      <c r="M983" s="45"/>
    </row>
    <row r="984">
      <c r="C984" s="45"/>
      <c r="D984" s="45"/>
      <c r="M984" s="45"/>
    </row>
    <row r="985">
      <c r="C985" s="45"/>
      <c r="D985" s="45"/>
      <c r="M985" s="45"/>
    </row>
    <row r="986">
      <c r="C986" s="45"/>
      <c r="D986" s="45"/>
      <c r="M986" s="45"/>
    </row>
    <row r="987">
      <c r="C987" s="45"/>
      <c r="D987" s="45"/>
      <c r="M987" s="45"/>
    </row>
    <row r="988">
      <c r="C988" s="45"/>
      <c r="D988" s="45"/>
      <c r="M988" s="45"/>
    </row>
    <row r="989">
      <c r="C989" s="45"/>
      <c r="D989" s="45"/>
      <c r="M989" s="45"/>
    </row>
    <row r="990">
      <c r="C990" s="45"/>
      <c r="D990" s="45"/>
      <c r="M990" s="45"/>
    </row>
    <row r="991">
      <c r="C991" s="45"/>
      <c r="D991" s="45"/>
      <c r="M991" s="45"/>
    </row>
    <row r="992">
      <c r="C992" s="45"/>
      <c r="D992" s="45"/>
      <c r="M992" s="45"/>
    </row>
    <row r="993">
      <c r="C993" s="45"/>
      <c r="D993" s="45"/>
      <c r="M993" s="45"/>
    </row>
    <row r="994">
      <c r="C994" s="45"/>
      <c r="D994" s="45"/>
      <c r="M994" s="45"/>
    </row>
    <row r="995">
      <c r="C995" s="45"/>
      <c r="D995" s="45"/>
      <c r="M995" s="45"/>
    </row>
    <row r="996">
      <c r="C996" s="45"/>
      <c r="D996" s="45"/>
      <c r="M996" s="45"/>
    </row>
    <row r="997">
      <c r="C997" s="45"/>
      <c r="D997" s="45"/>
      <c r="M997" s="45"/>
    </row>
    <row r="998">
      <c r="C998" s="45"/>
      <c r="D998" s="45"/>
      <c r="M998" s="45"/>
    </row>
    <row r="999">
      <c r="C999" s="45"/>
      <c r="D999" s="45"/>
      <c r="M999" s="45"/>
    </row>
    <row r="1000">
      <c r="C1000" s="45"/>
      <c r="D1000" s="45"/>
      <c r="M1000" s="45"/>
    </row>
    <row r="1001">
      <c r="C1001" s="45"/>
      <c r="D1001" s="45"/>
      <c r="M1001" s="45"/>
    </row>
    <row r="1002">
      <c r="C1002" s="45"/>
      <c r="D1002" s="45"/>
      <c r="M1002" s="45"/>
    </row>
    <row r="1003">
      <c r="C1003" s="45"/>
      <c r="D1003" s="45"/>
      <c r="M1003" s="45"/>
    </row>
    <row r="1004">
      <c r="M1004" s="45"/>
    </row>
    <row r="1005">
      <c r="M1005" s="45"/>
    </row>
    <row r="1006">
      <c r="M1006" s="45"/>
    </row>
    <row r="1007">
      <c r="M1007" s="45"/>
    </row>
    <row r="1008">
      <c r="M1008" s="45"/>
    </row>
    <row r="1009">
      <c r="M1009" s="45"/>
    </row>
  </sheetData>
  <mergeCells count="1">
    <mergeCell ref="B19:C19"/>
  </mergeCells>
  <hyperlinks>
    <hyperlink r:id="rId1" ref="M3"/>
    <hyperlink r:id="rId2" ref="N3"/>
    <hyperlink r:id="rId3" ref="O3"/>
    <hyperlink r:id="rId4" ref="P3"/>
    <hyperlink r:id="rId5" ref="M4"/>
    <hyperlink r:id="rId6" ref="M5"/>
    <hyperlink r:id="rId7" ref="N5"/>
    <hyperlink r:id="rId8" ref="M6"/>
    <hyperlink r:id="rId9" ref="M7"/>
    <hyperlink r:id="rId10" ref="M8"/>
    <hyperlink r:id="rId11" ref="M15"/>
    <hyperlink r:id="rId12" ref="M16"/>
    <hyperlink r:id="rId13" ref="H22"/>
    <hyperlink r:id="rId14" ref="H23"/>
    <hyperlink r:id="rId15" ref="H24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179</v>
      </c>
      <c r="B1" s="123" t="s">
        <v>105</v>
      </c>
    </row>
    <row r="2">
      <c r="A2" s="1" t="s">
        <v>180</v>
      </c>
      <c r="B2" s="97">
        <v>38.0</v>
      </c>
    </row>
    <row r="3">
      <c r="A3" s="1" t="s">
        <v>162</v>
      </c>
      <c r="B3" s="97">
        <v>2.0</v>
      </c>
    </row>
    <row r="4">
      <c r="A4" s="1" t="s">
        <v>95</v>
      </c>
      <c r="B4" s="45">
        <f>B2/(B2+B3)</f>
        <v>0.95</v>
      </c>
    </row>
    <row r="5">
      <c r="B5" s="45"/>
    </row>
    <row r="6">
      <c r="A6" s="1" t="s">
        <v>181</v>
      </c>
      <c r="B6" s="65" t="s">
        <v>110</v>
      </c>
    </row>
    <row r="7">
      <c r="B7" s="45"/>
    </row>
    <row r="8">
      <c r="A8" s="1" t="s">
        <v>180</v>
      </c>
      <c r="B8" s="97">
        <v>35871.0</v>
      </c>
    </row>
    <row r="9">
      <c r="A9" s="1" t="s">
        <v>162</v>
      </c>
      <c r="B9" s="97">
        <v>24.0</v>
      </c>
    </row>
    <row r="10">
      <c r="A10" s="1" t="s">
        <v>95</v>
      </c>
      <c r="B10" s="45">
        <f>B8/(B8+B9)</f>
        <v>0.9993313832</v>
      </c>
    </row>
    <row r="11">
      <c r="B11" s="45"/>
    </row>
    <row r="12">
      <c r="A12" s="1" t="s">
        <v>182</v>
      </c>
      <c r="B12" s="65" t="s">
        <v>114</v>
      </c>
    </row>
    <row r="13">
      <c r="B13" s="45"/>
    </row>
    <row r="14">
      <c r="A14" s="1" t="s">
        <v>180</v>
      </c>
      <c r="B14" s="97">
        <v>315.0</v>
      </c>
    </row>
    <row r="15">
      <c r="A15" s="1" t="s">
        <v>162</v>
      </c>
      <c r="B15" s="97">
        <v>5.0</v>
      </c>
    </row>
    <row r="16">
      <c r="A16" s="1" t="s">
        <v>95</v>
      </c>
      <c r="B16" s="45">
        <f>B14/(B14+B15)</f>
        <v>0.984375</v>
      </c>
    </row>
    <row r="17">
      <c r="B17" s="45"/>
    </row>
    <row r="18">
      <c r="A18" s="1" t="s">
        <v>183</v>
      </c>
      <c r="B18" s="123" t="s">
        <v>176</v>
      </c>
    </row>
    <row r="19">
      <c r="A19" s="1" t="s">
        <v>180</v>
      </c>
      <c r="B19" s="97">
        <v>315.0</v>
      </c>
    </row>
    <row r="20">
      <c r="A20" s="1" t="s">
        <v>162</v>
      </c>
      <c r="B20" s="97">
        <v>5.0</v>
      </c>
    </row>
    <row r="21">
      <c r="A21" s="1" t="s">
        <v>95</v>
      </c>
      <c r="B21" s="45">
        <f>B19/(B19+B20)</f>
        <v>0.984375</v>
      </c>
    </row>
    <row r="22">
      <c r="B22" s="45"/>
    </row>
    <row r="23">
      <c r="A23" s="1" t="s">
        <v>184</v>
      </c>
      <c r="B23" s="123" t="s">
        <v>127</v>
      </c>
    </row>
    <row r="24">
      <c r="A24" s="1" t="s">
        <v>180</v>
      </c>
      <c r="B24" s="97">
        <v>155.0</v>
      </c>
    </row>
    <row r="25">
      <c r="A25" s="1" t="s">
        <v>162</v>
      </c>
      <c r="B25" s="97">
        <v>5.0</v>
      </c>
    </row>
    <row r="26">
      <c r="A26" s="1" t="s">
        <v>95</v>
      </c>
      <c r="B26" s="45">
        <f>B24/(B24+B25)</f>
        <v>0.96875</v>
      </c>
    </row>
    <row r="27">
      <c r="B27" s="45"/>
    </row>
    <row r="28">
      <c r="A28" s="1" t="s">
        <v>185</v>
      </c>
      <c r="B28" s="123" t="s">
        <v>186</v>
      </c>
    </row>
    <row r="29">
      <c r="A29" s="1" t="s">
        <v>180</v>
      </c>
      <c r="B29" s="97">
        <v>468.0</v>
      </c>
    </row>
    <row r="30">
      <c r="A30" s="1" t="s">
        <v>162</v>
      </c>
      <c r="B30" s="97">
        <v>12.0</v>
      </c>
    </row>
    <row r="31">
      <c r="A31" s="1" t="s">
        <v>95</v>
      </c>
      <c r="B31" s="45">
        <f>B29/(B29+B30)</f>
        <v>0.975</v>
      </c>
    </row>
    <row r="32">
      <c r="B32" s="45"/>
    </row>
    <row r="33">
      <c r="A33" s="1" t="s">
        <v>187</v>
      </c>
      <c r="B33" s="123" t="s">
        <v>188</v>
      </c>
    </row>
    <row r="34">
      <c r="A34" s="1" t="s">
        <v>180</v>
      </c>
      <c r="B34" s="97">
        <v>38.0</v>
      </c>
    </row>
    <row r="35">
      <c r="A35" s="1" t="s">
        <v>162</v>
      </c>
      <c r="B35" s="97">
        <v>2.0</v>
      </c>
    </row>
    <row r="36">
      <c r="A36" s="1" t="s">
        <v>95</v>
      </c>
      <c r="B36" s="45">
        <f>B34/(B34+B35)</f>
        <v>0.95</v>
      </c>
    </row>
  </sheetData>
  <hyperlinks>
    <hyperlink r:id="rId1" ref="B1"/>
    <hyperlink r:id="rId2" ref="B6"/>
    <hyperlink r:id="rId3" ref="B12"/>
    <hyperlink r:id="rId4" ref="B18"/>
    <hyperlink r:id="rId5" ref="B23"/>
    <hyperlink r:id="rId6" ref="B28"/>
    <hyperlink r:id="rId7" ref="B33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189</v>
      </c>
      <c r="D3" s="1" t="s">
        <v>190</v>
      </c>
      <c r="E3" s="1" t="s">
        <v>191</v>
      </c>
    </row>
    <row r="4">
      <c r="C4" s="1" t="s">
        <v>192</v>
      </c>
      <c r="D4" s="1" t="s">
        <v>193</v>
      </c>
      <c r="E4" s="1" t="s">
        <v>194</v>
      </c>
    </row>
    <row r="5">
      <c r="C5" s="1" t="s">
        <v>169</v>
      </c>
      <c r="D5" s="1" t="s">
        <v>195</v>
      </c>
      <c r="E5" s="1" t="s">
        <v>196</v>
      </c>
    </row>
  </sheetData>
  <drawing r:id="rId1"/>
</worksheet>
</file>