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bookViews>
    <workbookView xWindow="0" yWindow="0" windowWidth="14055" windowHeight="10260"/>
  </bookViews>
  <sheets>
    <sheet name="Sheet1" sheetId="1" r:id="rId1"/>
  </sheets>
  <definedNames>
    <definedName name="solver_adj" localSheetId="0" hidden="1">Sheet1!$B$4:$D$6,Sheet1!$F$4:$H$6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Sheet1!$J$40</definedName>
    <definedName name="solver_pre" localSheetId="0" hidden="1">0.0000001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8" i="1"/>
  <c r="E18" i="1"/>
  <c r="J11" i="1"/>
  <c r="I11" i="1"/>
  <c r="L4" i="1"/>
  <c r="K5" i="1"/>
  <c r="L5" i="1"/>
  <c r="K4" i="1"/>
  <c r="F45" i="1"/>
  <c r="J45" i="1" s="1"/>
  <c r="F12" i="1"/>
  <c r="F13" i="1" s="1"/>
  <c r="F14" i="1" s="1"/>
  <c r="F15" i="1" s="1"/>
  <c r="F16" i="1" s="1"/>
  <c r="F17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J44" i="1"/>
  <c r="I44" i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H47" i="1"/>
  <c r="H48" i="1" s="1"/>
  <c r="H49" i="1" s="1"/>
  <c r="H50" i="1" s="1"/>
  <c r="G47" i="1"/>
  <c r="E12" i="1"/>
  <c r="E13" i="1" s="1"/>
  <c r="E14" i="1" s="1"/>
  <c r="E15" i="1" s="1"/>
  <c r="E16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I13" i="1" l="1"/>
  <c r="J13" i="1"/>
  <c r="I12" i="1"/>
  <c r="J12" i="1"/>
  <c r="F46" i="1"/>
  <c r="I47" i="1"/>
  <c r="E32" i="1"/>
  <c r="E33" i="1" s="1"/>
  <c r="E34" i="1" s="1"/>
  <c r="E35" i="1" s="1"/>
  <c r="E36" i="1" s="1"/>
  <c r="I45" i="1"/>
  <c r="I46" i="1"/>
  <c r="G48" i="1"/>
  <c r="I48" i="1" s="1"/>
  <c r="H51" i="1"/>
  <c r="H14" i="1"/>
  <c r="J14" i="1" s="1"/>
  <c r="G14" i="1"/>
  <c r="I14" i="1" s="1"/>
  <c r="J46" i="1" l="1"/>
  <c r="F47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H52" i="1"/>
  <c r="G49" i="1"/>
  <c r="I49" i="1" s="1"/>
  <c r="G15" i="1"/>
  <c r="I15" i="1" s="1"/>
  <c r="H15" i="1"/>
  <c r="J15" i="1" s="1"/>
  <c r="J52" i="1" l="1"/>
  <c r="J50" i="1"/>
  <c r="J47" i="1"/>
  <c r="J48" i="1"/>
  <c r="J49" i="1"/>
  <c r="J51" i="1"/>
  <c r="H53" i="1"/>
  <c r="J53" i="1" s="1"/>
  <c r="G50" i="1"/>
  <c r="I50" i="1" s="1"/>
  <c r="H16" i="1"/>
  <c r="G16" i="1"/>
  <c r="G17" i="1" l="1"/>
  <c r="I16" i="1"/>
  <c r="H17" i="1"/>
  <c r="J16" i="1"/>
  <c r="H54" i="1"/>
  <c r="J54" i="1" s="1"/>
  <c r="G51" i="1"/>
  <c r="I51" i="1" s="1"/>
  <c r="H18" i="1" l="1"/>
  <c r="J17" i="1"/>
  <c r="G18" i="1"/>
  <c r="I17" i="1"/>
  <c r="H55" i="1"/>
  <c r="J55" i="1" s="1"/>
  <c r="G52" i="1"/>
  <c r="I52" i="1" s="1"/>
  <c r="G19" i="1" l="1"/>
  <c r="I18" i="1"/>
  <c r="H19" i="1"/>
  <c r="J18" i="1"/>
  <c r="H56" i="1"/>
  <c r="J56" i="1" s="1"/>
  <c r="G53" i="1"/>
  <c r="I53" i="1" s="1"/>
  <c r="H20" i="1" l="1"/>
  <c r="J19" i="1"/>
  <c r="G20" i="1"/>
  <c r="I19" i="1"/>
  <c r="H57" i="1"/>
  <c r="J57" i="1" s="1"/>
  <c r="G54" i="1"/>
  <c r="I54" i="1" s="1"/>
  <c r="I20" i="1" l="1"/>
  <c r="G21" i="1"/>
  <c r="H21" i="1"/>
  <c r="J20" i="1"/>
  <c r="H58" i="1"/>
  <c r="J58" i="1" s="1"/>
  <c r="G55" i="1"/>
  <c r="I55" i="1" s="1"/>
  <c r="G22" i="1" l="1"/>
  <c r="I21" i="1"/>
  <c r="H22" i="1"/>
  <c r="J21" i="1"/>
  <c r="H59" i="1"/>
  <c r="J59" i="1" s="1"/>
  <c r="G56" i="1"/>
  <c r="I56" i="1" s="1"/>
  <c r="H23" i="1" l="1"/>
  <c r="J22" i="1"/>
  <c r="G23" i="1"/>
  <c r="I22" i="1"/>
  <c r="H60" i="1"/>
  <c r="J60" i="1" s="1"/>
  <c r="G57" i="1"/>
  <c r="I57" i="1" s="1"/>
  <c r="G24" i="1" l="1"/>
  <c r="I23" i="1"/>
  <c r="H24" i="1"/>
  <c r="J23" i="1"/>
  <c r="H61" i="1"/>
  <c r="J61" i="1" s="1"/>
  <c r="G58" i="1"/>
  <c r="I58" i="1" s="1"/>
  <c r="J24" i="1" l="1"/>
  <c r="H25" i="1"/>
  <c r="I24" i="1"/>
  <c r="G25" i="1"/>
  <c r="H62" i="1"/>
  <c r="J62" i="1" s="1"/>
  <c r="G59" i="1"/>
  <c r="I59" i="1" s="1"/>
  <c r="I25" i="1" l="1"/>
  <c r="G26" i="1"/>
  <c r="H26" i="1"/>
  <c r="J25" i="1"/>
  <c r="H63" i="1"/>
  <c r="G60" i="1"/>
  <c r="I60" i="1" s="1"/>
  <c r="H27" i="1" l="1"/>
  <c r="J26" i="1"/>
  <c r="G27" i="1"/>
  <c r="I26" i="1"/>
  <c r="J63" i="1"/>
  <c r="J66" i="1" s="1"/>
  <c r="G61" i="1"/>
  <c r="I61" i="1" s="1"/>
  <c r="G28" i="1" l="1"/>
  <c r="I27" i="1"/>
  <c r="H28" i="1"/>
  <c r="J27" i="1"/>
  <c r="G62" i="1"/>
  <c r="I62" i="1" s="1"/>
  <c r="H29" i="1" l="1"/>
  <c r="J28" i="1"/>
  <c r="G29" i="1"/>
  <c r="I28" i="1"/>
  <c r="G63" i="1"/>
  <c r="G30" i="1" l="1"/>
  <c r="I29" i="1"/>
  <c r="H30" i="1"/>
  <c r="J29" i="1"/>
  <c r="I63" i="1"/>
  <c r="I66" i="1" s="1"/>
  <c r="J68" i="1" s="1"/>
  <c r="H31" i="1" l="1"/>
  <c r="J30" i="1"/>
  <c r="G31" i="1"/>
  <c r="I30" i="1"/>
  <c r="I31" i="1" l="1"/>
  <c r="G32" i="1"/>
  <c r="J31" i="1"/>
  <c r="H32" i="1"/>
  <c r="J32" i="1" l="1"/>
  <c r="H33" i="1"/>
  <c r="I32" i="1"/>
  <c r="G33" i="1"/>
  <c r="I33" i="1" l="1"/>
  <c r="G34" i="1"/>
  <c r="J33" i="1"/>
  <c r="H34" i="1"/>
  <c r="J34" i="1" l="1"/>
  <c r="H35" i="1"/>
  <c r="I34" i="1"/>
  <c r="G35" i="1"/>
  <c r="J35" i="1" l="1"/>
  <c r="H36" i="1"/>
  <c r="J36" i="1" s="1"/>
  <c r="I35" i="1"/>
  <c r="G36" i="1"/>
  <c r="I36" i="1" s="1"/>
  <c r="I38" i="1" s="1"/>
  <c r="J38" i="1" l="1"/>
  <c r="J40" i="1"/>
</calcChain>
</file>

<file path=xl/sharedStrings.xml><?xml version="1.0" encoding="utf-8"?>
<sst xmlns="http://schemas.openxmlformats.org/spreadsheetml/2006/main" count="46" uniqueCount="28">
  <si>
    <t>Time</t>
  </si>
  <si>
    <t>Input 1</t>
  </si>
  <si>
    <t>Input 2</t>
  </si>
  <si>
    <t>Output 1</t>
  </si>
  <si>
    <t>Output 2</t>
  </si>
  <si>
    <t>Output 1 Pred</t>
  </si>
  <si>
    <t>Output 2 Pred</t>
  </si>
  <si>
    <t>k-1</t>
  </si>
  <si>
    <t>k-2</t>
  </si>
  <si>
    <t>k-3</t>
  </si>
  <si>
    <t>b (input 1)</t>
  </si>
  <si>
    <t>b (input 2)</t>
  </si>
  <si>
    <t>a (output)</t>
  </si>
  <si>
    <t>output 1</t>
  </si>
  <si>
    <t>output 2</t>
  </si>
  <si>
    <t>Output 1 Error</t>
  </si>
  <si>
    <t>Output 2 Error</t>
  </si>
  <si>
    <t>sum</t>
  </si>
  <si>
    <t>Total sum</t>
  </si>
  <si>
    <t>Gains</t>
  </si>
  <si>
    <t>output/input</t>
  </si>
  <si>
    <t>Time Constants</t>
  </si>
  <si>
    <t>tau</t>
  </si>
  <si>
    <t>index</t>
  </si>
  <si>
    <t>Estimated</t>
  </si>
  <si>
    <t>Actual</t>
  </si>
  <si>
    <t>Delays</t>
  </si>
  <si>
    <t>Time series estimation   y[k] = a[k-1]*y[k-1] + a[k-2]*y[k-2] + a[k-3]*y[k-3]   +   b[k-1][1]*u[k-1][1] + b[k-2][1]*u[k-2] + b[k-3][1]*u[k-3][1]   +   b[k-1][2]*u[k-1][2] + b[k-2][2]*u[k-2] + b[k-3][2]*u[k-3][2]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</si>
</sst>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1" fillId="0" borderId="1" xfId="0" applyFont="1" applyBorder="1"/>
    <xf numFmtId="0" fontId="1" fillId="0" borderId="7" xfId="0" applyFont="1" applyBorder="1"/>
    <xf numFmtId="2" fontId="0" fillId="2" borderId="1" xfId="0" applyNumberFormat="1" applyFill="1" applyBorder="1"/>
    <xf numFmtId="2" fontId="0" fillId="2" borderId="2" xfId="0" applyNumberFormat="1" applyFill="1" applyBorder="1"/>
    <xf numFmtId="2" fontId="0" fillId="2" borderId="3" xfId="0" applyNumberFormat="1" applyFill="1" applyBorder="1"/>
    <xf numFmtId="2" fontId="0" fillId="2" borderId="4" xfId="0" applyNumberFormat="1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3" xfId="0" applyFill="1" applyBorder="1"/>
    <xf numFmtId="0" fontId="0" fillId="4" borderId="10" xfId="0" applyFill="1" applyBorder="1"/>
    <xf numFmtId="0" fontId="0" fillId="4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Input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Sheet1!$B$10:$B$36</c:f>
              <c:numCache>
                <c:formatCode>General</c:formatCode>
                <c:ptCount val="2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Sheet1!$C$10:$C$36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Input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Sheet1!$B$10:$B$36</c:f>
              <c:numCache>
                <c:formatCode>General</c:formatCode>
                <c:ptCount val="2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Sheet1!$D$10:$D$36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4.3987372960694104</c:v>
                </c:pt>
                <c:pt idx="11">
                  <c:v>7.2170076744899276</c:v>
                </c:pt>
                <c:pt idx="12">
                  <c:v>2.2412765589848793</c:v>
                </c:pt>
                <c:pt idx="13">
                  <c:v>9.8385062684558449</c:v>
                </c:pt>
                <c:pt idx="14">
                  <c:v>1.8011042091804852</c:v>
                </c:pt>
                <c:pt idx="15">
                  <c:v>6.1905286455192297</c:v>
                </c:pt>
                <c:pt idx="16">
                  <c:v>9.5028730390516749</c:v>
                </c:pt>
                <c:pt idx="17">
                  <c:v>1.781191494567822</c:v>
                </c:pt>
                <c:pt idx="18">
                  <c:v>3.34069448085656</c:v>
                </c:pt>
                <c:pt idx="19">
                  <c:v>2.5327396599926679</c:v>
                </c:pt>
                <c:pt idx="20">
                  <c:v>6.3763942688414321</c:v>
                </c:pt>
                <c:pt idx="21">
                  <c:v>6.3763942688414321</c:v>
                </c:pt>
                <c:pt idx="22">
                  <c:v>6.3763942688414321</c:v>
                </c:pt>
                <c:pt idx="23">
                  <c:v>6.3763942688414321</c:v>
                </c:pt>
                <c:pt idx="24">
                  <c:v>6.3763942688414321</c:v>
                </c:pt>
                <c:pt idx="25">
                  <c:v>6.3763942688414321</c:v>
                </c:pt>
                <c:pt idx="26">
                  <c:v>6.3763942688414321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866288"/>
        <c:axId val="334867408"/>
      </c:scatterChart>
      <c:valAx>
        <c:axId val="33486628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7408"/>
        <c:crosses val="autoZero"/>
        <c:crossBetween val="midCat"/>
      </c:valAx>
      <c:valAx>
        <c:axId val="3348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6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Output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Sheet1!$B$10:$B$36</c:f>
              <c:numCache>
                <c:formatCode>General</c:formatCode>
                <c:ptCount val="2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Sheet1!$E$10:$E$36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5.9020401043104984</c:v>
                </c:pt>
                <c:pt idx="8">
                  <c:v>9.4818083824283654</c:v>
                </c:pt>
                <c:pt idx="9">
                  <c:v>12.833455618635652</c:v>
                </c:pt>
                <c:pt idx="10">
                  <c:v>14.866332427936481</c:v>
                </c:pt>
                <c:pt idx="11">
                  <c:v>16.099334540196228</c:v>
                </c:pt>
                <c:pt idx="12">
                  <c:v>36.906671950189683</c:v>
                </c:pt>
                <c:pt idx="13">
                  <c:v>67.340912855426694</c:v>
                </c:pt>
                <c:pt idx="14">
                  <c:v>56.433248477556901</c:v>
                </c:pt>
                <c:pt idx="15">
                  <c:v>94.656570033480392</c:v>
                </c:pt>
                <c:pt idx="16">
                  <c:v>70.403117184891812</c:v>
                </c:pt>
                <c:pt idx="17">
                  <c:v>81.599213486439908</c:v>
                </c:pt>
                <c:pt idx="18">
                  <c:v>107.93957861234058</c:v>
                </c:pt>
                <c:pt idx="19">
                  <c:v>78.342143500966841</c:v>
                </c:pt>
                <c:pt idx="20">
                  <c:v>69.594640824931574</c:v>
                </c:pt>
                <c:pt idx="21">
                  <c:v>59.52043050078818</c:v>
                </c:pt>
                <c:pt idx="22">
                  <c:v>76.095516715344957</c:v>
                </c:pt>
                <c:pt idx="23">
                  <c:v>86.148814691853858</c:v>
                </c:pt>
                <c:pt idx="24">
                  <c:v>92.246448145833483</c:v>
                </c:pt>
                <c:pt idx="25">
                  <c:v>95.944849787361562</c:v>
                </c:pt>
                <c:pt idx="26">
                  <c:v>98.188043774879873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Output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Sheet1!$B$10:$B$36</c:f>
              <c:numCache>
                <c:formatCode>General</c:formatCode>
                <c:ptCount val="2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Sheet1!$F$10:$F$36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-0.66359765078578536</c:v>
                </c:pt>
                <c:pt idx="7">
                  <c:v>-1.1804080208620997</c:v>
                </c:pt>
                <c:pt idx="8">
                  <c:v>-1.5829003417769558</c:v>
                </c:pt>
                <c:pt idx="9">
                  <c:v>-2.2281605018785657</c:v>
                </c:pt>
                <c:pt idx="10">
                  <c:v>-2.7306896198504798</c:v>
                </c:pt>
                <c:pt idx="11">
                  <c:v>-5.3774537757528815</c:v>
                </c:pt>
                <c:pt idx="12">
                  <c:v>-9.3089533753740206</c:v>
                </c:pt>
                <c:pt idx="13">
                  <c:v>-9.4007236884058845</c:v>
                </c:pt>
                <c:pt idx="14">
                  <c:v>-14.513698267742715</c:v>
                </c:pt>
                <c:pt idx="15">
                  <c:v>-13.162085748998464</c:v>
                </c:pt>
                <c:pt idx="16">
                  <c:v>-15.022260605247439</c:v>
                </c:pt>
                <c:pt idx="17">
                  <c:v>-18.669030198085476</c:v>
                </c:pt>
                <c:pt idx="18">
                  <c:v>-16.38504747963329</c:v>
                </c:pt>
                <c:pt idx="19">
                  <c:v>-15.641162468075791</c:v>
                </c:pt>
                <c:pt idx="20">
                  <c:v>-14.525667317493403</c:v>
                </c:pt>
                <c:pt idx="21">
                  <c:v>-16.207558989571481</c:v>
                </c:pt>
                <c:pt idx="22">
                  <c:v>-17.517417540827161</c:v>
                </c:pt>
                <c:pt idx="23">
                  <c:v>-18.537536406257864</c:v>
                </c:pt>
                <c:pt idx="24">
                  <c:v>-19.332005777481207</c:v>
                </c:pt>
                <c:pt idx="25">
                  <c:v>-19.950739145916195</c:v>
                </c:pt>
                <c:pt idx="26">
                  <c:v>-20.432609177765769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Output 1 Pred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Sheet1!$B$10:$B$36</c:f>
              <c:numCache>
                <c:formatCode>General</c:formatCode>
                <c:ptCount val="2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Sheet1!$G$10:$G$36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5.9020000000000001</c:v>
                </c:pt>
                <c:pt idx="8">
                  <c:v>9.4815138000000001</c:v>
                </c:pt>
                <c:pt idx="9">
                  <c:v>12.832929076220001</c:v>
                </c:pt>
                <c:pt idx="10">
                  <c:v>14.865644632224818</c:v>
                </c:pt>
                <c:pt idx="11">
                  <c:v>16.098552964548489</c:v>
                </c:pt>
                <c:pt idx="12">
                  <c:v>36.905706153775277</c:v>
                </c:pt>
                <c:pt idx="13">
                  <c:v>67.338940061571094</c:v>
                </c:pt>
                <c:pt idx="14">
                  <c:v>56.429979153184384</c:v>
                </c:pt>
                <c:pt idx="15">
                  <c:v>94.653115177534062</c:v>
                </c:pt>
                <c:pt idx="16">
                  <c:v>70.398442059325575</c:v>
                </c:pt>
                <c:pt idx="17">
                  <c:v>81.595045252555622</c:v>
                </c:pt>
                <c:pt idx="18">
                  <c:v>107.93504940914397</c:v>
                </c:pt>
                <c:pt idx="19">
                  <c:v>78.336771541162904</c:v>
                </c:pt>
                <c:pt idx="20">
                  <c:v>69.590198793920877</c:v>
                </c:pt>
                <c:pt idx="21">
                  <c:v>59.516713119360226</c:v>
                </c:pt>
                <c:pt idx="22">
                  <c:v>76.092289633682029</c:v>
                </c:pt>
                <c:pt idx="23">
                  <c:v>86.145044847470331</c:v>
                </c:pt>
                <c:pt idx="24">
                  <c:v>92.242077048030453</c:v>
                </c:pt>
                <c:pt idx="25">
                  <c:v>95.940042909505209</c:v>
                </c:pt>
                <c:pt idx="26">
                  <c:v>98.182966584422445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Sheet1!$H$9</c:f>
              <c:strCache>
                <c:ptCount val="1"/>
                <c:pt idx="0">
                  <c:v>Output 2 Pred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Sheet1!$B$10:$B$36</c:f>
              <c:numCache>
                <c:formatCode>General</c:formatCode>
                <c:ptCount val="27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</c:numCache>
            </c:numRef>
          </c:xVal>
          <c:yVal>
            <c:numRef>
              <c:f>Sheet1!$H$10:$H$36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-0.66359999999999997</c:v>
                </c:pt>
                <c:pt idx="7">
                  <c:v>-1.1803600400000001</c:v>
                </c:pt>
                <c:pt idx="8">
                  <c:v>-1.5828710649560001</c:v>
                </c:pt>
                <c:pt idx="9">
                  <c:v>-2.2281324834464487</c:v>
                </c:pt>
                <c:pt idx="10">
                  <c:v>-2.7306918253587269</c:v>
                </c:pt>
                <c:pt idx="11">
                  <c:v>-5.3774527667753391</c:v>
                </c:pt>
                <c:pt idx="12">
                  <c:v>-9.3087894798747257</c:v>
                </c:pt>
                <c:pt idx="13">
                  <c:v>-9.4004698720947744</c:v>
                </c:pt>
                <c:pt idx="14">
                  <c:v>-14.513791028231886</c:v>
                </c:pt>
                <c:pt idx="15">
                  <c:v>-13.161688749182764</c:v>
                </c:pt>
                <c:pt idx="16">
                  <c:v>-15.022445304428606</c:v>
                </c:pt>
                <c:pt idx="17">
                  <c:v>-18.668842622859735</c:v>
                </c:pt>
                <c:pt idx="18">
                  <c:v>-16.384798826004634</c:v>
                </c:pt>
                <c:pt idx="19">
                  <c:v>-15.641348357297906</c:v>
                </c:pt>
                <c:pt idx="20">
                  <c:v>-14.525651192954316</c:v>
                </c:pt>
                <c:pt idx="21">
                  <c:v>-16.207646894146038</c:v>
                </c:pt>
                <c:pt idx="22">
                  <c:v>-17.517276726115675</c:v>
                </c:pt>
                <c:pt idx="23">
                  <c:v>-18.537469769324872</c:v>
                </c:pt>
                <c:pt idx="24">
                  <c:v>-19.331930744035159</c:v>
                </c:pt>
                <c:pt idx="25">
                  <c:v>-19.950680093467057</c:v>
                </c:pt>
                <c:pt idx="26">
                  <c:v>-20.432557457066306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894608"/>
        <c:axId val="335894048"/>
      </c:scatterChart>
      <c:valAx>
        <c:axId val="3358946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94048"/>
        <c:crosses val="autoZero"/>
        <c:crossBetween val="midCat"/>
      </c:valAx>
      <c:valAx>
        <c:axId val="3358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9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Sheet1!$C$42</c:f>
              <c:strCache>
                <c:ptCount val="1"/>
                <c:pt idx="0">
                  <c:v>Input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Sheet1!$B$43:$B$63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Sheet1!$C$43:$C$63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Sheet1!$D$42</c:f>
              <c:strCache>
                <c:ptCount val="1"/>
                <c:pt idx="0">
                  <c:v>Input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Sheet1!$B$43:$B$63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Sheet1!$D$43:$D$63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2128"/>
        <c:axId val="515167168"/>
      </c:scatterChart>
      <c:valAx>
        <c:axId val="5151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7168"/>
        <c:crosses val="autoZero"/>
        <c:crossBetween val="midCat"/>
      </c:valAx>
      <c:valAx>
        <c:axId val="5151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Sheet1!$E$42</c:f>
              <c:strCache>
                <c:ptCount val="1"/>
                <c:pt idx="0">
                  <c:v>Output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Sheet1!$B$43:$B$63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Sheet1!$E$43:$E$63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1.1804080208620997</c:v>
                </c:pt>
                <c:pt idx="7">
                  <c:v>1.896361676485673</c:v>
                </c:pt>
                <c:pt idx="8">
                  <c:v>2.3306095195547103</c:v>
                </c:pt>
                <c:pt idx="9">
                  <c:v>2.593994150290162</c:v>
                </c:pt>
                <c:pt idx="10">
                  <c:v>2.7537450041283034</c:v>
                </c:pt>
                <c:pt idx="11">
                  <c:v>2.8506387948964083</c:v>
                </c:pt>
                <c:pt idx="12">
                  <c:v>2.9094078497330447</c:v>
                </c:pt>
                <c:pt idx="13">
                  <c:v>2.9450530833337973</c:v>
                </c:pt>
                <c:pt idx="14">
                  <c:v>8.8687131146957725</c:v>
                </c:pt>
                <c:pt idx="15">
                  <c:v>12.461594541431108</c:v>
                </c:pt>
                <c:pt idx="16">
                  <c:v>14.64078728345816</c:v>
                </c:pt>
                <c:pt idx="17">
                  <c:v>15.96253449492081</c:v>
                </c:pt>
                <c:pt idx="18">
                  <c:v>16.764214703062585</c:v>
                </c:pt>
                <c:pt idx="19">
                  <c:v>17.250458328585378</c:v>
                </c:pt>
                <c:pt idx="20">
                  <c:v>17.545379995554779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Sheet1!$F$42</c:f>
              <c:strCache>
                <c:ptCount val="1"/>
                <c:pt idx="0">
                  <c:v>Output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Sheet1!$B$43:$B$63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Sheet1!$F$43:$F$63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-0.33179882539289268</c:v>
                </c:pt>
                <c:pt idx="7">
                  <c:v>-0.59020401043104986</c:v>
                </c:pt>
                <c:pt idx="8">
                  <c:v>-0.79145017088847791</c:v>
                </c:pt>
                <c:pt idx="9">
                  <c:v>-0.9481808382428365</c:v>
                </c:pt>
                <c:pt idx="10">
                  <c:v>-1.0702428047097148</c:v>
                </c:pt>
                <c:pt idx="11">
                  <c:v>-1.1653047597773551</c:v>
                </c:pt>
                <c:pt idx="12">
                  <c:v>-1.2393390848243322</c:v>
                </c:pt>
                <c:pt idx="13">
                  <c:v>-1.960594725930866</c:v>
                </c:pt>
                <c:pt idx="14">
                  <c:v>-2.5223091840193028</c:v>
                </c:pt>
                <c:pt idx="15">
                  <c:v>-2.9597728438411073</c:v>
                </c:pt>
                <c:pt idx="16">
                  <c:v>-3.3004698846756115</c:v>
                </c:pt>
                <c:pt idx="17">
                  <c:v>-3.5658050068676337</c:v>
                </c:pt>
                <c:pt idx="18">
                  <c:v>-3.7724482078071278</c:v>
                </c:pt>
                <c:pt idx="19">
                  <c:v>-3.9333820945151872</c:v>
                </c:pt>
                <c:pt idx="20">
                  <c:v>-4.0587175315061481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Sheet1!$G$42</c:f>
              <c:strCache>
                <c:ptCount val="1"/>
                <c:pt idx="0">
                  <c:v>Output 1 Pred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Sheet1!$B$43:$B$63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Sheet1!$G$43:$G$63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1.1803999999999999</c:v>
                </c:pt>
                <c:pt idx="7">
                  <c:v>1.89634276</c:v>
                </c:pt>
                <c:pt idx="8">
                  <c:v>2.3305858912440001</c:v>
                </c:pt>
                <c:pt idx="9">
                  <c:v>2.5939710105893634</c:v>
                </c:pt>
                <c:pt idx="10">
                  <c:v>2.7537250587891715</c:v>
                </c:pt>
                <c:pt idx="11">
                  <c:v>2.8506228880615416</c:v>
                </c:pt>
                <c:pt idx="12">
                  <c:v>2.9093958024512148</c:v>
                </c:pt>
                <c:pt idx="13">
                  <c:v>2.9450442859187143</c:v>
                </c:pt>
                <c:pt idx="14">
                  <c:v>8.868666756634159</c:v>
                </c:pt>
                <c:pt idx="15">
                  <c:v>12.461295603708455</c:v>
                </c:pt>
                <c:pt idx="16">
                  <c:v>14.64026577711463</c:v>
                </c:pt>
                <c:pt idx="17">
                  <c:v>15.961863596321859</c:v>
                </c:pt>
                <c:pt idx="18">
                  <c:v>16.76345540380278</c:v>
                </c:pt>
                <c:pt idx="19">
                  <c:v>17.249651078672024</c:v>
                </c:pt>
                <c:pt idx="20">
                  <c:v>17.544548809889594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Sheet1!$H$42</c:f>
              <c:strCache>
                <c:ptCount val="1"/>
                <c:pt idx="0">
                  <c:v>Output 2 Pred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Sheet1!$B$43:$B$63</c:f>
              <c:numCache>
                <c:formatCode>General</c:formatCode>
                <c:ptCount val="2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xVal>
          <c:yVal>
            <c:numRef>
              <c:f>Sheet1!$H$43:$H$63</c:f>
              <c:numCache>
                <c:formatCode>General</c:formatCode>
                <c:ptCount val="2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-0.33179999999999998</c:v>
                </c:pt>
                <c:pt idx="7">
                  <c:v>-0.59023002000000002</c:v>
                </c:pt>
                <c:pt idx="8">
                  <c:v>-0.79146172747800003</c:v>
                </c:pt>
                <c:pt idx="9">
                  <c:v>-0.94819061028372431</c:v>
                </c:pt>
                <c:pt idx="10">
                  <c:v>-1.0702486862837093</c:v>
                </c:pt>
                <c:pt idx="11">
                  <c:v>-1.1653086963256865</c:v>
                </c:pt>
                <c:pt idx="12">
                  <c:v>-1.2393414364796511</c:v>
                </c:pt>
                <c:pt idx="13">
                  <c:v>-1.9605984147330502</c:v>
                </c:pt>
                <c:pt idx="14">
                  <c:v>-2.5222618439063154</c:v>
                </c:pt>
                <c:pt idx="15">
                  <c:v>-2.959743758430613</c:v>
                </c:pt>
                <c:pt idx="16">
                  <c:v>-3.3004405993644426</c:v>
                </c:pt>
                <c:pt idx="17">
                  <c:v>-3.5657809435251582</c:v>
                </c:pt>
                <c:pt idx="18">
                  <c:v>-3.7724273098230974</c:v>
                </c:pt>
                <c:pt idx="19">
                  <c:v>-3.9333644957799452</c:v>
                </c:pt>
                <c:pt idx="20">
                  <c:v>-4.0587026870329694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8288"/>
        <c:axId val="515164928"/>
      </c:scatterChart>
      <c:valAx>
        <c:axId val="51516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4928"/>
        <c:crosses val="autoZero"/>
        <c:crossBetween val="midCat"/>
      </c:valAx>
      <c:valAx>
        <c:axId val="515164928"/>
        <c:scaling>
          <c:orientation val="minMax"/>
          <c:max val="20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8</xdr:row>
      <xdr:rowOff>14287</xdr:rowOff>
    </xdr:from>
    <xdr:to>
      <xdr:col>18</xdr:col>
      <xdr:colOff>38100</xdr:colOff>
      <xdr:row>22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22</xdr:row>
      <xdr:rowOff>138112</xdr:rowOff>
    </xdr:from>
    <xdr:to>
      <xdr:col>18</xdr:col>
      <xdr:colOff>38100</xdr:colOff>
      <xdr:row>37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342900</xdr:colOff>
      <xdr:row>41</xdr:row>
      <xdr:rowOff>71437</xdr:rowOff>
    </xdr:from>
    <xdr:to>
      <xdr:col>17</xdr:col>
      <xdr:colOff>276225</xdr:colOff>
      <xdr:row>55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56</xdr:row>
      <xdr:rowOff>61912</xdr:rowOff>
    </xdr:from>
    <xdr:to>
      <xdr:col>17</xdr:col>
      <xdr:colOff>276225</xdr:colOff>
      <xdr:row>70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selection activeCell="B12" sqref="B12"/>
    </sheetView>
  </sheetViews>
  <sheetFormatPr defaultRowHeight="15" x14ac:dyDescent="0.25"/>
  <cols>
    <col min="1" max="1" width="6" bestFit="1" customWidth="1"/>
    <col min="2" max="2" width="12" bestFit="1" customWidth="1"/>
    <col min="3" max="3" width="12.7109375" bestFit="1" customWidth="1"/>
    <col min="4" max="5" width="12" bestFit="1" customWidth="1"/>
    <col min="6" max="6" width="12.7109375" bestFit="1" customWidth="1"/>
    <col min="7" max="8" width="13.42578125" bestFit="1" customWidth="1"/>
    <col min="9" max="10" width="13.5703125" bestFit="1" customWidth="1"/>
    <col min="11" max="11" width="10.28515625" bestFit="1" customWidth="1"/>
    <col min="12" max="12" width="10.5703125" bestFit="1" customWidth="1"/>
    <col min="17" max="17" width="14.7109375" bestFit="1" customWidth="1"/>
  </cols>
  <sheetData>
    <row r="1" spans="1:21" ht="15.75" thickBot="1" x14ac:dyDescent="0.3">
      <c r="A1" s="6" t="s">
        <v>27</v>
      </c>
    </row>
    <row r="2" spans="1:21" x14ac:dyDescent="0.25">
      <c r="B2" s="11" t="s">
        <v>13</v>
      </c>
      <c r="C2" s="7"/>
      <c r="D2" s="1"/>
      <c r="F2" s="11" t="s">
        <v>14</v>
      </c>
      <c r="G2" s="7"/>
      <c r="H2" s="1"/>
      <c r="J2" s="11" t="s">
        <v>24</v>
      </c>
      <c r="K2" s="12" t="s">
        <v>19</v>
      </c>
      <c r="L2" s="1"/>
      <c r="N2" s="11" t="s">
        <v>25</v>
      </c>
      <c r="O2" s="12" t="s">
        <v>19</v>
      </c>
      <c r="P2" s="7"/>
      <c r="Q2" s="1" t="s">
        <v>21</v>
      </c>
      <c r="S2" s="11" t="s">
        <v>25</v>
      </c>
      <c r="T2" s="12" t="s">
        <v>26</v>
      </c>
      <c r="U2" s="1"/>
    </row>
    <row r="3" spans="1:21" ht="15.75" thickBot="1" x14ac:dyDescent="0.3">
      <c r="A3" t="s">
        <v>23</v>
      </c>
      <c r="B3" s="8" t="s">
        <v>10</v>
      </c>
      <c r="C3" s="9" t="s">
        <v>11</v>
      </c>
      <c r="D3" s="10" t="s">
        <v>12</v>
      </c>
      <c r="F3" s="8" t="s">
        <v>10</v>
      </c>
      <c r="G3" s="9" t="s">
        <v>11</v>
      </c>
      <c r="H3" s="10" t="s">
        <v>12</v>
      </c>
      <c r="J3" s="8" t="s">
        <v>20</v>
      </c>
      <c r="K3" s="9">
        <v>1</v>
      </c>
      <c r="L3" s="10">
        <v>2</v>
      </c>
      <c r="N3" s="8" t="s">
        <v>20</v>
      </c>
      <c r="O3" s="9">
        <v>1</v>
      </c>
      <c r="P3" s="9">
        <v>2</v>
      </c>
      <c r="Q3" s="10" t="s">
        <v>22</v>
      </c>
      <c r="S3" s="8" t="s">
        <v>20</v>
      </c>
      <c r="T3" s="9">
        <v>1</v>
      </c>
      <c r="U3" s="10">
        <v>2</v>
      </c>
    </row>
    <row r="4" spans="1:21" x14ac:dyDescent="0.25">
      <c r="A4" t="s">
        <v>9</v>
      </c>
      <c r="B4" s="25">
        <v>0</v>
      </c>
      <c r="C4" s="26">
        <v>-2.3336999999999999</v>
      </c>
      <c r="D4" s="27">
        <v>0</v>
      </c>
      <c r="F4" s="25">
        <v>4.7999999999999996E-3</v>
      </c>
      <c r="G4" s="26">
        <v>9.4999999999999998E-3</v>
      </c>
      <c r="H4" s="27">
        <v>-1.12E-2</v>
      </c>
      <c r="J4" s="8">
        <v>1</v>
      </c>
      <c r="K4" s="13">
        <f>SUM(B4:B6)/(1-SUM(D4:D6))</f>
        <v>2.9999999999999996</v>
      </c>
      <c r="L4" s="14">
        <f>SUM(C4:C6)/(1-SUM(D4:D6))</f>
        <v>14.999159310634722</v>
      </c>
      <c r="N4" s="8">
        <v>1</v>
      </c>
      <c r="O4" s="17">
        <v>3</v>
      </c>
      <c r="P4" s="18">
        <v>15</v>
      </c>
      <c r="Q4" s="4">
        <v>2</v>
      </c>
      <c r="R4" s="3"/>
      <c r="S4" s="8">
        <v>1</v>
      </c>
      <c r="T4" s="21">
        <v>0</v>
      </c>
      <c r="U4" s="22">
        <v>1</v>
      </c>
    </row>
    <row r="5" spans="1:21" ht="15.75" thickBot="1" x14ac:dyDescent="0.3">
      <c r="A5" t="s">
        <v>8</v>
      </c>
      <c r="B5" s="25">
        <v>-0.4667</v>
      </c>
      <c r="C5" s="26">
        <v>5.9020000000000001</v>
      </c>
      <c r="D5" s="27">
        <v>-0.23980000000000001</v>
      </c>
      <c r="F5" s="25">
        <v>-8.4599999999999995E-2</v>
      </c>
      <c r="G5" s="26">
        <v>-0.1691</v>
      </c>
      <c r="H5" s="27">
        <v>0.21290000000000001</v>
      </c>
      <c r="J5" s="2">
        <v>2</v>
      </c>
      <c r="K5" s="15">
        <f>SUM(F4:F6)/(1-SUM(H4:H6))</f>
        <v>-1.5</v>
      </c>
      <c r="L5" s="16">
        <f>SUM(G4:G6)/(1-SUM(H4:H6))</f>
        <v>-3</v>
      </c>
      <c r="N5" s="2">
        <v>2</v>
      </c>
      <c r="O5" s="19">
        <v>-1.5</v>
      </c>
      <c r="P5" s="20">
        <v>-3</v>
      </c>
      <c r="Q5" s="5">
        <v>4</v>
      </c>
      <c r="R5" s="3"/>
      <c r="S5" s="2">
        <v>2</v>
      </c>
      <c r="T5" s="23">
        <v>0</v>
      </c>
      <c r="U5" s="24">
        <v>0</v>
      </c>
    </row>
    <row r="6" spans="1:21" ht="15.75" thickBot="1" x14ac:dyDescent="0.3">
      <c r="A6" t="s">
        <v>7</v>
      </c>
      <c r="B6" s="28">
        <v>1.1803999999999999</v>
      </c>
      <c r="C6" s="29">
        <v>0</v>
      </c>
      <c r="D6" s="30">
        <v>1.0019</v>
      </c>
      <c r="F6" s="28">
        <v>-0.33179999999999998</v>
      </c>
      <c r="G6" s="29">
        <v>-0.66359999999999997</v>
      </c>
      <c r="H6" s="30">
        <v>0.52390000000000003</v>
      </c>
      <c r="N6" s="9"/>
      <c r="O6" s="3"/>
      <c r="P6" s="3"/>
      <c r="Q6" s="9"/>
    </row>
    <row r="7" spans="1:21" x14ac:dyDescent="0.25">
      <c r="F7" s="9"/>
      <c r="G7" s="9"/>
      <c r="H7" s="9"/>
      <c r="O7" s="3"/>
      <c r="P7" s="3"/>
    </row>
    <row r="9" spans="1:21" x14ac:dyDescent="0.25"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6" t="s">
        <v>15</v>
      </c>
      <c r="J9" s="6" t="s">
        <v>16</v>
      </c>
    </row>
    <row r="11" spans="1:21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10000*(G11-E11)^2</f>
        <v>0</v>
      </c>
      <c r="J11">
        <f>1000*(H11-F11)^2</f>
        <v>0</v>
      </c>
    </row>
    <row r="12" spans="1:21" x14ac:dyDescent="0.25">
      <c r="B12">
        <v>1</v>
      </c>
      <c r="C12">
        <v>0</v>
      </c>
      <c r="D12">
        <v>0</v>
      </c>
      <c r="E12">
        <f>EXP(-1/$Q$4)*E11+$O$4*(1-EXP(-1/$Q$4))*C11+$P$4*(1-EXP(-1/$Q$4))*D11</f>
        <v>0</v>
      </c>
      <c r="F12">
        <f t="shared" ref="F12:F30" si="0">EXP(-1/$Q$5)*F11+$O$5*(1-EXP(-1/$Q$5))*C11+$P$5*(1-EXP(-1/$Q$5))*D11</f>
        <v>0</v>
      </c>
      <c r="G12">
        <v>0</v>
      </c>
      <c r="H12">
        <v>0</v>
      </c>
      <c r="I12">
        <f t="shared" ref="I12:I36" si="1">10000*(G12-E12)^2</f>
        <v>0</v>
      </c>
      <c r="J12">
        <f t="shared" ref="J12:J36" si="2">1000*(H12-F12)^2</f>
        <v>0</v>
      </c>
    </row>
    <row r="13" spans="1:21" x14ac:dyDescent="0.25">
      <c r="B13">
        <v>2</v>
      </c>
      <c r="C13">
        <v>0</v>
      </c>
      <c r="D13">
        <v>0</v>
      </c>
      <c r="E13">
        <f>EXP(-1/$Q$4)*E12+$O$4*(1-EXP(-1/$Q$4))*C12+$P$4*(1-EXP(-1/$Q$4))*D11</f>
        <v>0</v>
      </c>
      <c r="F13">
        <f t="shared" si="0"/>
        <v>0</v>
      </c>
      <c r="G13">
        <v>0</v>
      </c>
      <c r="H13">
        <v>0</v>
      </c>
      <c r="I13">
        <f t="shared" si="1"/>
        <v>0</v>
      </c>
      <c r="J13">
        <f t="shared" si="2"/>
        <v>0</v>
      </c>
    </row>
    <row r="14" spans="1:21" x14ac:dyDescent="0.25">
      <c r="B14">
        <v>3</v>
      </c>
      <c r="C14">
        <v>0</v>
      </c>
      <c r="D14">
        <v>0</v>
      </c>
      <c r="E14">
        <f t="shared" ref="E14:E30" si="3">EXP(-1/$Q$4)*E13+$O$4*(1-EXP(-1/$Q$4))*C13+$P$4*(1-EXP(-1/$Q$4))*D12</f>
        <v>0</v>
      </c>
      <c r="F14">
        <f t="shared" si="0"/>
        <v>0</v>
      </c>
      <c r="G14">
        <f>($B$6*C13+$B$5*C12+$B$4*C11)+($C$6*D13+$C$5*D12+$C$4*D11)+($D$6*G13+$D$5*G12+$D$4*G11)</f>
        <v>0</v>
      </c>
      <c r="H14">
        <f>($B$6*C13+$B$5*C12+$B$4*C11)+($C$6*D13+$C$5*D12+$C$4*D11)+($D$6*G13+$D$5*G12+$D$4*G11)</f>
        <v>0</v>
      </c>
      <c r="I14">
        <f t="shared" si="1"/>
        <v>0</v>
      </c>
      <c r="J14">
        <f t="shared" si="2"/>
        <v>0</v>
      </c>
    </row>
    <row r="15" spans="1:21" x14ac:dyDescent="0.25">
      <c r="B15">
        <v>4</v>
      </c>
      <c r="C15">
        <v>0</v>
      </c>
      <c r="D15">
        <v>1</v>
      </c>
      <c r="E15">
        <f t="shared" si="3"/>
        <v>0</v>
      </c>
      <c r="F15">
        <f t="shared" si="0"/>
        <v>0</v>
      </c>
      <c r="G15">
        <f>($B$6*C14+$B$5*C13+$B$4*C12)+($C$6*D14+$C$5*D13+$C$4*D12)+($D$6*G14+$D$5*G13+$D$4*G12)</f>
        <v>0</v>
      </c>
      <c r="H15">
        <f>($F$6*C14+$F$5*C13+$F$4*C12)+($G$6*D14+$G$5*D13+$G$4*D12)+($H$6*H14+$H$5*H13+$H$4*H12)</f>
        <v>0</v>
      </c>
      <c r="I15">
        <f t="shared" si="1"/>
        <v>0</v>
      </c>
      <c r="J15">
        <f t="shared" si="2"/>
        <v>0</v>
      </c>
    </row>
    <row r="16" spans="1:21" x14ac:dyDescent="0.25">
      <c r="B16">
        <v>5</v>
      </c>
      <c r="C16">
        <v>0</v>
      </c>
      <c r="D16">
        <v>1</v>
      </c>
      <c r="E16">
        <f t="shared" si="3"/>
        <v>0</v>
      </c>
      <c r="F16">
        <f t="shared" si="0"/>
        <v>-0.66359765078578536</v>
      </c>
      <c r="G16">
        <f>($B$6*C15+$B$5*C14+$B$4*C13)+($C$6*D15+$C$5*D14+$C$4*D13)+($D$6*G15+$D$5*G14+$D$4*G13)</f>
        <v>0</v>
      </c>
      <c r="H16">
        <f t="shared" ref="H16:H30" si="4">($F$6*C15+$F$5*C14+$F$4*C13)+($G$6*D15+$G$5*D14+$G$4*D13)+($H$6*H15+$H$5*H14+$H$4*H13)</f>
        <v>-0.66359999999999997</v>
      </c>
      <c r="I16">
        <f t="shared" si="1"/>
        <v>0</v>
      </c>
      <c r="J16">
        <f t="shared" si="2"/>
        <v>5.5188074260932663E-9</v>
      </c>
    </row>
    <row r="17" spans="2:10" x14ac:dyDescent="0.25">
      <c r="B17">
        <v>6</v>
      </c>
      <c r="C17">
        <v>0</v>
      </c>
      <c r="D17">
        <v>1</v>
      </c>
      <c r="E17">
        <f>EXP(-1/$Q$4)*E16+$O$4*(1-EXP(-1/$Q$4))*C16+$P$4*(1-EXP(-1/$Q$4))*D15</f>
        <v>5.9020401043104984</v>
      </c>
      <c r="F17">
        <f t="shared" si="0"/>
        <v>-1.1804080208620997</v>
      </c>
      <c r="G17">
        <f>($B$6*C16+$B$5*C15+$B$4*C14)+($C$6*D16+$C$5*D15+$C$4*D14)+($D$6*G16+$D$5*G15+$D$4*G14)</f>
        <v>5.9020000000000001</v>
      </c>
      <c r="H17">
        <f t="shared" si="4"/>
        <v>-1.1803600400000001</v>
      </c>
      <c r="I17">
        <f t="shared" si="1"/>
        <v>1.6083557205423717E-5</v>
      </c>
      <c r="J17">
        <f t="shared" si="2"/>
        <v>2.3021631278277845E-6</v>
      </c>
    </row>
    <row r="18" spans="2:10" x14ac:dyDescent="0.25">
      <c r="B18">
        <v>7</v>
      </c>
      <c r="C18">
        <v>1</v>
      </c>
      <c r="D18">
        <v>1</v>
      </c>
      <c r="E18">
        <f>EXP(-1/$Q$4)*E17+$O$4*(1-EXP(-1/$Q$4))*C17+$P$4*(1-EXP(-1/$Q$4))*D16</f>
        <v>9.4818083824283654</v>
      </c>
      <c r="F18">
        <f>EXP(-1/$Q$5)*F17+$O$5*(1-EXP(-1/$Q$5))*C17+$P$5*(1-EXP(-1/$Q$5))*D17</f>
        <v>-1.5829003417769558</v>
      </c>
      <c r="G18">
        <f>($B$6*C17+$B$5*C16+$B$4*C15)+($C$6*D17+$C$5*D16+$C$4*D15)+($D$6*G17+$D$5*G16+$D$4*G15)</f>
        <v>9.4815138000000001</v>
      </c>
      <c r="H18">
        <f t="shared" si="4"/>
        <v>-1.5828710649560001</v>
      </c>
      <c r="I18">
        <f t="shared" si="1"/>
        <v>8.6778807101615301E-4</v>
      </c>
      <c r="J18">
        <f t="shared" si="2"/>
        <v>8.5713224527623289E-7</v>
      </c>
    </row>
    <row r="19" spans="2:10" x14ac:dyDescent="0.25">
      <c r="B19">
        <v>8</v>
      </c>
      <c r="C19">
        <v>1</v>
      </c>
      <c r="D19">
        <v>1</v>
      </c>
      <c r="E19">
        <f t="shared" si="3"/>
        <v>12.833455618635652</v>
      </c>
      <c r="F19">
        <f t="shared" si="0"/>
        <v>-2.2281605018785657</v>
      </c>
      <c r="G19">
        <f>($B$6*C18+$B$5*C17+$B$4*C16)+($C$6*D18+$C$5*D17+$C$4*D16)+($D$6*G18+$D$5*G17+$D$4*G16)</f>
        <v>12.832929076220001</v>
      </c>
      <c r="H19">
        <f t="shared" si="4"/>
        <v>-2.2281324834464487</v>
      </c>
      <c r="I19">
        <f t="shared" si="1"/>
        <v>2.7724691547944915E-3</v>
      </c>
      <c r="J19">
        <f t="shared" si="2"/>
        <v>7.8503253829958156E-7</v>
      </c>
    </row>
    <row r="20" spans="2:10" x14ac:dyDescent="0.25">
      <c r="B20">
        <v>9</v>
      </c>
      <c r="C20">
        <v>1</v>
      </c>
      <c r="D20">
        <v>4.3987372960694104</v>
      </c>
      <c r="E20">
        <f t="shared" si="3"/>
        <v>14.866332427936481</v>
      </c>
      <c r="F20">
        <f t="shared" si="0"/>
        <v>-2.7306896198504798</v>
      </c>
      <c r="G20">
        <f>($B$6*C19+$B$5*C18+$B$4*C17)+($C$6*D19+$C$5*D18+$C$4*D17)+($D$6*G19+$D$5*G18+$D$4*G17)</f>
        <v>14.865644632224818</v>
      </c>
      <c r="H20">
        <f t="shared" si="4"/>
        <v>-2.7306918253587269</v>
      </c>
      <c r="I20">
        <f t="shared" si="1"/>
        <v>4.7306294098185628E-3</v>
      </c>
      <c r="J20">
        <f t="shared" si="2"/>
        <v>4.8642666282199304E-9</v>
      </c>
    </row>
    <row r="21" spans="2:10" x14ac:dyDescent="0.25">
      <c r="B21">
        <v>10</v>
      </c>
      <c r="C21">
        <v>1</v>
      </c>
      <c r="D21">
        <v>7.2170076744899276</v>
      </c>
      <c r="E21">
        <f t="shared" si="3"/>
        <v>16.099334540196228</v>
      </c>
      <c r="F21">
        <f t="shared" si="0"/>
        <v>-5.3774537757528815</v>
      </c>
      <c r="G21">
        <f>($B$6*C20+$B$5*C19+$B$4*C18)+($C$6*D20+$C$5*D19+$C$4*D18)+($D$6*G20+$D$5*G19+$D$4*G18)</f>
        <v>16.098552964548489</v>
      </c>
      <c r="H21">
        <f t="shared" si="4"/>
        <v>-5.3774527667753391</v>
      </c>
      <c r="I21">
        <f t="shared" si="1"/>
        <v>6.1086049313891014E-3</v>
      </c>
      <c r="J21">
        <f t="shared" si="2"/>
        <v>1.0180356810774738E-9</v>
      </c>
    </row>
    <row r="22" spans="2:10" x14ac:dyDescent="0.25">
      <c r="B22">
        <v>11</v>
      </c>
      <c r="C22">
        <v>2</v>
      </c>
      <c r="D22">
        <v>2.2412765589848793</v>
      </c>
      <c r="E22">
        <f t="shared" si="3"/>
        <v>36.906671950189683</v>
      </c>
      <c r="F22">
        <f t="shared" si="0"/>
        <v>-9.3089533753740206</v>
      </c>
      <c r="G22">
        <f>($B$6*C21+$B$5*C20+$B$4*C19)+($C$6*D21+$C$5*D20+$C$4*D19)+($D$6*G21+$D$5*G20+$D$4*G19)</f>
        <v>36.905706153775277</v>
      </c>
      <c r="H22">
        <f t="shared" si="4"/>
        <v>-9.3087894798747257</v>
      </c>
      <c r="I22">
        <f t="shared" si="1"/>
        <v>9.327627140783612E-3</v>
      </c>
      <c r="J22">
        <f t="shared" si="2"/>
        <v>2.6861734689109062E-5</v>
      </c>
    </row>
    <row r="23" spans="2:10" x14ac:dyDescent="0.25">
      <c r="B23">
        <v>12</v>
      </c>
      <c r="C23">
        <v>2</v>
      </c>
      <c r="D23">
        <v>9.8385062684558449</v>
      </c>
      <c r="E23">
        <f t="shared" si="3"/>
        <v>67.340912855426694</v>
      </c>
      <c r="F23">
        <f t="shared" si="0"/>
        <v>-9.4007236884058845</v>
      </c>
      <c r="G23">
        <f>($B$6*C22+$B$5*C21+$B$4*C20)+($C$6*D22+$C$5*D21+$C$4*D20)+($D$6*G22+$D$5*G21+$D$4*G20)</f>
        <v>67.338940061571094</v>
      </c>
      <c r="H23">
        <f t="shared" si="4"/>
        <v>-9.4004698720947744</v>
      </c>
      <c r="I23">
        <f t="shared" si="1"/>
        <v>3.8919155966940205E-2</v>
      </c>
      <c r="J23">
        <f t="shared" si="2"/>
        <v>6.4422719785539047E-5</v>
      </c>
    </row>
    <row r="24" spans="2:10" x14ac:dyDescent="0.25">
      <c r="B24">
        <v>13</v>
      </c>
      <c r="C24">
        <v>2</v>
      </c>
      <c r="D24">
        <v>1.8011042091804852</v>
      </c>
      <c r="E24">
        <f t="shared" si="3"/>
        <v>56.433248477556901</v>
      </c>
      <c r="F24">
        <f t="shared" si="0"/>
        <v>-14.513698267742715</v>
      </c>
      <c r="G24">
        <f>($B$6*C23+$B$5*C22+$B$4*C21)+($C$6*D23+$C$5*D22+$C$4*D21)+($D$6*G23+$D$5*G22+$D$4*G21)</f>
        <v>56.429979153184384</v>
      </c>
      <c r="H24">
        <f t="shared" si="4"/>
        <v>-14.513791028231886</v>
      </c>
      <c r="I24">
        <f t="shared" si="1"/>
        <v>0.1068848185273826</v>
      </c>
      <c r="J24">
        <f t="shared" si="2"/>
        <v>8.6045083511929302E-6</v>
      </c>
    </row>
    <row r="25" spans="2:10" x14ac:dyDescent="0.25">
      <c r="B25">
        <v>14</v>
      </c>
      <c r="C25">
        <v>2</v>
      </c>
      <c r="D25">
        <v>6.1905286455192297</v>
      </c>
      <c r="E25">
        <f t="shared" si="3"/>
        <v>94.656570033480392</v>
      </c>
      <c r="F25">
        <f t="shared" si="0"/>
        <v>-13.162085748998464</v>
      </c>
      <c r="G25">
        <f>($B$6*C24+$B$5*C23+$B$4*C22)+($C$6*D24+$C$5*D23+$C$4*D22)+($D$6*G24+$D$5*G23+$D$4*G22)</f>
        <v>94.653115177534062</v>
      </c>
      <c r="H25">
        <f>($F$6*C24+$F$5*C23+$F$4*C22)+($G$6*D24+$G$5*D23+$G$4*D22)+($H$6*H24+$H$5*H23+$H$4*H22)</f>
        <v>-13.161688749182764</v>
      </c>
      <c r="I25">
        <f t="shared" si="1"/>
        <v>0.11936029609894015</v>
      </c>
      <c r="J25">
        <f t="shared" si="2"/>
        <v>1.5760885366642008E-4</v>
      </c>
    </row>
    <row r="26" spans="2:10" x14ac:dyDescent="0.25">
      <c r="B26">
        <v>15</v>
      </c>
      <c r="C26">
        <v>2</v>
      </c>
      <c r="D26">
        <v>9.5028730390516749</v>
      </c>
      <c r="E26">
        <f t="shared" si="3"/>
        <v>70.403117184891812</v>
      </c>
      <c r="F26">
        <f t="shared" si="0"/>
        <v>-15.022260605247439</v>
      </c>
      <c r="G26">
        <f>($B$6*C25+$B$5*C24+$B$4*C23)+($C$6*D25+$C$5*D24+$C$4*D23)+($D$6*G25+$D$5*G24+$D$4*G23)</f>
        <v>70.398442059325575</v>
      </c>
      <c r="H26">
        <f t="shared" si="4"/>
        <v>-15.022445304428606</v>
      </c>
      <c r="I26">
        <f t="shared" si="1"/>
        <v>0.21856799060084423</v>
      </c>
      <c r="J26">
        <f t="shared" si="2"/>
        <v>3.4113787523814678E-5</v>
      </c>
    </row>
    <row r="27" spans="2:10" x14ac:dyDescent="0.25">
      <c r="B27">
        <v>16</v>
      </c>
      <c r="C27">
        <v>2</v>
      </c>
      <c r="D27">
        <v>1.781191494567822</v>
      </c>
      <c r="E27">
        <f t="shared" si="3"/>
        <v>81.599213486439908</v>
      </c>
      <c r="F27">
        <f t="shared" si="0"/>
        <v>-18.669030198085476</v>
      </c>
      <c r="G27">
        <f>($B$6*C26+$B$5*C25+$B$4*C24)+($C$6*D26+$C$5*D25+$C$4*D24)+($D$6*G26+$D$5*G25+$D$4*G24)</f>
        <v>81.595045252555622</v>
      </c>
      <c r="H27">
        <f t="shared" si="4"/>
        <v>-18.668842622859735</v>
      </c>
      <c r="I27">
        <f t="shared" si="1"/>
        <v>0.17374173714110872</v>
      </c>
      <c r="J27">
        <f t="shared" si="2"/>
        <v>3.5184465311861721E-5</v>
      </c>
    </row>
    <row r="28" spans="2:10" x14ac:dyDescent="0.25">
      <c r="B28">
        <v>17</v>
      </c>
      <c r="C28">
        <v>2</v>
      </c>
      <c r="D28">
        <v>3.34069448085656</v>
      </c>
      <c r="E28">
        <f t="shared" si="3"/>
        <v>107.93957861234058</v>
      </c>
      <c r="F28">
        <f t="shared" si="0"/>
        <v>-16.38504747963329</v>
      </c>
      <c r="G28">
        <f>($B$6*C27+$B$5*C26+$B$4*C25)+($C$6*D27+$C$5*D26+$C$4*D25)+($D$6*G27+$D$5*G26+$D$4*G25)</f>
        <v>107.93504940914397</v>
      </c>
      <c r="H28">
        <f t="shared" si="4"/>
        <v>-16.384798826004634</v>
      </c>
      <c r="I28">
        <f t="shared" si="1"/>
        <v>0.205136815961942</v>
      </c>
      <c r="J28">
        <f t="shared" si="2"/>
        <v>6.1828627043853003E-5</v>
      </c>
    </row>
    <row r="29" spans="2:10" x14ac:dyDescent="0.25">
      <c r="B29">
        <v>18</v>
      </c>
      <c r="C29">
        <v>2</v>
      </c>
      <c r="D29">
        <v>2.5327396599926679</v>
      </c>
      <c r="E29">
        <f t="shared" si="3"/>
        <v>78.342143500966841</v>
      </c>
      <c r="F29">
        <f t="shared" si="0"/>
        <v>-15.641162468075791</v>
      </c>
      <c r="G29">
        <f>($B$6*C28+$B$5*C27+$B$4*C26)+($C$6*D28+$C$5*D27+$C$4*D26)+($D$6*G28+$D$5*G27+$D$4*G26)</f>
        <v>78.336771541162904</v>
      </c>
      <c r="H29">
        <f t="shared" si="4"/>
        <v>-15.641348357297906</v>
      </c>
      <c r="I29">
        <f t="shared" si="1"/>
        <v>0.28857952135124498</v>
      </c>
      <c r="J29">
        <f t="shared" si="2"/>
        <v>3.4554802898412043E-5</v>
      </c>
    </row>
    <row r="30" spans="2:10" x14ac:dyDescent="0.25">
      <c r="B30">
        <v>19</v>
      </c>
      <c r="C30">
        <v>2</v>
      </c>
      <c r="D30">
        <v>6.3763942688414321</v>
      </c>
      <c r="E30">
        <f t="shared" si="3"/>
        <v>69.594640824931574</v>
      </c>
      <c r="F30">
        <f t="shared" si="0"/>
        <v>-14.525667317493403</v>
      </c>
      <c r="G30">
        <f>($B$6*C29+$B$5*C28+$B$4*C27)+($C$6*D29+$C$5*D28+$C$4*D27)+($D$6*G29+$D$5*G28+$D$4*G27)</f>
        <v>69.590198793920877</v>
      </c>
      <c r="H30">
        <f t="shared" si="4"/>
        <v>-14.525651192954316</v>
      </c>
      <c r="I30">
        <f t="shared" si="1"/>
        <v>0.19731639499995396</v>
      </c>
      <c r="J30">
        <f t="shared" si="2"/>
        <v>2.6000076077009414E-7</v>
      </c>
    </row>
    <row r="31" spans="2:10" x14ac:dyDescent="0.25">
      <c r="B31">
        <v>20</v>
      </c>
      <c r="C31">
        <v>2</v>
      </c>
      <c r="D31">
        <v>6.3763942688414321</v>
      </c>
      <c r="E31">
        <f t="shared" ref="E31:E36" si="5">EXP(-1/$Q$4)*E30+$O$4*(1-EXP(-1/$Q$4))*C30+$P$4*(1-EXP(-1/$Q$4))*D29</f>
        <v>59.52043050078818</v>
      </c>
      <c r="F31">
        <f t="shared" ref="F31:F36" si="6">EXP(-1/$Q$5)*F30+$O$5*(1-EXP(-1/$Q$5))*C30+$P$5*(1-EXP(-1/$Q$5))*D30</f>
        <v>-16.207558989571481</v>
      </c>
      <c r="G31">
        <f>($B$6*C30+$B$5*C29+$B$4*C28)+($C$6*D30+$C$5*D29+$C$4*D28)+($D$6*G30+$D$5*G29+$D$4*G28)</f>
        <v>59.516713119360226</v>
      </c>
      <c r="H31">
        <f t="shared" ref="H31:H36" si="7">($F$6*C30+$F$5*C29+$F$4*C28)+($G$6*D30+$G$5*D29+$G$4*D28)+($H$6*H30+$H$5*H29+$H$4*H28)</f>
        <v>-16.207646894146038</v>
      </c>
      <c r="I31">
        <f t="shared" si="1"/>
        <v>0.13818924680897918</v>
      </c>
      <c r="J31">
        <f t="shared" si="2"/>
        <v>7.7272142279274362E-6</v>
      </c>
    </row>
    <row r="32" spans="2:10" x14ac:dyDescent="0.25">
      <c r="B32">
        <v>21</v>
      </c>
      <c r="C32">
        <v>2</v>
      </c>
      <c r="D32">
        <v>6.3763942688414321</v>
      </c>
      <c r="E32">
        <f t="shared" si="5"/>
        <v>76.095516715344957</v>
      </c>
      <c r="F32">
        <f t="shared" si="6"/>
        <v>-17.517417540827161</v>
      </c>
      <c r="G32">
        <f>($B$6*C31+$B$5*C30+$B$4*C29)+($C$6*D31+$C$5*D30+$C$4*D29)+($D$6*G31+$D$5*G30+$D$4*G29)</f>
        <v>76.092289633682029</v>
      </c>
      <c r="H32">
        <f t="shared" si="7"/>
        <v>-17.517276726115675</v>
      </c>
      <c r="I32">
        <f t="shared" si="1"/>
        <v>0.1041405605920514</v>
      </c>
      <c r="J32">
        <f t="shared" si="2"/>
        <v>1.9828782970845806E-5</v>
      </c>
    </row>
    <row r="33" spans="2:10" x14ac:dyDescent="0.25">
      <c r="B33">
        <v>22</v>
      </c>
      <c r="C33">
        <v>2</v>
      </c>
      <c r="D33">
        <v>6.3763942688414321</v>
      </c>
      <c r="E33">
        <f t="shared" si="5"/>
        <v>86.148814691853858</v>
      </c>
      <c r="F33">
        <f t="shared" si="6"/>
        <v>-18.537536406257864</v>
      </c>
      <c r="G33">
        <f>($B$6*C32+$B$5*C31+$B$4*C30)+($C$6*D32+$C$5*D31+$C$4*D30)+($D$6*G32+$D$5*G31+$D$4*G30)</f>
        <v>86.145044847470331</v>
      </c>
      <c r="H33">
        <f t="shared" si="7"/>
        <v>-18.537469769324872</v>
      </c>
      <c r="I33">
        <f t="shared" si="1"/>
        <v>0.14211726676008468</v>
      </c>
      <c r="J33">
        <f t="shared" si="2"/>
        <v>4.4404808385837339E-6</v>
      </c>
    </row>
    <row r="34" spans="2:10" x14ac:dyDescent="0.25">
      <c r="B34">
        <v>23</v>
      </c>
      <c r="C34">
        <v>2</v>
      </c>
      <c r="D34">
        <v>6.3763942688414321</v>
      </c>
      <c r="E34">
        <f t="shared" si="5"/>
        <v>92.246448145833483</v>
      </c>
      <c r="F34">
        <f t="shared" si="6"/>
        <v>-19.332005777481207</v>
      </c>
      <c r="G34">
        <f>($B$6*C33+$B$5*C32+$B$4*C31)+($C$6*D33+$C$5*D32+$C$4*D31)+($D$6*G33+$D$5*G32+$D$4*G31)</f>
        <v>92.242077048030453</v>
      </c>
      <c r="H34">
        <f t="shared" si="7"/>
        <v>-19.331930744035159</v>
      </c>
      <c r="I34">
        <f t="shared" si="1"/>
        <v>0.19106496003657766</v>
      </c>
      <c r="J34">
        <f t="shared" si="2"/>
        <v>5.6300180259015369E-6</v>
      </c>
    </row>
    <row r="35" spans="2:10" x14ac:dyDescent="0.25">
      <c r="B35">
        <v>24</v>
      </c>
      <c r="C35">
        <v>2</v>
      </c>
      <c r="D35">
        <v>6.3763942688414321</v>
      </c>
      <c r="E35">
        <f t="shared" si="5"/>
        <v>95.944849787361562</v>
      </c>
      <c r="F35">
        <f t="shared" si="6"/>
        <v>-19.950739145916195</v>
      </c>
      <c r="G35">
        <f>($B$6*C34+$B$5*C33+$B$4*C32)+($C$6*D34+$C$5*D33+$C$4*D32)+($D$6*G34+$D$5*G33+$D$4*G32)</f>
        <v>95.940042909505209</v>
      </c>
      <c r="H35">
        <f t="shared" si="7"/>
        <v>-19.950680093467057</v>
      </c>
      <c r="I35">
        <f t="shared" si="1"/>
        <v>0.23106074725899248</v>
      </c>
      <c r="J35">
        <f t="shared" si="2"/>
        <v>3.4871917492691916E-6</v>
      </c>
    </row>
    <row r="36" spans="2:10" x14ac:dyDescent="0.25">
      <c r="B36">
        <v>25</v>
      </c>
      <c r="C36">
        <v>2</v>
      </c>
      <c r="D36">
        <v>6.3763942688414321</v>
      </c>
      <c r="E36">
        <f t="shared" si="5"/>
        <v>98.188043774879873</v>
      </c>
      <c r="F36">
        <f t="shared" si="6"/>
        <v>-20.432609177765769</v>
      </c>
      <c r="G36">
        <f>($B$6*C35+$B$5*C34+$B$4*C33)+($C$6*D35+$C$5*D34+$C$4*D33)+($D$6*G35+$D$5*G34+$D$4*G33)</f>
        <v>98.182966584422445</v>
      </c>
      <c r="H36">
        <f t="shared" si="7"/>
        <v>-20.432557457066306</v>
      </c>
      <c r="I36">
        <f t="shared" si="1"/>
        <v>0.25777862940993929</v>
      </c>
      <c r="J36">
        <f t="shared" si="2"/>
        <v>2.6750307530129823E-6</v>
      </c>
    </row>
    <row r="38" spans="2:10" x14ac:dyDescent="0.25">
      <c r="H38" t="s">
        <v>17</v>
      </c>
      <c r="I38">
        <f>SUM(I11:I36)</f>
        <v>2.4366813437799886</v>
      </c>
      <c r="J38">
        <f>SUM(J11:J36)</f>
        <v>4.7118394761765239E-4</v>
      </c>
    </row>
    <row r="40" spans="2:10" x14ac:dyDescent="0.25">
      <c r="H40" t="s">
        <v>18</v>
      </c>
      <c r="J40">
        <f>SUM(I11:J36)</f>
        <v>2.4371525277276063</v>
      </c>
    </row>
    <row r="42" spans="2:10" x14ac:dyDescent="0.25">
      <c r="B42" s="6" t="s">
        <v>0</v>
      </c>
      <c r="C42" s="6" t="s">
        <v>1</v>
      </c>
      <c r="D42" s="6" t="s">
        <v>2</v>
      </c>
      <c r="E42" s="6" t="s">
        <v>3</v>
      </c>
      <c r="F42" s="6" t="s">
        <v>4</v>
      </c>
      <c r="G42" s="6" t="s">
        <v>5</v>
      </c>
      <c r="H42" s="6" t="s">
        <v>6</v>
      </c>
      <c r="I42" s="6" t="s">
        <v>15</v>
      </c>
      <c r="J42" s="6" t="s">
        <v>16</v>
      </c>
    </row>
    <row r="44" spans="2:10" x14ac:dyDescent="0.25"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>(G44-E44)^2</f>
        <v>0</v>
      </c>
      <c r="J44">
        <f>(H44-F44)^2</f>
        <v>0</v>
      </c>
    </row>
    <row r="45" spans="2:10" x14ac:dyDescent="0.25">
      <c r="B45">
        <v>1</v>
      </c>
      <c r="C45">
        <v>0</v>
      </c>
      <c r="D45">
        <v>0</v>
      </c>
      <c r="E45">
        <f>EXP(-1/$Q$4)*E44+$O$4*(1-EXP(-1/$Q$4))*C44+$P$4*(1-EXP(-1/$Q$4))*D44</f>
        <v>0</v>
      </c>
      <c r="F45">
        <f>EXP(-1/$Q$5)*F44+$O$5*(1-EXP(-1/$Q$5))*C44+$P$5*(1-EXP(-1/$Q$5))*D44</f>
        <v>0</v>
      </c>
      <c r="G45">
        <v>0</v>
      </c>
      <c r="H45">
        <v>0</v>
      </c>
      <c r="I45">
        <f t="shared" ref="I45:I60" si="8">(G45-E45)^2</f>
        <v>0</v>
      </c>
      <c r="J45">
        <f t="shared" ref="J45:J63" si="9">(H45-F45)^2</f>
        <v>0</v>
      </c>
    </row>
    <row r="46" spans="2:10" x14ac:dyDescent="0.25">
      <c r="B46">
        <v>2</v>
      </c>
      <c r="C46">
        <v>0</v>
      </c>
      <c r="D46">
        <v>0</v>
      </c>
      <c r="E46">
        <f>EXP(-1/$Q$4)*E45+$O$4*(1-EXP(-1/$Q$4))*C45+$P$4*(1-EXP(-1/$Q$4))*D44</f>
        <v>0</v>
      </c>
      <c r="F46">
        <f t="shared" ref="F46:F63" si="10">EXP(-1/$Q$5)*F45+$O$5*(1-EXP(-1/$Q$5))*C45+$P$5*(1-EXP(-1/$Q$5))*D45</f>
        <v>0</v>
      </c>
      <c r="G46">
        <v>0</v>
      </c>
      <c r="H46">
        <v>0</v>
      </c>
      <c r="I46">
        <f t="shared" si="8"/>
        <v>0</v>
      </c>
      <c r="J46">
        <f t="shared" si="9"/>
        <v>0</v>
      </c>
    </row>
    <row r="47" spans="2:10" x14ac:dyDescent="0.25">
      <c r="B47">
        <v>3</v>
      </c>
      <c r="C47">
        <v>0</v>
      </c>
      <c r="D47">
        <v>0</v>
      </c>
      <c r="E47">
        <f t="shared" ref="E47:E63" si="11">EXP(-1/$Q$4)*E46+$O$4*(1-EXP(-1/$Q$4))*C46+$P$4*(1-EXP(-1/$Q$4))*D45</f>
        <v>0</v>
      </c>
      <c r="F47">
        <f t="shared" si="10"/>
        <v>0</v>
      </c>
      <c r="G47">
        <f>($B$6*C46+$B$5*C45+$B$4*C44)+($C$6*D46+$C$5*D45+$C$4*D44)+($D$6*G46+$D$5*G45+$D$4*G44)</f>
        <v>0</v>
      </c>
      <c r="H47">
        <f>($B$6*C46+$B$5*C45+$B$4*C44)+($C$6*D46+$C$5*D45+$C$4*D44)+($D$6*G46+$D$5*G45+$D$4*G44)</f>
        <v>0</v>
      </c>
      <c r="I47">
        <f t="shared" si="8"/>
        <v>0</v>
      </c>
      <c r="J47">
        <f t="shared" si="9"/>
        <v>0</v>
      </c>
    </row>
    <row r="48" spans="2:10" x14ac:dyDescent="0.25">
      <c r="B48">
        <v>4</v>
      </c>
      <c r="C48">
        <v>1</v>
      </c>
      <c r="D48">
        <v>0</v>
      </c>
      <c r="E48">
        <f t="shared" si="11"/>
        <v>0</v>
      </c>
      <c r="F48">
        <f t="shared" si="10"/>
        <v>0</v>
      </c>
      <c r="G48">
        <f>($B$6*C47+$B$5*C46+$B$4*C45)+($C$6*D47+$C$5*D46+$C$4*D45)+($D$6*G47+$D$5*G46+$D$4*G45)</f>
        <v>0</v>
      </c>
      <c r="H48">
        <f>($F$6*C47+$F$5*C46+$F$4*C45)+($G$6*D47+$G$5*D46+$G$4*D45)+($H$6*H47+$H$5*H46+$H$4*H45)</f>
        <v>0</v>
      </c>
      <c r="I48">
        <f t="shared" si="8"/>
        <v>0</v>
      </c>
      <c r="J48">
        <f t="shared" si="9"/>
        <v>0</v>
      </c>
    </row>
    <row r="49" spans="2:10" x14ac:dyDescent="0.25">
      <c r="B49">
        <v>5</v>
      </c>
      <c r="C49">
        <v>1</v>
      </c>
      <c r="D49">
        <v>0</v>
      </c>
      <c r="E49">
        <f t="shared" si="11"/>
        <v>1.1804080208620997</v>
      </c>
      <c r="F49">
        <f t="shared" si="10"/>
        <v>-0.33179882539289268</v>
      </c>
      <c r="G49">
        <f>($B$6*C48+$B$5*C47+$B$4*C46)+($C$6*D48+$C$5*D47+$C$4*D46)+($D$6*G48+$D$5*G47+$D$4*G46)</f>
        <v>1.1803999999999999</v>
      </c>
      <c r="H49">
        <f t="shared" ref="H49:H63" si="12">($F$6*C48+$F$5*C47+$F$4*C46)+($G$6*D48+$G$5*D47+$G$4*D46)+($H$6*H48+$H$5*H47+$H$4*H46)</f>
        <v>-0.33179999999999998</v>
      </c>
      <c r="I49">
        <f t="shared" si="8"/>
        <v>6.433422882454445E-11</v>
      </c>
      <c r="J49">
        <f t="shared" si="9"/>
        <v>1.3797018565233167E-12</v>
      </c>
    </row>
    <row r="50" spans="2:10" x14ac:dyDescent="0.25">
      <c r="B50">
        <v>6</v>
      </c>
      <c r="C50">
        <v>1</v>
      </c>
      <c r="D50">
        <v>0</v>
      </c>
      <c r="E50">
        <f t="shared" si="11"/>
        <v>1.896361676485673</v>
      </c>
      <c r="F50">
        <f t="shared" si="10"/>
        <v>-0.59020401043104986</v>
      </c>
      <c r="G50">
        <f>($B$6*C49+$B$5*C48+$B$4*C47)+($C$6*D49+$C$5*D48+$C$4*D47)+($D$6*G49+$D$5*G48+$D$4*G47)</f>
        <v>1.89634276</v>
      </c>
      <c r="H50">
        <f t="shared" si="12"/>
        <v>-0.59023002000000002</v>
      </c>
      <c r="I50">
        <f t="shared" si="8"/>
        <v>3.5783343021612438E-10</v>
      </c>
      <c r="J50">
        <f t="shared" si="9"/>
        <v>6.7649767697303708E-10</v>
      </c>
    </row>
    <row r="51" spans="2:10" x14ac:dyDescent="0.25">
      <c r="B51">
        <v>7</v>
      </c>
      <c r="C51">
        <v>1</v>
      </c>
      <c r="D51">
        <v>0</v>
      </c>
      <c r="E51">
        <f t="shared" si="11"/>
        <v>2.3306095195547103</v>
      </c>
      <c r="F51">
        <f t="shared" si="10"/>
        <v>-0.79145017088847791</v>
      </c>
      <c r="G51">
        <f>($B$6*C50+$B$5*C49+$B$4*C48)+($C$6*D50+$C$5*D49+$C$4*D48)+($D$6*G50+$D$5*G49+$D$4*G48)</f>
        <v>2.3305858912440001</v>
      </c>
      <c r="H51">
        <f>($F$6*C50+$F$5*C49+$F$4*C48)+($G$6*D50+$G$5*D49+$G$4*D48)+($H$6*H50+$H$5*H49+$H$4*H48)</f>
        <v>-0.79146172747800003</v>
      </c>
      <c r="I51">
        <f t="shared" si="8"/>
        <v>5.5829706701931526E-10</v>
      </c>
      <c r="J51">
        <f t="shared" si="9"/>
        <v>1.3355476138280758E-10</v>
      </c>
    </row>
    <row r="52" spans="2:10" x14ac:dyDescent="0.25">
      <c r="B52">
        <v>8</v>
      </c>
      <c r="C52">
        <v>1</v>
      </c>
      <c r="D52">
        <v>0</v>
      </c>
      <c r="E52">
        <f t="shared" si="11"/>
        <v>2.593994150290162</v>
      </c>
      <c r="F52">
        <f t="shared" si="10"/>
        <v>-0.9481808382428365</v>
      </c>
      <c r="G52">
        <f>($B$6*C51+$B$5*C50+$B$4*C49)+($C$6*D51+$C$5*D50+$C$4*D49)+($D$6*G51+$D$5*G50+$D$4*G49)</f>
        <v>2.5939710105893634</v>
      </c>
      <c r="H52">
        <f t="shared" si="12"/>
        <v>-0.94819061028372431</v>
      </c>
      <c r="I52">
        <f t="shared" si="8"/>
        <v>5.3544575304832117E-10</v>
      </c>
      <c r="J52">
        <f t="shared" si="9"/>
        <v>9.5492783113072264E-11</v>
      </c>
    </row>
    <row r="53" spans="2:10" x14ac:dyDescent="0.25">
      <c r="B53">
        <v>9</v>
      </c>
      <c r="C53">
        <v>1</v>
      </c>
      <c r="D53">
        <v>0</v>
      </c>
      <c r="E53">
        <f t="shared" si="11"/>
        <v>2.7537450041283034</v>
      </c>
      <c r="F53">
        <f t="shared" si="10"/>
        <v>-1.0702428047097148</v>
      </c>
      <c r="G53">
        <f>($B$6*C52+$B$5*C51+$B$4*C50)+($C$6*D52+$C$5*D51+$C$4*D50)+($D$6*G52+$D$5*G51+$D$4*G50)</f>
        <v>2.7537250587891715</v>
      </c>
      <c r="H53">
        <f t="shared" si="12"/>
        <v>-1.0702486862837093</v>
      </c>
      <c r="I53">
        <f>(G53-E53)^2</f>
        <v>3.9781655308470324E-10</v>
      </c>
      <c r="J53">
        <f t="shared" si="9"/>
        <v>3.4592912652825177E-11</v>
      </c>
    </row>
    <row r="54" spans="2:10" x14ac:dyDescent="0.25">
      <c r="B54">
        <v>10</v>
      </c>
      <c r="C54">
        <v>1</v>
      </c>
      <c r="D54">
        <v>0</v>
      </c>
      <c r="E54">
        <f t="shared" si="11"/>
        <v>2.8506387948964083</v>
      </c>
      <c r="F54">
        <f t="shared" si="10"/>
        <v>-1.1653047597773551</v>
      </c>
      <c r="G54">
        <f>($B$6*C53+$B$5*C52+$B$4*C51)+($C$6*D53+$C$5*D52+$C$4*D51)+($D$6*G53+$D$5*G52+$D$4*G51)</f>
        <v>2.8506228880615416</v>
      </c>
      <c r="H54">
        <f t="shared" si="12"/>
        <v>-1.1653086963256865</v>
      </c>
      <c r="I54">
        <f t="shared" ref="I54:I63" si="13">(G54-E54)^2</f>
        <v>2.5302739547424377E-10</v>
      </c>
      <c r="J54">
        <f t="shared" si="9"/>
        <v>1.549641276471566E-11</v>
      </c>
    </row>
    <row r="55" spans="2:10" x14ac:dyDescent="0.25">
      <c r="B55">
        <v>11</v>
      </c>
      <c r="C55">
        <v>1</v>
      </c>
      <c r="D55">
        <v>1</v>
      </c>
      <c r="E55">
        <f t="shared" si="11"/>
        <v>2.9094078497330447</v>
      </c>
      <c r="F55">
        <f t="shared" si="10"/>
        <v>-1.2393390848243322</v>
      </c>
      <c r="G55">
        <f>($B$6*C54+$B$5*C53+$B$4*C52)+($C$6*D54+$C$5*D53+$C$4*D52)+($D$6*G54+$D$5*G53+$D$4*G52)</f>
        <v>2.9093958024512148</v>
      </c>
      <c r="H55">
        <f t="shared" si="12"/>
        <v>-1.2393414364796511</v>
      </c>
      <c r="I55">
        <f t="shared" si="13"/>
        <v>1.45136999489226E-10</v>
      </c>
      <c r="J55">
        <f t="shared" si="9"/>
        <v>5.5302827390131263E-12</v>
      </c>
    </row>
    <row r="56" spans="2:10" x14ac:dyDescent="0.25">
      <c r="B56">
        <v>12</v>
      </c>
      <c r="C56">
        <v>1</v>
      </c>
      <c r="D56">
        <v>1</v>
      </c>
      <c r="E56">
        <f t="shared" si="11"/>
        <v>2.9450530833337973</v>
      </c>
      <c r="F56">
        <f t="shared" si="10"/>
        <v>-1.960594725930866</v>
      </c>
      <c r="G56">
        <f>($B$6*C55+$B$5*C54+$B$4*C53)+($C$6*D55+$C$5*D54+$C$4*D53)+($D$6*G55+$D$5*G54+$D$4*G53)</f>
        <v>2.9450442859187143</v>
      </c>
      <c r="H56">
        <f t="shared" si="12"/>
        <v>-1.9605984147330502</v>
      </c>
      <c r="I56">
        <f t="shared" si="13"/>
        <v>7.7394512144071195E-11</v>
      </c>
      <c r="J56">
        <f t="shared" si="9"/>
        <v>1.3607261553820261E-11</v>
      </c>
    </row>
    <row r="57" spans="2:10" x14ac:dyDescent="0.25">
      <c r="B57">
        <v>13</v>
      </c>
      <c r="C57">
        <v>1</v>
      </c>
      <c r="D57">
        <v>1</v>
      </c>
      <c r="E57">
        <f t="shared" si="11"/>
        <v>8.8687131146957725</v>
      </c>
      <c r="F57">
        <f t="shared" si="10"/>
        <v>-2.5223091840193028</v>
      </c>
      <c r="G57">
        <f>($B$6*C56+$B$5*C55+$B$4*C54)+($C$6*D56+$C$5*D55+$C$4*D54)+($D$6*G56+$D$5*G55+$D$4*G54)</f>
        <v>8.868666756634159</v>
      </c>
      <c r="H57">
        <f t="shared" si="12"/>
        <v>-2.5222618439063154</v>
      </c>
      <c r="I57">
        <f t="shared" si="13"/>
        <v>2.1490698765574163E-9</v>
      </c>
      <c r="J57">
        <f t="shared" si="9"/>
        <v>2.2410862976654364E-9</v>
      </c>
    </row>
    <row r="58" spans="2:10" x14ac:dyDescent="0.25">
      <c r="B58">
        <v>14</v>
      </c>
      <c r="C58">
        <v>1</v>
      </c>
      <c r="D58">
        <v>1</v>
      </c>
      <c r="E58">
        <f t="shared" si="11"/>
        <v>12.461594541431108</v>
      </c>
      <c r="F58">
        <f t="shared" si="10"/>
        <v>-2.9597728438411073</v>
      </c>
      <c r="G58">
        <f>($B$6*C57+$B$5*C56+$B$4*C55)+($C$6*D57+$C$5*D56+$C$4*D55)+($D$6*G57+$D$5*G56+$D$4*G55)</f>
        <v>12.461295603708455</v>
      </c>
      <c r="H58">
        <f t="shared" si="12"/>
        <v>-2.959743758430613</v>
      </c>
      <c r="I58">
        <f t="shared" si="13"/>
        <v>8.9363762024558968E-8</v>
      </c>
      <c r="J58">
        <f t="shared" si="9"/>
        <v>8.4596110362132443E-10</v>
      </c>
    </row>
    <row r="59" spans="2:10" x14ac:dyDescent="0.25">
      <c r="B59">
        <v>15</v>
      </c>
      <c r="C59">
        <v>1</v>
      </c>
      <c r="D59">
        <v>1</v>
      </c>
      <c r="E59">
        <f t="shared" si="11"/>
        <v>14.64078728345816</v>
      </c>
      <c r="F59">
        <f t="shared" si="10"/>
        <v>-3.3004698846756115</v>
      </c>
      <c r="G59">
        <f>($B$6*C58+$B$5*C57+$B$4*C56)+($C$6*D58+$C$5*D57+$C$4*D56)+($D$6*G58+$D$5*G57+$D$4*G56)</f>
        <v>14.64026577711463</v>
      </c>
      <c r="H59">
        <f t="shared" si="12"/>
        <v>-3.3004405993644426</v>
      </c>
      <c r="I59">
        <f t="shared" si="13"/>
        <v>2.719688663417854E-7</v>
      </c>
      <c r="J59">
        <f t="shared" si="9"/>
        <v>8.5762945026336893E-10</v>
      </c>
    </row>
    <row r="60" spans="2:10" x14ac:dyDescent="0.25">
      <c r="B60">
        <v>16</v>
      </c>
      <c r="C60">
        <v>1</v>
      </c>
      <c r="D60">
        <v>1</v>
      </c>
      <c r="E60">
        <f t="shared" si="11"/>
        <v>15.96253449492081</v>
      </c>
      <c r="F60">
        <f t="shared" si="10"/>
        <v>-3.5658050068676337</v>
      </c>
      <c r="G60">
        <f>($B$6*C59+$B$5*C58+$B$4*C57)+($C$6*D59+$C$5*D58+$C$4*D57)+($D$6*G59+$D$5*G58+$D$4*G57)</f>
        <v>15.961863596321859</v>
      </c>
      <c r="H60">
        <f t="shared" si="12"/>
        <v>-3.5657809435251582</v>
      </c>
      <c r="I60">
        <f t="shared" si="13"/>
        <v>4.5010493007467948E-7</v>
      </c>
      <c r="J60">
        <f t="shared" si="9"/>
        <v>5.7904445109373219E-10</v>
      </c>
    </row>
    <row r="61" spans="2:10" x14ac:dyDescent="0.25">
      <c r="B61">
        <v>17</v>
      </c>
      <c r="C61">
        <v>1</v>
      </c>
      <c r="D61">
        <v>1</v>
      </c>
      <c r="E61">
        <f t="shared" si="11"/>
        <v>16.764214703062585</v>
      </c>
      <c r="F61">
        <f t="shared" si="10"/>
        <v>-3.7724482078071278</v>
      </c>
      <c r="G61">
        <f>($B$6*C60+$B$5*C59+$B$4*C58)+($C$6*D60+$C$5*D59+$C$4*D58)+($D$6*G60+$D$5*G59+$D$4*G58)</f>
        <v>16.76345540380278</v>
      </c>
      <c r="H61">
        <f t="shared" si="12"/>
        <v>-3.7724273098230974</v>
      </c>
      <c r="I61">
        <f t="shared" si="13"/>
        <v>5.7653536594025514E-7</v>
      </c>
      <c r="J61">
        <f t="shared" si="9"/>
        <v>4.3672573653388808E-10</v>
      </c>
    </row>
    <row r="62" spans="2:10" x14ac:dyDescent="0.25">
      <c r="B62">
        <v>18</v>
      </c>
      <c r="C62">
        <v>1</v>
      </c>
      <c r="D62">
        <v>1</v>
      </c>
      <c r="E62">
        <f t="shared" si="11"/>
        <v>17.250458328585378</v>
      </c>
      <c r="F62">
        <f t="shared" si="10"/>
        <v>-3.9333820945151872</v>
      </c>
      <c r="G62">
        <f>($B$6*C61+$B$5*C60+$B$4*C59)+($C$6*D61+$C$5*D60+$C$4*D59)+($D$6*G61+$D$5*G60+$D$4*G59)</f>
        <v>17.249651078672024</v>
      </c>
      <c r="H62">
        <f t="shared" si="12"/>
        <v>-3.9333644957799452</v>
      </c>
      <c r="I62">
        <f t="shared" si="13"/>
        <v>6.5165242261006218E-7</v>
      </c>
      <c r="J62">
        <f t="shared" si="9"/>
        <v>3.0971548211751875E-10</v>
      </c>
    </row>
    <row r="63" spans="2:10" x14ac:dyDescent="0.25">
      <c r="B63">
        <v>19</v>
      </c>
      <c r="C63">
        <v>1</v>
      </c>
      <c r="D63">
        <v>1</v>
      </c>
      <c r="E63">
        <f t="shared" si="11"/>
        <v>17.545379995554779</v>
      </c>
      <c r="F63">
        <f t="shared" si="10"/>
        <v>-4.0587175315061481</v>
      </c>
      <c r="G63">
        <f>($B$6*C62+$B$5*C61+$B$4*C60)+($C$6*D62+$C$5*D61+$C$4*D60)+($D$6*G62+$D$5*G61+$D$4*G60)</f>
        <v>17.544548809889594</v>
      </c>
      <c r="H63">
        <f t="shared" si="12"/>
        <v>-4.0587026870329694</v>
      </c>
      <c r="I63">
        <f t="shared" si="13"/>
        <v>6.9086961000797376E-7</v>
      </c>
      <c r="J63">
        <f t="shared" si="9"/>
        <v>2.2035838395245384E-10</v>
      </c>
    </row>
    <row r="66" spans="8:10" x14ac:dyDescent="0.25">
      <c r="H66" t="s">
        <v>17</v>
      </c>
      <c r="I66">
        <f>SUM(I44:I63)</f>
        <v>2.7350333128151729E-6</v>
      </c>
      <c r="J66">
        <f>SUM(J44:J63)</f>
        <v>6.4666726982835357E-9</v>
      </c>
    </row>
    <row r="68" spans="8:10" x14ac:dyDescent="0.25">
      <c r="H68" t="s">
        <v>18</v>
      </c>
      <c r="J68">
        <f>SUM(I66:J66)</f>
        <v>2.7414999855134563E-6</v>
      </c>
    </row>
  </sheetData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Hedengren</dc:creator>
  <cp:lastModifiedBy>John Hedengren</cp:lastModifiedBy>
  <dcterms:created xsi:type="dcterms:W3CDTF">2015-07-23T20:55:22Z</dcterms:created>
  <dcterms:modified xsi:type="dcterms:W3CDTF">2015-07-25T21:00:18Z</dcterms:modified>
</cp:coreProperties>
</file>