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03"/>
  <workbookPr/>
  <xr:revisionPtr revIDLastSave="340" documentId="9770F84D79539AADD4BC393517B3B366AB7D5D3A" xr6:coauthVersionLast="16" xr6:coauthVersionMax="16" xr10:uidLastSave="{00FEE5EC-F827-40A3-B062-501A2F5F89ED}"/>
  <bookViews>
    <workbookView xWindow="240" yWindow="105" windowWidth="14805" windowHeight="8010" xr2:uid="{00000000-000D-0000-FFFF-FFFF00000000}"/>
  </bookViews>
  <sheets>
    <sheet name="Лист1" sheetId="1" r:id="rId1"/>
  </sheets>
  <calcPr calcId="171026"/>
</workbook>
</file>

<file path=xl/calcChain.xml><?xml version="1.0" encoding="utf-8"?>
<calcChain xmlns="http://schemas.openxmlformats.org/spreadsheetml/2006/main">
  <c r="C34" i="1" l="1"/>
  <c r="C31" i="1"/>
  <c r="C32" i="1"/>
  <c r="C33" i="1"/>
  <c r="C35" i="1"/>
  <c r="E15" i="1"/>
  <c r="F15" i="1"/>
  <c r="G15" i="1"/>
  <c r="H15" i="1"/>
  <c r="I15" i="1"/>
  <c r="J15" i="1"/>
  <c r="C14" i="1"/>
  <c r="E14" i="1"/>
  <c r="F14" i="1"/>
  <c r="G14" i="1"/>
  <c r="H14" i="1"/>
  <c r="I14" i="1"/>
  <c r="J14" i="1"/>
  <c r="J13" i="1"/>
  <c r="E18" i="1"/>
  <c r="E19" i="1"/>
  <c r="E20" i="1"/>
  <c r="E21" i="1"/>
  <c r="E17" i="1"/>
  <c r="E25" i="1"/>
  <c r="G25" i="1"/>
  <c r="E26" i="1"/>
  <c r="G26" i="1"/>
  <c r="E27" i="1"/>
  <c r="G27" i="1"/>
  <c r="G23" i="1"/>
  <c r="H25" i="1"/>
  <c r="H26" i="1"/>
  <c r="H27" i="1"/>
  <c r="H23" i="1"/>
  <c r="I25" i="1"/>
  <c r="I26" i="1"/>
  <c r="I27" i="1"/>
  <c r="I23" i="1"/>
  <c r="F25" i="1"/>
  <c r="F26" i="1"/>
  <c r="F27" i="1"/>
  <c r="F23" i="1"/>
  <c r="J25" i="1"/>
  <c r="J26" i="1"/>
  <c r="J27" i="1"/>
  <c r="J23" i="1"/>
  <c r="E24" i="1"/>
  <c r="F24" i="1"/>
  <c r="J24" i="1"/>
</calcChain>
</file>

<file path=xl/sharedStrings.xml><?xml version="1.0" encoding="utf-8"?>
<sst xmlns="http://schemas.openxmlformats.org/spreadsheetml/2006/main" count="40" uniqueCount="38">
  <si>
    <t>GOALS</t>
  </si>
  <si>
    <t>Decreasing project payback period</t>
  </si>
  <si>
    <t>persentage from payback period in month</t>
  </si>
  <si>
    <t>Decreasing project ownersheep cost</t>
  </si>
  <si>
    <t>persentage from project cost</t>
  </si>
  <si>
    <t>Parameters</t>
  </si>
  <si>
    <t>Avg Projects in system</t>
  </si>
  <si>
    <t>quantity per month</t>
  </si>
  <si>
    <t>Avg Projects budget</t>
  </si>
  <si>
    <t>Avg Project project ownersheep cost</t>
  </si>
  <si>
    <t>Avg Project payback period</t>
  </si>
  <si>
    <t>month</t>
  </si>
  <si>
    <t>Qty</t>
  </si>
  <si>
    <t>Price</t>
  </si>
  <si>
    <t>Cost</t>
  </si>
  <si>
    <t>Q1</t>
  </si>
  <si>
    <t>Q2</t>
  </si>
  <si>
    <t>Q3</t>
  </si>
  <si>
    <t>Q4</t>
  </si>
  <si>
    <t>Yearly</t>
  </si>
  <si>
    <t>Income</t>
  </si>
  <si>
    <t>End user usage Fee</t>
  </si>
  <si>
    <t>Vendor fee</t>
  </si>
  <si>
    <t>Project costs</t>
  </si>
  <si>
    <t>Azure platform</t>
  </si>
  <si>
    <t>Software design and development, man per month</t>
  </si>
  <si>
    <t>Solution marketing</t>
  </si>
  <si>
    <t>Project management costs</t>
  </si>
  <si>
    <t>Ownership costs</t>
  </si>
  <si>
    <t>Management costs</t>
  </si>
  <si>
    <t>IT support services costs</t>
  </si>
  <si>
    <t>Administrative costs</t>
  </si>
  <si>
    <t>End user Value</t>
  </si>
  <si>
    <t>Additional value throught project income</t>
  </si>
  <si>
    <t>Additional value throught ownersheep cost decreasing</t>
  </si>
  <si>
    <t>Cashflow difference per month per project</t>
  </si>
  <si>
    <t>Service cost per project</t>
  </si>
  <si>
    <t>Service payback period,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</si>
</sst>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₴_-;\-* #,##0.00_₴_-;_-* &quot;-&quot;??_₴_-;_-@_-"/>
    <numFmt numFmtId="164" formatCode="_-[$$-409]* #,##0.00_ ;_-[$$-409]* \-#,##0.00\ ;_-[$$-409]* &quot;-&quot;??_ ;_-@_ "/>
    <numFmt numFmtId="165" formatCode="0.0%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" fontId="0" fillId="0" borderId="1" xfId="0" applyNumberFormat="1" applyBorder="1"/>
    <xf numFmtId="43" fontId="0" fillId="0" borderId="0" xfId="0" applyNumberFormat="1"/>
    <xf numFmtId="0" fontId="0" fillId="0" borderId="13" xfId="0" applyBorder="1" applyAlignment="1">
      <alignment horizontal="center" vertical="center"/>
    </xf>
    <xf numFmtId="0" fontId="0" fillId="2" borderId="1" xfId="0" applyFill="1" applyBorder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6"/>
  <sheetViews>
    <sheetView tabSelected="1" workbookViewId="0" xr3:uid="{AEA406A1-0E4B-5B11-9CD5-51D6E497D94C}">
      <selection activeCell="C20" sqref="C20"/>
    </sheetView>
  </sheetViews>
  <sheetFormatPr defaultRowHeight="15"/>
  <cols>
    <col min="1" max="1" width="13.42578125" customWidth="1"/>
    <col min="2" max="2" width="47.42578125" bestFit="1" customWidth="1"/>
    <col min="3" max="3" width="13.5703125" bestFit="1" customWidth="1"/>
    <col min="4" max="4" width="10" bestFit="1" customWidth="1"/>
    <col min="5" max="9" width="11" bestFit="1" customWidth="1"/>
    <col min="10" max="10" width="12" bestFit="1" customWidth="1"/>
  </cols>
  <sheetData>
    <row r="2" spans="1:10">
      <c r="A2" s="2" t="s">
        <v>0</v>
      </c>
      <c r="B2" t="s">
        <v>1</v>
      </c>
      <c r="C2" s="27">
        <v>0.05</v>
      </c>
      <c r="D2" t="s">
        <v>2</v>
      </c>
    </row>
    <row r="3" spans="1:10">
      <c r="A3" s="2"/>
      <c r="B3" t="s">
        <v>3</v>
      </c>
      <c r="C3" s="27">
        <v>0.02</v>
      </c>
      <c r="D3" t="s">
        <v>4</v>
      </c>
    </row>
    <row r="4" spans="1:10">
      <c r="C4" s="6"/>
    </row>
    <row r="5" spans="1:10">
      <c r="A5" s="3" t="s">
        <v>5</v>
      </c>
      <c r="B5" s="4" t="s">
        <v>6</v>
      </c>
      <c r="C5" s="29">
        <v>25</v>
      </c>
      <c r="D5" s="24" t="s">
        <v>7</v>
      </c>
      <c r="E5" s="25"/>
      <c r="F5" s="25"/>
      <c r="G5" s="25"/>
      <c r="H5" s="25"/>
      <c r="I5" s="25"/>
      <c r="J5" s="26"/>
    </row>
    <row r="6" spans="1:10">
      <c r="A6" s="3"/>
      <c r="B6" s="4" t="s">
        <v>8</v>
      </c>
      <c r="C6" s="5">
        <v>50000</v>
      </c>
      <c r="D6" s="24"/>
      <c r="E6" s="25"/>
      <c r="F6" s="25"/>
      <c r="G6" s="25"/>
      <c r="H6" s="25"/>
      <c r="I6" s="25"/>
      <c r="J6" s="26"/>
    </row>
    <row r="7" spans="1:10">
      <c r="A7" s="3"/>
      <c r="B7" s="4" t="s">
        <v>9</v>
      </c>
      <c r="C7" s="28">
        <v>0.1</v>
      </c>
      <c r="D7" s="24" t="s">
        <v>4</v>
      </c>
      <c r="E7" s="25"/>
      <c r="F7" s="25"/>
      <c r="G7" s="25"/>
      <c r="H7" s="25"/>
      <c r="I7" s="25"/>
      <c r="J7" s="26"/>
    </row>
    <row r="8" spans="1:10">
      <c r="A8" s="3"/>
      <c r="B8" s="4" t="s">
        <v>10</v>
      </c>
      <c r="C8" s="29">
        <v>36</v>
      </c>
      <c r="D8" s="24" t="s">
        <v>11</v>
      </c>
      <c r="E8" s="25"/>
      <c r="F8" s="25"/>
      <c r="G8" s="25"/>
      <c r="H8" s="25"/>
      <c r="I8" s="25"/>
      <c r="J8" s="26"/>
    </row>
    <row r="9" spans="1:10">
      <c r="A9" s="3"/>
      <c r="B9" s="4"/>
      <c r="C9" s="4"/>
      <c r="D9" s="24"/>
      <c r="E9" s="25"/>
      <c r="F9" s="25"/>
      <c r="G9" s="25"/>
      <c r="H9" s="25"/>
      <c r="I9" s="25"/>
      <c r="J9" s="26"/>
    </row>
    <row r="11" spans="1:10">
      <c r="F11" s="3">
        <v>2018</v>
      </c>
      <c r="G11" s="3"/>
      <c r="H11" s="3"/>
      <c r="I11" s="3"/>
      <c r="J11" s="3"/>
    </row>
    <row r="12" spans="1:10">
      <c r="C12" t="s">
        <v>12</v>
      </c>
      <c r="D12" t="s">
        <v>13</v>
      </c>
      <c r="E12" t="s">
        <v>14</v>
      </c>
      <c r="F12" s="31" t="s">
        <v>15</v>
      </c>
      <c r="G12" s="31" t="s">
        <v>16</v>
      </c>
      <c r="H12" s="31" t="s">
        <v>17</v>
      </c>
      <c r="I12" s="31" t="s">
        <v>18</v>
      </c>
      <c r="J12" s="31" t="s">
        <v>19</v>
      </c>
    </row>
    <row r="13" spans="1:10">
      <c r="B13" t="s">
        <v>20</v>
      </c>
      <c r="F13" s="4"/>
      <c r="G13" s="4"/>
      <c r="H13" s="4"/>
      <c r="I13" s="4"/>
      <c r="J13" s="5">
        <f>SUM(J14:J15)</f>
        <v>162000</v>
      </c>
    </row>
    <row r="14" spans="1:10">
      <c r="B14" t="s">
        <v>21</v>
      </c>
      <c r="C14" s="1">
        <f>C6*C5</f>
        <v>1250000</v>
      </c>
      <c r="D14" s="6">
        <v>0.01</v>
      </c>
      <c r="E14" s="1">
        <f>C14*D14</f>
        <v>12500</v>
      </c>
      <c r="F14" s="5">
        <f>$E$14*3</f>
        <v>37500</v>
      </c>
      <c r="G14" s="5">
        <f t="shared" ref="G14:I14" si="0">$E$14*3</f>
        <v>37500</v>
      </c>
      <c r="H14" s="5">
        <f t="shared" si="0"/>
        <v>37500</v>
      </c>
      <c r="I14" s="5">
        <f t="shared" si="0"/>
        <v>37500</v>
      </c>
      <c r="J14" s="5">
        <f t="shared" ref="J14:J27" si="1">F14+G14+H14+I14</f>
        <v>150000</v>
      </c>
    </row>
    <row r="15" spans="1:10">
      <c r="B15" t="s">
        <v>22</v>
      </c>
      <c r="C15">
        <v>10</v>
      </c>
      <c r="D15" s="1">
        <v>100</v>
      </c>
      <c r="E15" s="1">
        <f>C15*D15</f>
        <v>1000</v>
      </c>
      <c r="F15" s="5">
        <f>$E$15*3</f>
        <v>3000</v>
      </c>
      <c r="G15" s="5">
        <f t="shared" ref="G15:I15" si="2">$E$15*3</f>
        <v>3000</v>
      </c>
      <c r="H15" s="5">
        <f t="shared" si="2"/>
        <v>3000</v>
      </c>
      <c r="I15" s="5">
        <f t="shared" si="2"/>
        <v>3000</v>
      </c>
      <c r="J15" s="5">
        <f>F15+G15+H15+I15</f>
        <v>12000</v>
      </c>
    </row>
    <row r="17" spans="2:10">
      <c r="B17" t="s">
        <v>23</v>
      </c>
      <c r="E17" s="1">
        <f>SUM(E18:E21)</f>
        <v>82500</v>
      </c>
      <c r="F17" s="23">
        <v>2017</v>
      </c>
      <c r="G17" s="23"/>
      <c r="H17" s="23"/>
      <c r="I17" s="23"/>
    </row>
    <row r="18" spans="2:10">
      <c r="B18" t="s">
        <v>24</v>
      </c>
      <c r="C18">
        <v>1</v>
      </c>
      <c r="D18" s="1">
        <v>4500</v>
      </c>
      <c r="E18" s="1">
        <f>C18*D18</f>
        <v>4500</v>
      </c>
      <c r="F18" s="4"/>
      <c r="G18" s="32"/>
      <c r="H18" s="32"/>
      <c r="I18" s="32"/>
    </row>
    <row r="19" spans="2:10">
      <c r="B19" t="s">
        <v>25</v>
      </c>
      <c r="C19">
        <v>12</v>
      </c>
      <c r="D19" s="1">
        <v>1500</v>
      </c>
      <c r="E19" s="1">
        <f>C19*D19</f>
        <v>18000</v>
      </c>
      <c r="F19" s="4"/>
      <c r="H19" s="32"/>
      <c r="I19" s="32"/>
    </row>
    <row r="20" spans="2:10">
      <c r="B20" t="s">
        <v>26</v>
      </c>
      <c r="C20">
        <v>6</v>
      </c>
      <c r="D20" s="1">
        <v>4000</v>
      </c>
      <c r="E20" s="1">
        <f>C20*D20</f>
        <v>24000</v>
      </c>
      <c r="F20" s="4"/>
      <c r="G20" s="4"/>
      <c r="H20" s="32"/>
      <c r="I20" s="32"/>
    </row>
    <row r="21" spans="2:10">
      <c r="B21" t="s">
        <v>27</v>
      </c>
      <c r="C21">
        <v>9</v>
      </c>
      <c r="D21" s="1">
        <v>4000</v>
      </c>
      <c r="E21" s="1">
        <f>C21*D21</f>
        <v>36000</v>
      </c>
      <c r="F21" s="4"/>
      <c r="G21" s="32"/>
      <c r="H21" s="32"/>
      <c r="I21" s="32"/>
    </row>
    <row r="23" spans="2:10">
      <c r="B23" s="9" t="s">
        <v>28</v>
      </c>
      <c r="C23" s="10"/>
      <c r="D23" s="10"/>
      <c r="E23" s="10"/>
      <c r="F23" s="19">
        <f>SUM(F25:F27)</f>
        <v>36000</v>
      </c>
      <c r="G23" s="11">
        <f t="shared" ref="G23:I23" si="3">SUM(G25:G27)</f>
        <v>36000</v>
      </c>
      <c r="H23" s="11">
        <f t="shared" si="3"/>
        <v>36000</v>
      </c>
      <c r="I23" s="12">
        <f t="shared" si="3"/>
        <v>36000</v>
      </c>
      <c r="J23" s="12">
        <f>SUM(J25:J27)</f>
        <v>144000</v>
      </c>
    </row>
    <row r="24" spans="2:10">
      <c r="B24" s="13" t="s">
        <v>24</v>
      </c>
      <c r="C24" s="7">
        <v>1</v>
      </c>
      <c r="D24" s="8">
        <v>6000</v>
      </c>
      <c r="E24" s="8">
        <f>D24*C24</f>
        <v>6000</v>
      </c>
      <c r="F24" s="20">
        <f>E24</f>
        <v>6000</v>
      </c>
      <c r="G24" s="7"/>
      <c r="H24" s="7"/>
      <c r="I24" s="21"/>
      <c r="J24" s="14">
        <f t="shared" si="1"/>
        <v>6000</v>
      </c>
    </row>
    <row r="25" spans="2:10">
      <c r="B25" s="13" t="s">
        <v>29</v>
      </c>
      <c r="C25" s="7">
        <v>2</v>
      </c>
      <c r="D25" s="8">
        <v>4000</v>
      </c>
      <c r="E25" s="8">
        <f>D25*C25</f>
        <v>8000</v>
      </c>
      <c r="F25" s="20">
        <f>$E$25*3</f>
        <v>24000</v>
      </c>
      <c r="G25" s="8">
        <f>$E$25*3</f>
        <v>24000</v>
      </c>
      <c r="H25" s="8">
        <f>$E$25*3</f>
        <v>24000</v>
      </c>
      <c r="I25" s="14">
        <f>$E$25*3</f>
        <v>24000</v>
      </c>
      <c r="J25" s="14">
        <f t="shared" si="1"/>
        <v>96000</v>
      </c>
    </row>
    <row r="26" spans="2:10">
      <c r="B26" s="13" t="s">
        <v>30</v>
      </c>
      <c r="C26" s="7">
        <v>2</v>
      </c>
      <c r="D26" s="8">
        <v>1500</v>
      </c>
      <c r="E26" s="8">
        <f>D26*C26</f>
        <v>3000</v>
      </c>
      <c r="F26" s="20">
        <f>$E$26*3</f>
        <v>9000</v>
      </c>
      <c r="G26" s="8">
        <f>$E$26*3</f>
        <v>9000</v>
      </c>
      <c r="H26" s="8">
        <f>$E$26*3</f>
        <v>9000</v>
      </c>
      <c r="I26" s="14">
        <f>$E$26*3</f>
        <v>9000</v>
      </c>
      <c r="J26" s="14">
        <f t="shared" si="1"/>
        <v>36000</v>
      </c>
    </row>
    <row r="27" spans="2:10">
      <c r="B27" s="15" t="s">
        <v>31</v>
      </c>
      <c r="C27" s="16">
        <v>1</v>
      </c>
      <c r="D27" s="17">
        <v>1000</v>
      </c>
      <c r="E27" s="17">
        <f>C27*D27</f>
        <v>1000</v>
      </c>
      <c r="F27" s="22">
        <f>$E$27*3</f>
        <v>3000</v>
      </c>
      <c r="G27" s="17">
        <f t="shared" ref="G27:I27" si="4">$E$27*3</f>
        <v>3000</v>
      </c>
      <c r="H27" s="17">
        <f t="shared" si="4"/>
        <v>3000</v>
      </c>
      <c r="I27" s="18">
        <f t="shared" si="4"/>
        <v>3000</v>
      </c>
      <c r="J27" s="18">
        <f t="shared" si="1"/>
        <v>12000</v>
      </c>
    </row>
    <row r="30" spans="2:10">
      <c r="B30" t="s">
        <v>32</v>
      </c>
    </row>
    <row r="31" spans="2:10">
      <c r="B31" t="s">
        <v>33</v>
      </c>
      <c r="C31" s="1">
        <f>C6/(C8-C8*C2)-C6/C8</f>
        <v>73.09941520467828</v>
      </c>
    </row>
    <row r="32" spans="2:10">
      <c r="B32" t="s">
        <v>34</v>
      </c>
      <c r="C32" s="1">
        <f>(C6*C7-C6*(C7-C3))/12</f>
        <v>83.333333333333329</v>
      </c>
    </row>
    <row r="33" spans="2:3">
      <c r="B33" t="s">
        <v>35</v>
      </c>
      <c r="C33" s="1">
        <f>SUM(C31:C32)</f>
        <v>156.43274853801159</v>
      </c>
    </row>
    <row r="34" spans="2:3">
      <c r="B34" t="s">
        <v>36</v>
      </c>
      <c r="C34" s="1">
        <f>C6*D14</f>
        <v>500</v>
      </c>
    </row>
    <row r="35" spans="2:3">
      <c r="B35" t="s">
        <v>37</v>
      </c>
      <c r="C35" s="30">
        <f>C34/C33</f>
        <v>3.1962616822429926</v>
      </c>
    </row>
    <row r="36" spans="2:3">
      <c r="C36" s="1"/>
    </row>
  </sheetData>
  <mergeCells count="9">
    <mergeCell ref="D7:J7"/>
    <mergeCell ref="D8:J8"/>
    <mergeCell ref="D9:J9"/>
    <mergeCell ref="F17:I17"/>
    <mergeCell ref="F11:J11"/>
    <mergeCell ref="A2:A3"/>
    <mergeCell ref="A5:A9"/>
    <mergeCell ref="D5:J5"/>
    <mergeCell ref="D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Romanov Maksim</cp:lastModifiedBy>
  <cp:revision/>
  <dcterms:created xsi:type="dcterms:W3CDTF">2006-09-16T00:00:00Z</dcterms:created>
  <dcterms:modified xsi:type="dcterms:W3CDTF">2017-03-10T09:47:38Z</dcterms:modified>
  <cp:category/>
  <cp:contentStatus/>
</cp:coreProperties>
</file>