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03"/>
  <workbookPr/>
  <xr:revisionPtr revIDLastSave="471" documentId="9770F84D79539AADD4BC393517B3B366AB7D5D3A" xr6:coauthVersionLast="16" xr6:coauthVersionMax="16" xr10:uidLastSave="{747807A4-C9BF-4CED-8750-7E31CBE16D87}"/>
  <bookViews>
    <workbookView xWindow="240" yWindow="105" windowWidth="14805" windowHeight="8010" firstSheet="1" xr2:uid="{00000000-000D-0000-FFFF-FFFF00000000}"/>
  </bookViews>
  <sheets>
    <sheet name="ROI" sheetId="1" r:id="rId1"/>
    <sheet name="Plan" sheetId="2" r:id="rId2"/>
  </sheets>
  <calcPr calcId="171026"/>
</workbook>
</file>

<file path=xl/calcChain.xml><?xml version="1.0" encoding="utf-8"?>
<calcChain xmlns="http://schemas.openxmlformats.org/spreadsheetml/2006/main">
  <c r="F8" i="1" l="1"/>
  <c r="J21" i="1"/>
  <c r="F20" i="1"/>
  <c r="J19" i="1"/>
  <c r="I21" i="1"/>
  <c r="I19" i="1"/>
  <c r="H21" i="1"/>
  <c r="H19" i="1"/>
  <c r="G21" i="1"/>
  <c r="G19" i="1"/>
  <c r="E7" i="1"/>
  <c r="H7" i="1"/>
  <c r="C8" i="1"/>
  <c r="E8" i="1"/>
  <c r="I7" i="1"/>
  <c r="J7" i="1"/>
  <c r="C10" i="1"/>
  <c r="E10" i="1"/>
  <c r="E12" i="1"/>
  <c r="E13" i="1"/>
  <c r="E14" i="1"/>
  <c r="E15" i="1"/>
  <c r="E16" i="1"/>
  <c r="J16" i="1"/>
  <c r="J8" i="1"/>
  <c r="J22" i="1"/>
  <c r="M14" i="1"/>
  <c r="L14" i="1"/>
  <c r="J13" i="1"/>
  <c r="J14" i="1"/>
  <c r="J15" i="1"/>
  <c r="J12" i="1"/>
  <c r="I16" i="1"/>
  <c r="I22" i="1"/>
  <c r="M13" i="1"/>
  <c r="I8" i="1"/>
  <c r="L13" i="1"/>
  <c r="I13" i="1"/>
  <c r="I14" i="1"/>
  <c r="I15" i="1"/>
  <c r="I12" i="1"/>
  <c r="H16" i="1"/>
  <c r="H22" i="1"/>
  <c r="M12" i="1"/>
  <c r="G16" i="1"/>
  <c r="G7" i="1"/>
  <c r="G22" i="1"/>
  <c r="M11" i="1"/>
  <c r="F16" i="1"/>
  <c r="F21" i="1"/>
  <c r="F19" i="1"/>
  <c r="F7" i="1"/>
  <c r="F22" i="1"/>
  <c r="M10" i="1"/>
  <c r="H8" i="1"/>
  <c r="L12" i="1"/>
  <c r="G8" i="1"/>
  <c r="L11" i="1"/>
  <c r="L10" i="1"/>
  <c r="F12" i="1"/>
  <c r="F13" i="1"/>
  <c r="F14" i="1"/>
  <c r="F15" i="1"/>
  <c r="H12" i="1"/>
  <c r="H13" i="1"/>
  <c r="H14" i="1"/>
  <c r="H15" i="1"/>
  <c r="G12" i="1"/>
  <c r="G13" i="1"/>
  <c r="G14" i="1"/>
  <c r="G15" i="1"/>
</calcChain>
</file>

<file path=xl/sharedStrings.xml><?xml version="1.0" encoding="utf-8"?>
<sst xmlns="http://schemas.openxmlformats.org/spreadsheetml/2006/main" count="47" uniqueCount="35">
  <si>
    <t>Project cost redusion</t>
  </si>
  <si>
    <t>Project TCO redusion</t>
  </si>
  <si>
    <t>1 year</t>
  </si>
  <si>
    <t>2 year</t>
  </si>
  <si>
    <t>3 year</t>
  </si>
  <si>
    <t>Periods, monthes</t>
  </si>
  <si>
    <t>Quantity</t>
  </si>
  <si>
    <t>Price</t>
  </si>
  <si>
    <t>Summ per month</t>
  </si>
  <si>
    <t>Summs by periods</t>
  </si>
  <si>
    <t>Payment fee</t>
  </si>
  <si>
    <t>Payment fee after turnower period</t>
  </si>
  <si>
    <t>Costs</t>
  </si>
  <si>
    <t>Поставщик</t>
  </si>
  <si>
    <t>Клиент</t>
  </si>
  <si>
    <t>Accure costs per tag</t>
  </si>
  <si>
    <t>Ownersheep cost</t>
  </si>
  <si>
    <t>Maintenance</t>
  </si>
  <si>
    <t>Metrology services</t>
  </si>
  <si>
    <t>IT services</t>
  </si>
  <si>
    <t>Admitistrative services</t>
  </si>
  <si>
    <t>Client summary cachflow</t>
  </si>
  <si>
    <t>Project turn-key cost</t>
  </si>
  <si>
    <t>Ownersheep costs</t>
  </si>
  <si>
    <t>Q1</t>
  </si>
  <si>
    <t>Q2</t>
  </si>
  <si>
    <t>Q3</t>
  </si>
  <si>
    <t>Q4</t>
  </si>
  <si>
    <t>Project start - consorcium created</t>
  </si>
  <si>
    <t>Solution design and engineering</t>
  </si>
  <si>
    <t>Solution market &amp; sales</t>
  </si>
  <si>
    <t>Instalation and commisioning</t>
  </si>
  <si>
    <t>Operations first year</t>
  </si>
  <si>
    <t>Operations second year</t>
  </si>
  <si>
    <t>Operations third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</si>
</sst>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₴_-;\-* #,##0.00_₴_-;_-* &quot;-&quot;??_₴_-;_-@_-"/>
  </numFmts>
  <fonts count="2">
    <font>
      <sz val="11"/>
      <color theme="1"/>
      <name val="Calibri"/>
      <family val="2"/>
      <scheme val="minor"/>
    </font>
    <font>
      <sz val="11"/>
      <color rgb="FFE36C0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8953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E36C0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3" fontId="0" fillId="0" borderId="0" xfId="0" applyNumberFormat="1"/>
    <xf numFmtId="9" fontId="0" fillId="0" borderId="0" xfId="0" applyNumberFormat="1"/>
    <xf numFmtId="43" fontId="0" fillId="0" borderId="4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1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12" xfId="0" applyNumberFormat="1" applyBorder="1"/>
    <xf numFmtId="43" fontId="0" fillId="0" borderId="13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ROI!$L$9</c:f>
              <c:strCache>
                <c:ptCount val="1"/>
                <c:pt idx="0">
                  <c:v>Поставщик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ROI!$L$10:$L$14</c:f>
              <c:numCache>
                <c:formatCode>_(* #,##0.00_);_(* \(#,##0.00\);_(* "-"??_);_(@_)</c:formatCode>
                <c:ptCount val="5"/>
                <c:pt idx="0">
                  <c:v>-3352000</c:v>
                </c:pt>
                <c:pt idx="1">
                  <c:v>-28000</c:v>
                </c:pt>
                <c:pt idx="2">
                  <c:v>3296000</c:v>
                </c:pt>
                <c:pt idx="3">
                  <c:v>3620000</c:v>
                </c:pt>
                <c:pt idx="4">
                  <c:v>3944000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47E5-A46F-FDC487B6885B}"/>
            </c:ext>
          </c:extLst>
        </c:ser>
        <c:ser>
          <c:idx val="1"/>
          <c:order val="1"/>
          <c:tx>
            <c:strRef>
              <c:f>ROI!$M$9</c:f>
              <c:strCache>
                <c:ptCount val="1"/>
                <c:pt idx="0">
                  <c:v>Клиент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ROI!$M$10:$M$14</c:f>
              <c:numCache>
                <c:formatCode>_(* #,##0.00_);_(* \(#,##0.00\);_(* "-"??_);_(@_)</c:formatCode>
                <c:ptCount val="5"/>
                <c:pt idx="0">
                  <c:v>6740000</c:v>
                </c:pt>
                <c:pt idx="1">
                  <c:v>3860000</c:v>
                </c:pt>
                <c:pt idx="2">
                  <c:v>980000</c:v>
                </c:pt>
                <c:pt idx="3">
                  <c:v>1100000</c:v>
                </c:pt>
                <c:pt idx="4">
                  <c:v>1220000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47E5-A46F-FDC487B6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332488"/>
        <c:axId val="519879752"/>
      </c:lineChart>
      <c:catAx>
        <c:axId val="1782332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9752"/>
        <c:crosses val="autoZero"/>
        <c:auto val="1"/>
        <c:lblAlgn val="ctr"/>
        <c:lblOffset val="100"/>
        <c:noMultiLvlLbl val="0"/>
      </c:catAx>
      <c:valAx>
        <c:axId val="5198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23</xdr:row>
      <xdr:rowOff>19050</xdr:rowOff>
    </xdr:from>
    <xdr:to>
      <xdr:col>9</xdr:col>
      <xdr:colOff>923925</xdr:colOff>
      <xdr:row>37</xdr:row>
      <xdr:rowOff>95250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8462BEA-0D96-4FD5-857B-06172864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2"/>
  <sheetViews>
    <sheetView tabSelected="1" workbookViewId="0" xr3:uid="{AEA406A1-0E4B-5B11-9CD5-51D6E497D94C}">
      <selection activeCell="E4" sqref="E4"/>
    </sheetView>
  </sheetViews>
  <sheetFormatPr defaultColWidth="9.140625" defaultRowHeight="15"/>
  <cols>
    <col min="2" max="2" width="32.85546875" bestFit="1" customWidth="1"/>
    <col min="3" max="3" width="14.140625" bestFit="1" customWidth="1"/>
    <col min="4" max="4" width="16.28515625" bestFit="1" customWidth="1"/>
    <col min="5" max="5" width="16.85546875" bestFit="1" customWidth="1"/>
    <col min="6" max="6" width="15.85546875" customWidth="1"/>
    <col min="7" max="7" width="14.28515625" bestFit="1" customWidth="1"/>
    <col min="8" max="9" width="14" bestFit="1" customWidth="1"/>
    <col min="10" max="10" width="14" customWidth="1"/>
    <col min="12" max="13" width="13.28515625" bestFit="1" customWidth="1"/>
  </cols>
  <sheetData>
    <row r="3" spans="2:13">
      <c r="B3" s="17" t="s">
        <v>0</v>
      </c>
      <c r="C3" s="17"/>
      <c r="D3" s="2">
        <v>0.25</v>
      </c>
    </row>
    <row r="4" spans="2:13">
      <c r="B4" s="17" t="s">
        <v>1</v>
      </c>
      <c r="C4" s="17"/>
      <c r="D4" s="2">
        <v>0.25</v>
      </c>
      <c r="F4" s="36" t="s">
        <v>2</v>
      </c>
      <c r="G4" s="44" t="s">
        <v>3</v>
      </c>
      <c r="H4" s="45"/>
      <c r="I4" s="37" t="s">
        <v>4</v>
      </c>
      <c r="J4" s="37"/>
    </row>
    <row r="5" spans="2:13">
      <c r="B5" s="16"/>
      <c r="C5" s="16"/>
      <c r="D5" s="2"/>
      <c r="E5" s="15" t="s">
        <v>5</v>
      </c>
      <c r="F5" s="43">
        <v>12</v>
      </c>
      <c r="G5" s="42">
        <v>18</v>
      </c>
      <c r="H5" s="35">
        <v>24</v>
      </c>
      <c r="I5" s="38">
        <v>30</v>
      </c>
      <c r="J5" s="39">
        <v>36</v>
      </c>
    </row>
    <row r="6" spans="2:13">
      <c r="C6" t="s">
        <v>6</v>
      </c>
      <c r="D6" t="s">
        <v>7</v>
      </c>
      <c r="E6" t="s">
        <v>8</v>
      </c>
      <c r="F6" s="18" t="s">
        <v>9</v>
      </c>
      <c r="G6" s="19"/>
      <c r="H6" s="19"/>
      <c r="I6" s="19"/>
      <c r="J6" s="20"/>
    </row>
    <row r="7" spans="2:13">
      <c r="B7" t="s">
        <v>10</v>
      </c>
      <c r="C7" s="1">
        <v>1000</v>
      </c>
      <c r="D7" s="1">
        <v>850</v>
      </c>
      <c r="E7" s="1">
        <f>C7*D7</f>
        <v>850000</v>
      </c>
      <c r="F7" s="40">
        <f>E7*$F$5</f>
        <v>10200000</v>
      </c>
      <c r="G7" s="13">
        <f>E7*$G$5</f>
        <v>15300000</v>
      </c>
      <c r="H7" s="13">
        <f>E7*$H$5</f>
        <v>20400000</v>
      </c>
      <c r="I7" s="13">
        <f>H7+6*E8</f>
        <v>22500000</v>
      </c>
      <c r="J7" s="14">
        <f>I7+6*E8</f>
        <v>24600000</v>
      </c>
    </row>
    <row r="8" spans="2:13">
      <c r="B8" t="s">
        <v>11</v>
      </c>
      <c r="C8" s="1">
        <f>C7</f>
        <v>1000</v>
      </c>
      <c r="D8" s="1">
        <v>350</v>
      </c>
      <c r="E8" s="1">
        <f>D8*C8</f>
        <v>350000</v>
      </c>
      <c r="F8" s="41">
        <f>F7-E10-F16</f>
        <v>-3352000</v>
      </c>
      <c r="G8" s="4">
        <f>G7-E10-G16</f>
        <v>-28000</v>
      </c>
      <c r="H8" s="4">
        <f>H7-E10-H16</f>
        <v>3296000</v>
      </c>
      <c r="I8" s="10">
        <f>I7-E10-I16</f>
        <v>3620000</v>
      </c>
      <c r="J8" s="11">
        <f>J7-E10-J16</f>
        <v>3944000</v>
      </c>
    </row>
    <row r="9" spans="2:13">
      <c r="B9" t="s">
        <v>12</v>
      </c>
      <c r="F9" s="3"/>
      <c r="G9" s="12"/>
      <c r="H9" s="14"/>
      <c r="I9" s="6"/>
      <c r="J9" s="7"/>
      <c r="L9" t="s">
        <v>13</v>
      </c>
      <c r="M9" t="s">
        <v>14</v>
      </c>
    </row>
    <row r="10" spans="2:13">
      <c r="B10" t="s">
        <v>15</v>
      </c>
      <c r="C10" s="1">
        <f>C7</f>
        <v>1000</v>
      </c>
      <c r="D10" s="1">
        <v>10000</v>
      </c>
      <c r="E10" s="1">
        <f>C10*D10</f>
        <v>10000000</v>
      </c>
      <c r="F10" s="3"/>
      <c r="G10" s="3"/>
      <c r="H10" s="5"/>
      <c r="I10" s="6"/>
      <c r="J10" s="7"/>
      <c r="L10" s="1">
        <f>F8</f>
        <v>-3352000</v>
      </c>
      <c r="M10" s="1">
        <f>F22</f>
        <v>6740000</v>
      </c>
    </row>
    <row r="11" spans="2:13">
      <c r="B11" t="s">
        <v>16</v>
      </c>
      <c r="F11" s="3"/>
      <c r="G11" s="3"/>
      <c r="H11" s="5"/>
      <c r="I11" s="6"/>
      <c r="J11" s="7"/>
      <c r="L11" s="1">
        <f>G8</f>
        <v>-28000</v>
      </c>
      <c r="M11" s="1">
        <f>G22</f>
        <v>3860000</v>
      </c>
    </row>
    <row r="12" spans="2:13">
      <c r="B12" t="s">
        <v>17</v>
      </c>
      <c r="C12">
        <v>10</v>
      </c>
      <c r="D12" s="1">
        <v>10000</v>
      </c>
      <c r="E12" s="1">
        <f>C12*D12</f>
        <v>100000</v>
      </c>
      <c r="F12" s="12">
        <f>E12*$F$5</f>
        <v>1200000</v>
      </c>
      <c r="G12" s="12">
        <f>E12*$G$5</f>
        <v>1800000</v>
      </c>
      <c r="H12" s="14">
        <f>E12*$H$5</f>
        <v>2400000</v>
      </c>
      <c r="I12" s="13">
        <f>E12*$I$5</f>
        <v>3000000</v>
      </c>
      <c r="J12" s="14">
        <f>E12*$J$5</f>
        <v>3600000</v>
      </c>
      <c r="K12" s="1"/>
      <c r="L12" s="1">
        <f>H8</f>
        <v>3296000</v>
      </c>
      <c r="M12" s="1">
        <f>H22</f>
        <v>980000</v>
      </c>
    </row>
    <row r="13" spans="2:13">
      <c r="B13" t="s">
        <v>18</v>
      </c>
      <c r="C13">
        <v>2</v>
      </c>
      <c r="D13" s="1">
        <v>8000</v>
      </c>
      <c r="E13" s="1">
        <f t="shared" ref="E13:E15" si="0">C13*D13</f>
        <v>16000</v>
      </c>
      <c r="F13" s="3">
        <f>E13*$F$5</f>
        <v>192000</v>
      </c>
      <c r="G13" s="3">
        <f>E13*$G$5</f>
        <v>288000</v>
      </c>
      <c r="H13" s="5">
        <f>E13*$H$5</f>
        <v>384000</v>
      </c>
      <c r="I13" s="4">
        <f>E13*$I$5</f>
        <v>480000</v>
      </c>
      <c r="J13" s="5">
        <f>E13*$J$5</f>
        <v>576000</v>
      </c>
      <c r="L13" s="1">
        <f>I8</f>
        <v>3620000</v>
      </c>
      <c r="M13" s="1">
        <f>I22</f>
        <v>1100000</v>
      </c>
    </row>
    <row r="14" spans="2:13">
      <c r="B14" t="s">
        <v>19</v>
      </c>
      <c r="C14">
        <v>2</v>
      </c>
      <c r="D14" s="1">
        <v>15000</v>
      </c>
      <c r="E14" s="1">
        <f t="shared" si="0"/>
        <v>30000</v>
      </c>
      <c r="F14" s="3">
        <f>E14*$F$5</f>
        <v>360000</v>
      </c>
      <c r="G14" s="3">
        <f>E14*$G$5</f>
        <v>540000</v>
      </c>
      <c r="H14" s="5">
        <f>E14*$H$5</f>
        <v>720000</v>
      </c>
      <c r="I14" s="4">
        <f>E14*$I$5</f>
        <v>900000</v>
      </c>
      <c r="J14" s="5">
        <f>E14*$J$5</f>
        <v>1080000</v>
      </c>
      <c r="L14" s="1">
        <f>J8</f>
        <v>3944000</v>
      </c>
      <c r="M14" s="1">
        <f>J22</f>
        <v>1220000</v>
      </c>
    </row>
    <row r="15" spans="2:13">
      <c r="B15" t="s">
        <v>20</v>
      </c>
      <c r="C15">
        <v>1</v>
      </c>
      <c r="D15" s="1">
        <v>150000</v>
      </c>
      <c r="E15" s="1">
        <f t="shared" si="0"/>
        <v>150000</v>
      </c>
      <c r="F15" s="3">
        <f>E15*$F$5</f>
        <v>1800000</v>
      </c>
      <c r="G15" s="3">
        <f>E15*$G$5</f>
        <v>2700000</v>
      </c>
      <c r="H15" s="5">
        <f>E15*$H$5</f>
        <v>3600000</v>
      </c>
      <c r="I15" s="4">
        <f>E15*$I$5</f>
        <v>4500000</v>
      </c>
      <c r="J15" s="5">
        <f>E15*$J$5</f>
        <v>5400000</v>
      </c>
    </row>
    <row r="16" spans="2:13">
      <c r="E16" s="1">
        <f>SUM(E12:E15)</f>
        <v>296000</v>
      </c>
      <c r="F16" s="9">
        <f>E16*$F$5</f>
        <v>3552000</v>
      </c>
      <c r="G16" s="9">
        <f>E16*$G$5</f>
        <v>5328000</v>
      </c>
      <c r="H16" s="11">
        <f>E16*$H$5</f>
        <v>7104000</v>
      </c>
      <c r="I16" s="10">
        <f>E16*$I$5</f>
        <v>8880000</v>
      </c>
      <c r="J16" s="11">
        <f>E16*$J$5</f>
        <v>10656000</v>
      </c>
    </row>
    <row r="17" spans="2:10">
      <c r="E17" s="1"/>
      <c r="F17" s="8"/>
      <c r="G17" s="8"/>
      <c r="H17" s="7"/>
      <c r="I17" s="4"/>
      <c r="J17" s="5"/>
    </row>
    <row r="18" spans="2:10">
      <c r="F18" s="26"/>
      <c r="G18" s="26"/>
      <c r="H18" s="28"/>
      <c r="I18" s="6"/>
      <c r="J18" s="7"/>
    </row>
    <row r="19" spans="2:10">
      <c r="B19" t="s">
        <v>21</v>
      </c>
      <c r="F19" s="3">
        <f>SUM(F20:F21)</f>
        <v>16940000</v>
      </c>
      <c r="G19" s="4">
        <f>F20+G21</f>
        <v>19160000</v>
      </c>
      <c r="H19" s="4">
        <f>F20+H21</f>
        <v>21380000</v>
      </c>
      <c r="I19" s="13">
        <f>F20+I21</f>
        <v>23600000</v>
      </c>
      <c r="J19" s="14">
        <f>F20+J21</f>
        <v>25820000</v>
      </c>
    </row>
    <row r="20" spans="2:10">
      <c r="B20" t="s">
        <v>22</v>
      </c>
      <c r="F20" s="3">
        <f>E10*(1+D3)</f>
        <v>12500000</v>
      </c>
      <c r="G20" s="4"/>
      <c r="H20" s="4"/>
      <c r="I20" s="4"/>
      <c r="J20" s="5"/>
    </row>
    <row r="21" spans="2:10">
      <c r="B21" t="s">
        <v>23</v>
      </c>
      <c r="F21" s="3">
        <f>F16*(1+$D$4)</f>
        <v>4440000</v>
      </c>
      <c r="G21" s="4">
        <f t="shared" ref="G21:H21" si="1">G16*(1+$D$4)</f>
        <v>6660000</v>
      </c>
      <c r="H21" s="4">
        <f t="shared" si="1"/>
        <v>8880000</v>
      </c>
      <c r="I21" s="4">
        <f>I16*(1+D4)</f>
        <v>11100000</v>
      </c>
      <c r="J21" s="5">
        <f>J16*(1+D4)</f>
        <v>13320000</v>
      </c>
    </row>
    <row r="22" spans="2:10">
      <c r="F22" s="9">
        <f>F19-F7</f>
        <v>6740000</v>
      </c>
      <c r="G22" s="10">
        <f>G19-G7</f>
        <v>3860000</v>
      </c>
      <c r="H22" s="10">
        <f>H19-H7</f>
        <v>980000</v>
      </c>
      <c r="I22" s="10">
        <f>I19-I7</f>
        <v>1100000</v>
      </c>
      <c r="J22" s="11">
        <f>J19-J7</f>
        <v>1220000</v>
      </c>
    </row>
  </sheetData>
  <mergeCells count="5">
    <mergeCell ref="B3:C3"/>
    <mergeCell ref="B4:C4"/>
    <mergeCell ref="F6:J6"/>
    <mergeCell ref="G4:H4"/>
    <mergeCell ref="I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A2AD-0FB7-42B7-A118-CC575CAB8B35}">
  <dimension ref="A1:Q18"/>
  <sheetViews>
    <sheetView workbookViewId="0" xr3:uid="{FCBBA966-4349-50BB-9586-145FF0224AFD}">
      <selection activeCell="S10" sqref="S10"/>
    </sheetView>
  </sheetViews>
  <sheetFormatPr defaultRowHeight="15"/>
  <cols>
    <col min="1" max="1" width="31.7109375" customWidth="1"/>
    <col min="6" max="17" width="3.5703125" bestFit="1" customWidth="1"/>
  </cols>
  <sheetData>
    <row r="1" spans="1:17">
      <c r="B1" s="22">
        <v>2017</v>
      </c>
      <c r="C1" s="23"/>
      <c r="D1" s="23"/>
      <c r="E1" s="23"/>
      <c r="F1" s="22">
        <v>2018</v>
      </c>
      <c r="G1" s="23"/>
      <c r="H1" s="23"/>
      <c r="I1" s="23"/>
      <c r="J1" s="22">
        <v>2019</v>
      </c>
      <c r="K1" s="23"/>
      <c r="L1" s="23"/>
      <c r="M1" s="23"/>
      <c r="N1" s="22">
        <v>2020</v>
      </c>
      <c r="O1" s="23"/>
      <c r="P1" s="23"/>
      <c r="Q1" s="24"/>
    </row>
    <row r="2" spans="1:17">
      <c r="B2" s="8" t="s">
        <v>24</v>
      </c>
      <c r="C2" s="6" t="s">
        <v>25</v>
      </c>
      <c r="D2" s="6" t="s">
        <v>26</v>
      </c>
      <c r="E2" s="6" t="s">
        <v>27</v>
      </c>
      <c r="F2" s="8" t="s">
        <v>24</v>
      </c>
      <c r="G2" s="6" t="s">
        <v>25</v>
      </c>
      <c r="H2" s="6" t="s">
        <v>26</v>
      </c>
      <c r="I2" s="6" t="s">
        <v>27</v>
      </c>
      <c r="J2" s="8" t="s">
        <v>24</v>
      </c>
      <c r="K2" s="6" t="s">
        <v>25</v>
      </c>
      <c r="L2" s="6" t="s">
        <v>26</v>
      </c>
      <c r="M2" s="6" t="s">
        <v>27</v>
      </c>
      <c r="N2" s="8" t="s">
        <v>24</v>
      </c>
      <c r="O2" s="6" t="s">
        <v>25</v>
      </c>
      <c r="P2" s="6" t="s">
        <v>26</v>
      </c>
      <c r="Q2" s="7" t="s">
        <v>27</v>
      </c>
    </row>
    <row r="3" spans="1:17">
      <c r="A3" t="s">
        <v>28</v>
      </c>
      <c r="B3" s="25"/>
      <c r="C3" s="21"/>
      <c r="D3" s="6"/>
      <c r="E3" s="6"/>
      <c r="F3" s="8"/>
      <c r="G3" s="6"/>
      <c r="H3" s="6"/>
      <c r="I3" s="6"/>
      <c r="J3" s="8"/>
      <c r="K3" s="6"/>
      <c r="L3" s="6"/>
      <c r="M3" s="6"/>
      <c r="N3" s="8"/>
      <c r="O3" s="6"/>
      <c r="P3" s="6"/>
      <c r="Q3" s="7"/>
    </row>
    <row r="4" spans="1:17">
      <c r="A4" t="s">
        <v>29</v>
      </c>
      <c r="B4" s="8"/>
      <c r="C4" s="21"/>
      <c r="D4" s="21"/>
      <c r="E4" s="6"/>
      <c r="F4" s="8"/>
      <c r="G4" s="6"/>
      <c r="H4" s="6"/>
      <c r="I4" s="6"/>
      <c r="J4" s="8"/>
      <c r="K4" s="6"/>
      <c r="L4" s="6"/>
      <c r="M4" s="6"/>
      <c r="N4" s="8"/>
      <c r="O4" s="6"/>
      <c r="P4" s="6"/>
      <c r="Q4" s="7"/>
    </row>
    <row r="5" spans="1:17">
      <c r="A5" t="s">
        <v>30</v>
      </c>
      <c r="B5" s="8"/>
      <c r="C5" s="21"/>
      <c r="D5" s="21"/>
      <c r="E5" s="21"/>
      <c r="F5" s="8"/>
      <c r="G5" s="6"/>
      <c r="H5" s="6"/>
      <c r="I5" s="6"/>
      <c r="J5" s="8"/>
      <c r="K5" s="6"/>
      <c r="L5" s="6"/>
      <c r="M5" s="6"/>
      <c r="N5" s="8"/>
      <c r="O5" s="6"/>
      <c r="P5" s="6"/>
      <c r="Q5" s="7"/>
    </row>
    <row r="6" spans="1:17">
      <c r="A6" t="s">
        <v>31</v>
      </c>
      <c r="B6" s="8"/>
      <c r="C6" s="6"/>
      <c r="D6" s="29"/>
      <c r="E6" s="29"/>
      <c r="F6" s="8"/>
      <c r="G6" s="6"/>
      <c r="H6" s="6"/>
      <c r="I6" s="6"/>
      <c r="J6" s="8"/>
      <c r="K6" s="6"/>
      <c r="L6" s="6"/>
      <c r="M6" s="6"/>
      <c r="N6" s="8"/>
      <c r="O6" s="6"/>
      <c r="P6" s="6"/>
      <c r="Q6" s="7"/>
    </row>
    <row r="7" spans="1:17">
      <c r="A7" t="s">
        <v>32</v>
      </c>
      <c r="B7" s="8"/>
      <c r="C7" s="6"/>
      <c r="D7" s="6"/>
      <c r="E7" s="6"/>
      <c r="F7" s="30"/>
      <c r="G7" s="31"/>
      <c r="H7" s="31"/>
      <c r="I7" s="31"/>
      <c r="J7" s="8"/>
      <c r="K7" s="6"/>
      <c r="L7" s="6"/>
      <c r="M7" s="6"/>
      <c r="N7" s="8"/>
      <c r="O7" s="6"/>
      <c r="P7" s="6"/>
      <c r="Q7" s="7"/>
    </row>
    <row r="8" spans="1:17">
      <c r="A8" t="s">
        <v>33</v>
      </c>
      <c r="B8" s="8"/>
      <c r="C8" s="6"/>
      <c r="D8" s="6"/>
      <c r="E8" s="6"/>
      <c r="F8" s="8"/>
      <c r="G8" s="6"/>
      <c r="H8" s="6"/>
      <c r="I8" s="6"/>
      <c r="J8" s="32"/>
      <c r="K8" s="33"/>
      <c r="L8" s="33"/>
      <c r="M8" s="33"/>
      <c r="N8" s="8"/>
      <c r="O8" s="6"/>
      <c r="P8" s="6"/>
      <c r="Q8" s="7"/>
    </row>
    <row r="9" spans="1:17">
      <c r="A9" t="s">
        <v>34</v>
      </c>
      <c r="B9" s="8"/>
      <c r="C9" s="6"/>
      <c r="D9" s="6"/>
      <c r="E9" s="6"/>
      <c r="F9" s="8"/>
      <c r="G9" s="6"/>
      <c r="H9" s="6"/>
      <c r="I9" s="6"/>
      <c r="J9" s="8"/>
      <c r="K9" s="6"/>
      <c r="L9" s="6"/>
      <c r="M9" s="6"/>
      <c r="N9" s="32"/>
      <c r="O9" s="33"/>
      <c r="P9" s="33"/>
      <c r="Q9" s="34"/>
    </row>
    <row r="10" spans="1:17">
      <c r="B10" s="8"/>
      <c r="C10" s="6"/>
      <c r="D10" s="6"/>
      <c r="E10" s="6"/>
      <c r="F10" s="8"/>
      <c r="G10" s="6"/>
      <c r="H10" s="6"/>
      <c r="I10" s="6"/>
      <c r="J10" s="8"/>
      <c r="K10" s="6"/>
      <c r="L10" s="6"/>
      <c r="M10" s="6"/>
      <c r="N10" s="8"/>
      <c r="O10" s="6"/>
      <c r="P10" s="6"/>
      <c r="Q10" s="7"/>
    </row>
    <row r="11" spans="1:17">
      <c r="B11" s="8"/>
      <c r="C11" s="6"/>
      <c r="D11" s="6"/>
      <c r="E11" s="6"/>
      <c r="F11" s="8"/>
      <c r="G11" s="6"/>
      <c r="H11" s="6"/>
      <c r="I11" s="6"/>
      <c r="J11" s="8"/>
      <c r="K11" s="6"/>
      <c r="L11" s="6"/>
      <c r="M11" s="6"/>
      <c r="N11" s="8"/>
      <c r="O11" s="6"/>
      <c r="P11" s="6"/>
      <c r="Q11" s="7"/>
    </row>
    <row r="12" spans="1:17">
      <c r="B12" s="8"/>
      <c r="C12" s="6"/>
      <c r="D12" s="6"/>
      <c r="E12" s="6"/>
      <c r="F12" s="8"/>
      <c r="G12" s="6"/>
      <c r="H12" s="6"/>
      <c r="I12" s="6"/>
      <c r="J12" s="8"/>
      <c r="K12" s="6"/>
      <c r="L12" s="6"/>
      <c r="M12" s="6"/>
      <c r="N12" s="8"/>
      <c r="O12" s="6"/>
      <c r="P12" s="6"/>
      <c r="Q12" s="7"/>
    </row>
    <row r="13" spans="1:17">
      <c r="B13" s="8"/>
      <c r="C13" s="6"/>
      <c r="D13" s="6"/>
      <c r="E13" s="6"/>
      <c r="F13" s="8"/>
      <c r="G13" s="6"/>
      <c r="H13" s="6"/>
      <c r="I13" s="6"/>
      <c r="J13" s="8"/>
      <c r="K13" s="6"/>
      <c r="L13" s="6"/>
      <c r="M13" s="6"/>
      <c r="N13" s="8"/>
      <c r="O13" s="6"/>
      <c r="P13" s="6"/>
      <c r="Q13" s="7"/>
    </row>
    <row r="14" spans="1:17">
      <c r="B14" s="8"/>
      <c r="C14" s="6"/>
      <c r="D14" s="6"/>
      <c r="E14" s="6"/>
      <c r="F14" s="8"/>
      <c r="G14" s="6"/>
      <c r="H14" s="6"/>
      <c r="I14" s="6"/>
      <c r="J14" s="8"/>
      <c r="K14" s="6"/>
      <c r="L14" s="6"/>
      <c r="M14" s="6"/>
      <c r="N14" s="8"/>
      <c r="O14" s="6"/>
      <c r="P14" s="6"/>
      <c r="Q14" s="7"/>
    </row>
    <row r="15" spans="1:17">
      <c r="B15" s="8"/>
      <c r="C15" s="6"/>
      <c r="D15" s="6"/>
      <c r="E15" s="6"/>
      <c r="F15" s="8"/>
      <c r="G15" s="6"/>
      <c r="H15" s="6"/>
      <c r="I15" s="6"/>
      <c r="J15" s="8"/>
      <c r="K15" s="6"/>
      <c r="L15" s="6"/>
      <c r="M15" s="6"/>
      <c r="N15" s="8"/>
      <c r="O15" s="6"/>
      <c r="P15" s="6"/>
      <c r="Q15" s="7"/>
    </row>
    <row r="16" spans="1:17">
      <c r="B16" s="8"/>
      <c r="C16" s="6"/>
      <c r="D16" s="6"/>
      <c r="E16" s="6"/>
      <c r="F16" s="8"/>
      <c r="G16" s="6"/>
      <c r="H16" s="6"/>
      <c r="I16" s="6"/>
      <c r="J16" s="8"/>
      <c r="K16" s="6"/>
      <c r="L16" s="6"/>
      <c r="M16" s="6"/>
      <c r="N16" s="8"/>
      <c r="O16" s="6"/>
      <c r="P16" s="6"/>
      <c r="Q16" s="7"/>
    </row>
    <row r="17" spans="2:17">
      <c r="B17" s="8"/>
      <c r="C17" s="6"/>
      <c r="D17" s="6"/>
      <c r="E17" s="6"/>
      <c r="F17" s="8"/>
      <c r="G17" s="6"/>
      <c r="H17" s="6"/>
      <c r="I17" s="6"/>
      <c r="J17" s="8"/>
      <c r="K17" s="6"/>
      <c r="L17" s="6"/>
      <c r="M17" s="6"/>
      <c r="N17" s="8"/>
      <c r="O17" s="6"/>
      <c r="P17" s="6"/>
      <c r="Q17" s="7"/>
    </row>
    <row r="18" spans="2:17">
      <c r="B18" s="26"/>
      <c r="C18" s="27"/>
      <c r="D18" s="27"/>
      <c r="E18" s="27"/>
      <c r="F18" s="26"/>
      <c r="G18" s="27"/>
      <c r="H18" s="27"/>
      <c r="I18" s="27"/>
      <c r="J18" s="26"/>
      <c r="K18" s="27"/>
      <c r="L18" s="27"/>
      <c r="M18" s="27"/>
      <c r="N18" s="26"/>
      <c r="O18" s="27"/>
      <c r="P18" s="27"/>
      <c r="Q18" s="28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Romanov Maksim</cp:lastModifiedBy>
  <cp:revision/>
  <dcterms:created xsi:type="dcterms:W3CDTF">2006-09-16T00:00:00Z</dcterms:created>
  <dcterms:modified xsi:type="dcterms:W3CDTF">2017-03-09T14:11:00Z</dcterms:modified>
  <cp:category/>
  <cp:contentStatus/>
</cp:coreProperties>
</file>