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ol353_csiro_au/Documents/AgriculturalModelExchangeInitiative/Maricopa/"/>
    </mc:Choice>
  </mc:AlternateContent>
  <xr:revisionPtr revIDLastSave="264" documentId="8_{BF2D3B38-F5AB-4335-AE48-836F1D577426}" xr6:coauthVersionLast="47" xr6:coauthVersionMax="47" xr10:uidLastSave="{84A8B647-C4A7-4BA6-9F3A-503010120799}"/>
  <bookViews>
    <workbookView xWindow="-110" yWindow="-110" windowWidth="38620" windowHeight="21100" activeTab="2" xr2:uid="{0CA2B8B7-0CC9-4B47-9347-B48EC234AA5F}"/>
  </bookViews>
  <sheets>
    <sheet name="Residue" sheetId="6" r:id="rId1"/>
    <sheet name="Initial conditions" sheetId="7" r:id="rId2"/>
    <sheet name="Plant" sheetId="2" r:id="rId3"/>
    <sheet name="Harvest" sheetId="3" r:id="rId4"/>
    <sheet name="Irrigate" sheetId="1" r:id="rId5"/>
    <sheet name="Fertilise" sheetId="4" r:id="rId6"/>
    <sheet name="Environment" sheetId="5" r:id="rId7"/>
    <sheet name="Sheet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2" l="1"/>
  <c r="B21" i="8" s="1" a="1"/>
  <c r="B21" i="8" s="1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B5" i="8" a="1"/>
  <c r="B5" i="8" s="1"/>
  <c r="B29" i="8" a="1"/>
  <c r="B29" i="8" s="1"/>
  <c r="B25" i="8" a="1"/>
  <c r="B25" i="8" s="1"/>
  <c r="B15" i="8" a="1"/>
  <c r="B15" i="8" s="1"/>
  <c r="B10" i="8" a="1"/>
  <c r="B10" i="8" s="1"/>
  <c r="B35" i="6"/>
  <c r="B33" i="6"/>
  <c r="B31" i="6"/>
  <c r="B29" i="6"/>
  <c r="B27" i="6"/>
  <c r="B25" i="6"/>
  <c r="B23" i="6"/>
  <c r="B21" i="6"/>
  <c r="B19" i="6"/>
  <c r="B17" i="6"/>
  <c r="B15" i="6"/>
  <c r="B13" i="6"/>
  <c r="B11" i="6"/>
  <c r="B9" i="6"/>
  <c r="B7" i="6"/>
  <c r="B5" i="6"/>
  <c r="L216" i="7"/>
  <c r="L215" i="7"/>
  <c r="L214" i="7"/>
  <c r="L202" i="7"/>
  <c r="L201" i="7"/>
  <c r="L200" i="7"/>
  <c r="L188" i="7"/>
  <c r="L187" i="7"/>
  <c r="L186" i="7"/>
  <c r="L174" i="7"/>
  <c r="L173" i="7"/>
  <c r="L172" i="7"/>
  <c r="L160" i="7"/>
  <c r="L159" i="7"/>
  <c r="L158" i="7"/>
  <c r="L146" i="7"/>
  <c r="L145" i="7"/>
  <c r="L144" i="7"/>
  <c r="L132" i="7"/>
  <c r="L131" i="7"/>
  <c r="L130" i="7"/>
  <c r="L118" i="7"/>
  <c r="L117" i="7"/>
  <c r="L116" i="7"/>
  <c r="L104" i="7"/>
  <c r="L103" i="7"/>
  <c r="L102" i="7"/>
  <c r="L90" i="7"/>
  <c r="L89" i="7"/>
  <c r="L76" i="7"/>
  <c r="L75" i="7"/>
  <c r="L61" i="7"/>
  <c r="L62" i="7"/>
  <c r="L88" i="7"/>
  <c r="L74" i="7"/>
  <c r="L60" i="7"/>
  <c r="L48" i="7"/>
  <c r="L47" i="7"/>
  <c r="L46" i="7"/>
  <c r="L34" i="7"/>
  <c r="L33" i="7"/>
  <c r="L32" i="7"/>
  <c r="L20" i="7"/>
  <c r="L19" i="7"/>
  <c r="L18" i="7"/>
  <c r="L6" i="7"/>
  <c r="L5" i="7"/>
  <c r="J34" i="6"/>
  <c r="J32" i="6"/>
  <c r="J30" i="6"/>
  <c r="J28" i="6"/>
  <c r="J26" i="6"/>
  <c r="J24" i="6"/>
  <c r="J22" i="6"/>
  <c r="J20" i="6"/>
  <c r="J18" i="6"/>
  <c r="J16" i="6"/>
  <c r="J14" i="6"/>
  <c r="J12" i="6"/>
  <c r="J10" i="6"/>
  <c r="J8" i="6"/>
  <c r="J6" i="6"/>
  <c r="J4" i="6"/>
  <c r="L4" i="7"/>
  <c r="J35" i="6"/>
  <c r="J33" i="6"/>
  <c r="J31" i="6"/>
  <c r="J29" i="6"/>
  <c r="J27" i="6"/>
  <c r="J25" i="6"/>
  <c r="J23" i="6"/>
  <c r="J21" i="6"/>
  <c r="J19" i="6"/>
  <c r="J17" i="6"/>
  <c r="J15" i="6"/>
  <c r="J13" i="6"/>
  <c r="J11" i="6"/>
  <c r="J9" i="6"/>
  <c r="J7" i="6"/>
  <c r="J5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4" i="5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B52" i="8" s="1" a="1"/>
  <c r="B52" i="8" s="1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4" i="4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4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<sst xmlns="http://schemas.openxmlformats.org/spreadsheetml/2006/main" count="1285" uniqueCount="134">
  <si>
    <t>Date</t>
  </si>
  <si>
    <t>Amount</t>
  </si>
  <si>
    <t>Depth (mm)</t>
  </si>
  <si>
    <t>Treatment</t>
  </si>
  <si>
    <t>APSIM operations</t>
  </si>
  <si>
    <t>experiment_ID</t>
  </si>
  <si>
    <t>treatment_ID</t>
  </si>
  <si>
    <t>planting_distribution</t>
  </si>
  <si>
    <t>row_spacing</t>
  </si>
  <si>
    <t>row_direction</t>
  </si>
  <si>
    <t>planting_depth</t>
  </si>
  <si>
    <t>plot_layout</t>
  </si>
  <si>
    <t>planting_date</t>
  </si>
  <si>
    <t>plant_pop_at_planting</t>
  </si>
  <si>
    <t>average_emergence_date</t>
  </si>
  <si>
    <t>average_plant_pop_at_emergence</t>
  </si>
  <si>
    <t>text</t>
  </si>
  <si>
    <t>code</t>
  </si>
  <si>
    <t>cm</t>
  </si>
  <si>
    <t>arc_degrees</t>
  </si>
  <si>
    <t>mm</t>
  </si>
  <si>
    <t>date</t>
  </si>
  <si>
    <t>number/m2</t>
  </si>
  <si>
    <t>EID</t>
  </si>
  <si>
    <t>TREAT_ID</t>
  </si>
  <si>
    <t>PLDS</t>
  </si>
  <si>
    <t>PLRS</t>
  </si>
  <si>
    <t>PLRD</t>
  </si>
  <si>
    <t>PLDP</t>
  </si>
  <si>
    <t>PLLAY</t>
  </si>
  <si>
    <t>PDATE</t>
  </si>
  <si>
    <t>PLPOP</t>
  </si>
  <si>
    <t>APLDAE</t>
  </si>
  <si>
    <t>APLPOE</t>
  </si>
  <si>
    <t>AZMA1993</t>
  </si>
  <si>
    <t>Rows</t>
  </si>
  <si>
    <t>strip-split-plot</t>
  </si>
  <si>
    <t>AZMA1994</t>
  </si>
  <si>
    <t>AZMA1996</t>
  </si>
  <si>
    <t>AZMA1997</t>
  </si>
  <si>
    <t>harvest_operations_date</t>
  </si>
  <si>
    <t>Harvest method</t>
  </si>
  <si>
    <t>harvest_area</t>
  </si>
  <si>
    <t>harvest_notes</t>
  </si>
  <si>
    <t>harvest_comments</t>
  </si>
  <si>
    <t>m2</t>
  </si>
  <si>
    <t>HADAT</t>
  </si>
  <si>
    <t>HARM</t>
  </si>
  <si>
    <t>HAREA</t>
  </si>
  <si>
    <t>HA_NOTES</t>
  </si>
  <si>
    <t>HA_COMMENTS</t>
  </si>
  <si>
    <t>Combined</t>
  </si>
  <si>
    <t>0,0020</t>
  </si>
  <si>
    <t>0,0018</t>
  </si>
  <si>
    <t>fertilization_date</t>
  </si>
  <si>
    <t>fertilizer_applic_method</t>
  </si>
  <si>
    <t>application_depth_fert</t>
  </si>
  <si>
    <t>fertilizer_material</t>
  </si>
  <si>
    <t>N_in_applied_fertilizer</t>
  </si>
  <si>
    <t>NO3_applied_fertilizer</t>
  </si>
  <si>
    <t>NH4_applied_fertilizer</t>
  </si>
  <si>
    <t>fertilizer_notes</t>
  </si>
  <si>
    <t>kg[N]/ha</t>
  </si>
  <si>
    <t>FEDATE</t>
  </si>
  <si>
    <t>FEACD</t>
  </si>
  <si>
    <t>FEDEP</t>
  </si>
  <si>
    <t>FECD</t>
  </si>
  <si>
    <t>FEAMN</t>
  </si>
  <si>
    <t>FENO3</t>
  </si>
  <si>
    <t>FENH4</t>
  </si>
  <si>
    <t>FE_NOTES</t>
  </si>
  <si>
    <t>Broadcast, incorporated</t>
  </si>
  <si>
    <t>Monoammonium phosphate</t>
  </si>
  <si>
    <t>Applied in irrigation water</t>
  </si>
  <si>
    <t>Liquid phosphoric acid</t>
  </si>
  <si>
    <t>Urea ammonium nitrate solution</t>
  </si>
  <si>
    <t>Nitrate from irrigation water (not a fertilizer product)</t>
  </si>
  <si>
    <t>Ammonium nitrate</t>
  </si>
  <si>
    <t>environ_modificat_date</t>
  </si>
  <si>
    <t>environ_modif_code_CO2</t>
  </si>
  <si>
    <t>environ_modif_CO2</t>
  </si>
  <si>
    <t>environ_modif_notes</t>
  </si>
  <si>
    <t>ppm</t>
  </si>
  <si>
    <t>EMDATE</t>
  </si>
  <si>
    <t>ECCO2</t>
  </si>
  <si>
    <t>EMCO2</t>
  </si>
  <si>
    <t>EM_NOTES</t>
  </si>
  <si>
    <t>Replace</t>
  </si>
  <si>
    <t>Add</t>
  </si>
  <si>
    <t>init_residu_measure_date</t>
  </si>
  <si>
    <t>residue_incorpor_depth</t>
  </si>
  <si>
    <t>residue_incorporated</t>
  </si>
  <si>
    <t>residue_nature_prev_crop</t>
  </si>
  <si>
    <t>residue_above_ground_wt</t>
  </si>
  <si>
    <t>residue_N_conc</t>
  </si>
  <si>
    <t>root_wt_previous_crop</t>
  </si>
  <si>
    <t>%</t>
  </si>
  <si>
    <t>kg[dry matter]/ha</t>
  </si>
  <si>
    <t>ICRDAT</t>
  </si>
  <si>
    <t>ICRDP</t>
  </si>
  <si>
    <t>ICRIP</t>
  </si>
  <si>
    <t>ICPCR</t>
  </si>
  <si>
    <t>ICRAG</t>
  </si>
  <si>
    <t>ICRN</t>
  </si>
  <si>
    <t>ICRT</t>
  </si>
  <si>
    <t>Wheat residue</t>
  </si>
  <si>
    <t>initial_conditions_date</t>
  </si>
  <si>
    <t>soil_layer_top_depth</t>
  </si>
  <si>
    <t>soil_layer_base_depth</t>
  </si>
  <si>
    <t>initial_watr_conc_by_lyr</t>
  </si>
  <si>
    <t>initial_Ntot_layer</t>
  </si>
  <si>
    <t>initial_NH4_mass_layer</t>
  </si>
  <si>
    <t>initial_NO3_mass_layer</t>
  </si>
  <si>
    <t>initial_NH4_concen_layer</t>
  </si>
  <si>
    <t>initial_NO3_concen_layer</t>
  </si>
  <si>
    <t>mm3/mm3</t>
  </si>
  <si>
    <t>ICDAT</t>
  </si>
  <si>
    <t>ICTL</t>
  </si>
  <si>
    <t>ICBL</t>
  </si>
  <si>
    <t>ICH2O</t>
  </si>
  <si>
    <t>ICN_TOT</t>
  </si>
  <si>
    <t>ICNH4M</t>
  </si>
  <si>
    <t>ICNO3M</t>
  </si>
  <si>
    <t>ICNH4</t>
  </si>
  <si>
    <t>ICNO3</t>
  </si>
  <si>
    <t>Treatment number:</t>
  </si>
  <si>
    <t>// Residue from previous crop</t>
  </si>
  <si>
    <t>// Initial conditions</t>
  </si>
  <si>
    <t>// Plant</t>
  </si>
  <si>
    <t>// Harvest</t>
  </si>
  <si>
    <t>// Irrigate</t>
  </si>
  <si>
    <t>// Fertilise</t>
  </si>
  <si>
    <t>// Environmental modifications</t>
  </si>
  <si>
    <t>Set the treament number and then copy the APSIM operations into the treament node under the Experiment.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</si>
</sst>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E593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2" xfId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5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3" fillId="3" borderId="2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2" borderId="6" xfId="0" applyFont="1" applyFill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wrapText="1"/>
    </xf>
    <xf numFmtId="0" fontId="2" fillId="0" borderId="2" xfId="0" applyNumberFormat="1" applyFont="1" applyBorder="1" applyAlignment="1">
      <alignment wrapText="1"/>
    </xf>
    <xf numFmtId="0" fontId="2" fillId="0" borderId="2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>
      <alignment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wrapText="1"/>
    </xf>
    <xf numFmtId="0" fontId="0" fillId="0" borderId="0" xfId="0" applyNumberFormat="1"/>
    <xf numFmtId="0" fontId="7" fillId="0" borderId="0" xfId="0" applyFont="1"/>
    <xf numFmtId="0" fontId="0" fillId="6" borderId="0" xfId="0" applyFill="1" applyAlignment="1">
      <alignment horizontal="left"/>
    </xf>
    <xf numFmtId="0" fontId="2" fillId="4" borderId="2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22F9-94CE-4695-B1EE-6E3EE672BEBA}">
  <dimension ref="A1:J35"/>
  <sheetViews>
    <sheetView workbookViewId="0">
      <selection activeCell="B17" sqref="B17"/>
    </sheetView>
  </sheetViews>
  <sheetFormatPr defaultColWidth="25.6328125" defaultRowHeight="20" customHeight="1"/>
  <sheetData>
    <row r="1" spans="1:10" ht="20" customHeight="1" thickBot="1">
      <c r="A1" s="3" t="s">
        <v>5</v>
      </c>
      <c r="B1" s="20" t="s">
        <v>6</v>
      </c>
      <c r="C1" s="17" t="s">
        <v>89</v>
      </c>
      <c r="D1" s="18" t="s">
        <v>90</v>
      </c>
      <c r="E1" s="18" t="s">
        <v>91</v>
      </c>
      <c r="F1" s="18" t="s">
        <v>92</v>
      </c>
      <c r="G1" s="18" t="s">
        <v>93</v>
      </c>
      <c r="H1" s="18" t="s">
        <v>94</v>
      </c>
      <c r="I1" s="18" t="s">
        <v>95</v>
      </c>
    </row>
    <row r="2" spans="1:10" ht="20" customHeight="1" thickBot="1">
      <c r="A2" s="16" t="s">
        <v>16</v>
      </c>
      <c r="B2" s="20" t="s">
        <v>16</v>
      </c>
      <c r="C2" s="5" t="s">
        <v>21</v>
      </c>
      <c r="D2" s="18" t="s">
        <v>18</v>
      </c>
      <c r="E2" s="18" t="s">
        <v>96</v>
      </c>
      <c r="F2" s="39" t="s">
        <v>17</v>
      </c>
      <c r="G2" s="22" t="s">
        <v>97</v>
      </c>
      <c r="H2" s="18" t="s">
        <v>96</v>
      </c>
      <c r="I2" s="22" t="s">
        <v>97</v>
      </c>
    </row>
    <row r="3" spans="1:10" ht="20" customHeight="1" thickBot="1">
      <c r="A3" s="36" t="s">
        <v>23</v>
      </c>
      <c r="B3" s="37" t="s">
        <v>24</v>
      </c>
      <c r="C3" s="50" t="s">
        <v>98</v>
      </c>
      <c r="D3" s="44" t="s">
        <v>99</v>
      </c>
      <c r="E3" s="44" t="s">
        <v>100</v>
      </c>
      <c r="F3" s="44" t="s">
        <v>101</v>
      </c>
      <c r="G3" s="44" t="s">
        <v>102</v>
      </c>
      <c r="H3" s="44" t="s">
        <v>103</v>
      </c>
      <c r="I3" s="44" t="s">
        <v>104</v>
      </c>
      <c r="J3" s="14" t="s">
        <v>4</v>
      </c>
    </row>
    <row r="4" spans="1:10" ht="20" customHeight="1" thickBot="1">
      <c r="A4" s="3" t="s">
        <v>34</v>
      </c>
      <c r="B4" s="3">
        <v>901</v>
      </c>
      <c r="C4" s="4">
        <v>33953</v>
      </c>
      <c r="D4" s="5">
        <v>30</v>
      </c>
      <c r="E4" s="5">
        <v>100</v>
      </c>
      <c r="F4" s="31" t="s">
        <v>105</v>
      </c>
      <c r="G4" s="5">
        <v>1100</v>
      </c>
      <c r="H4" s="5">
        <v>0.53</v>
      </c>
      <c r="I4" s="5">
        <v>500</v>
      </c>
      <c r="J4" t="str">
        <f>TEXT(C4, "yyyy-mm-dd") &amp; " [SurfaceOrganicMatter].Add(mass:" &amp; G4 &amp; ", N:" &amp; G4*H4/100 &amp; ", P:0, type:Wheat, name:Wheat)"</f>
        <v>1992-12-15 [SurfaceOrganicMatter].Add(mass:1100, N:5.83, P:0, type:Wheat, name:Wheat)</v>
      </c>
    </row>
    <row r="5" spans="1:10" ht="20" customHeight="1" thickBot="1">
      <c r="A5" s="3"/>
      <c r="B5" s="3">
        <f>B4</f>
        <v>901</v>
      </c>
      <c r="C5" s="4"/>
      <c r="D5" s="5"/>
      <c r="E5" s="5"/>
      <c r="F5" s="31"/>
      <c r="G5" s="5"/>
      <c r="H5" s="5"/>
      <c r="I5" s="5"/>
      <c r="J5" t="str">
        <f>TEXT(C4, "yyyy-mm-dd") &amp; " [SurfaceOrganicMatter].Incorporate(fraction: 1, depth: " &amp; D4*10 &amp; ")"</f>
        <v>1992-12-15 [SurfaceOrganicMatter].Incorporate(fraction: 1, depth: 300)</v>
      </c>
    </row>
    <row r="6" spans="1:10" ht="20" customHeight="1" thickBot="1">
      <c r="A6" s="3" t="s">
        <v>34</v>
      </c>
      <c r="B6" s="3">
        <v>902</v>
      </c>
      <c r="C6" s="4">
        <v>33953</v>
      </c>
      <c r="D6" s="5">
        <v>30</v>
      </c>
      <c r="E6" s="5">
        <v>100</v>
      </c>
      <c r="F6" s="31" t="s">
        <v>105</v>
      </c>
      <c r="G6" s="5">
        <v>1100</v>
      </c>
      <c r="H6" s="5">
        <v>0.53</v>
      </c>
      <c r="I6" s="5">
        <v>500</v>
      </c>
      <c r="J6" t="str">
        <f>TEXT(C6, "yyyy-mm-dd") &amp; " [SurfaceOrganicMatter].Add(mass:" &amp; G6 &amp; ", N:" &amp; G6*H6/100 &amp; ", P:0, type:Wheat, name:Wheat)"</f>
        <v>1992-12-15 [SurfaceOrganicMatter].Add(mass:1100, N:5.83, P:0, type:Wheat, name:Wheat)</v>
      </c>
    </row>
    <row r="7" spans="1:10" ht="20" customHeight="1" thickBot="1">
      <c r="A7" s="3"/>
      <c r="B7" s="3">
        <f>B6</f>
        <v>902</v>
      </c>
      <c r="C7" s="4"/>
      <c r="D7" s="5"/>
      <c r="E7" s="5"/>
      <c r="F7" s="31"/>
      <c r="G7" s="5"/>
      <c r="H7" s="5"/>
      <c r="I7" s="5"/>
      <c r="J7" t="str">
        <f>TEXT(C6, "yyyy-mm-dd") &amp; " [SurfaceOrganicMatter].Incorporate(fraction: 1, depth: " &amp; D6*10 &amp; ")"</f>
        <v>1992-12-15 [SurfaceOrganicMatter].Incorporate(fraction: 1, depth: 300)</v>
      </c>
    </row>
    <row r="8" spans="1:10" ht="20" customHeight="1" thickBot="1">
      <c r="A8" s="3" t="s">
        <v>34</v>
      </c>
      <c r="B8" s="3">
        <v>903</v>
      </c>
      <c r="C8" s="4">
        <v>33953</v>
      </c>
      <c r="D8" s="5">
        <v>30</v>
      </c>
      <c r="E8" s="5">
        <v>100</v>
      </c>
      <c r="F8" s="31" t="s">
        <v>105</v>
      </c>
      <c r="G8" s="5">
        <v>1100</v>
      </c>
      <c r="H8" s="5">
        <v>0.53</v>
      </c>
      <c r="I8" s="5">
        <v>500</v>
      </c>
      <c r="J8" t="str">
        <f>TEXT(C8, "yyyy-mm-dd") &amp; " [SurfaceOrganicMatter].Add(mass:" &amp; G8 &amp; ", N:" &amp; G8*H8/100 &amp; ", P:0, type:Wheat, name:Wheat)"</f>
        <v>1992-12-15 [SurfaceOrganicMatter].Add(mass:1100, N:5.83, P:0, type:Wheat, name:Wheat)</v>
      </c>
    </row>
    <row r="9" spans="1:10" ht="20" customHeight="1" thickBot="1">
      <c r="A9" s="3"/>
      <c r="B9" s="3">
        <f>B8</f>
        <v>903</v>
      </c>
      <c r="C9" s="4"/>
      <c r="D9" s="5"/>
      <c r="E9" s="5"/>
      <c r="F9" s="31"/>
      <c r="G9" s="5"/>
      <c r="H9" s="5"/>
      <c r="I9" s="5"/>
      <c r="J9" t="str">
        <f>TEXT(C8, "yyyy-mm-dd") &amp; " [SurfaceOrganicMatter].Incorporate(fraction: 1, depth: " &amp; D8*10 &amp; ")"</f>
        <v>1992-12-15 [SurfaceOrganicMatter].Incorporate(fraction: 1, depth: 300)</v>
      </c>
    </row>
    <row r="10" spans="1:10" ht="20" customHeight="1" thickBot="1">
      <c r="A10" s="3" t="s">
        <v>34</v>
      </c>
      <c r="B10" s="3">
        <v>904</v>
      </c>
      <c r="C10" s="4">
        <v>33953</v>
      </c>
      <c r="D10" s="5">
        <v>30</v>
      </c>
      <c r="E10" s="5">
        <v>100</v>
      </c>
      <c r="F10" s="31" t="s">
        <v>105</v>
      </c>
      <c r="G10" s="5">
        <v>1100</v>
      </c>
      <c r="H10" s="5">
        <v>0.53</v>
      </c>
      <c r="I10" s="5">
        <v>500</v>
      </c>
      <c r="J10" t="str">
        <f>TEXT(C10, "yyyy-mm-dd") &amp; " [SurfaceOrganicMatter].Add(mass:" &amp; G10 &amp; ", N:" &amp; G10*H10/100 &amp; ", P:0, type:Wheat, name:Wheat)"</f>
        <v>1992-12-15 [SurfaceOrganicMatter].Add(mass:1100, N:5.83, P:0, type:Wheat, name:Wheat)</v>
      </c>
    </row>
    <row r="11" spans="1:10" ht="20" customHeight="1" thickBot="1">
      <c r="A11" s="3"/>
      <c r="B11" s="3">
        <f>B10</f>
        <v>904</v>
      </c>
      <c r="C11" s="4"/>
      <c r="D11" s="5"/>
      <c r="E11" s="5"/>
      <c r="F11" s="31"/>
      <c r="G11" s="5"/>
      <c r="H11" s="5"/>
      <c r="I11" s="5"/>
      <c r="J11" t="str">
        <f>TEXT(C10, "yyyy-mm-dd") &amp; " [SurfaceOrganicMatter].Incorporate(fraction: 1, depth: " &amp; D10*10 &amp; ")"</f>
        <v>1992-12-15 [SurfaceOrganicMatter].Incorporate(fraction: 1, depth: 300)</v>
      </c>
    </row>
    <row r="12" spans="1:10" ht="20" customHeight="1" thickBot="1">
      <c r="A12" s="3" t="s">
        <v>37</v>
      </c>
      <c r="B12" s="3">
        <v>905</v>
      </c>
      <c r="C12" s="4">
        <v>34312</v>
      </c>
      <c r="D12" s="5">
        <v>30</v>
      </c>
      <c r="E12" s="5">
        <v>100</v>
      </c>
      <c r="F12" s="31" t="s">
        <v>105</v>
      </c>
      <c r="G12" s="5">
        <v>1100</v>
      </c>
      <c r="H12" s="5">
        <v>0.53</v>
      </c>
      <c r="I12" s="5">
        <v>500</v>
      </c>
      <c r="J12" t="str">
        <f>TEXT(C12, "yyyy-mm-dd") &amp; " [SurfaceOrganicMatter].Add(mass:" &amp; G12 &amp; ", N:" &amp; G12*H12/100 &amp; ", P:0, type:Wheat, name:Wheat)"</f>
        <v>1993-12-09 [SurfaceOrganicMatter].Add(mass:1100, N:5.83, P:0, type:Wheat, name:Wheat)</v>
      </c>
    </row>
    <row r="13" spans="1:10" ht="20" customHeight="1" thickBot="1">
      <c r="A13" s="3"/>
      <c r="B13" s="3">
        <f>B12</f>
        <v>905</v>
      </c>
      <c r="C13" s="4"/>
      <c r="D13" s="5"/>
      <c r="E13" s="5"/>
      <c r="F13" s="31"/>
      <c r="G13" s="5"/>
      <c r="H13" s="5"/>
      <c r="I13" s="5"/>
      <c r="J13" t="str">
        <f>TEXT(C12, "yyyy-mm-dd") &amp; " [SurfaceOrganicMatter].Incorporate(fraction: 1, depth: " &amp; D12*10 &amp; ")"</f>
        <v>1993-12-09 [SurfaceOrganicMatter].Incorporate(fraction: 1, depth: 300)</v>
      </c>
    </row>
    <row r="14" spans="1:10" ht="20" customHeight="1" thickBot="1">
      <c r="A14" s="3" t="s">
        <v>37</v>
      </c>
      <c r="B14" s="3">
        <v>906</v>
      </c>
      <c r="C14" s="4">
        <v>34312</v>
      </c>
      <c r="D14" s="5">
        <v>30</v>
      </c>
      <c r="E14" s="5">
        <v>100</v>
      </c>
      <c r="F14" s="31" t="s">
        <v>105</v>
      </c>
      <c r="G14" s="5">
        <v>1100</v>
      </c>
      <c r="H14" s="5">
        <v>0.53</v>
      </c>
      <c r="I14" s="5">
        <v>500</v>
      </c>
      <c r="J14" t="str">
        <f>TEXT(C14, "yyyy-mm-dd") &amp; " [SurfaceOrganicMatter].Add(mass:" &amp; G14 &amp; ", N:" &amp; G14*H14/100 &amp; ", P:0, type:Wheat, name:Wheat)"</f>
        <v>1993-12-09 [SurfaceOrganicMatter].Add(mass:1100, N:5.83, P:0, type:Wheat, name:Wheat)</v>
      </c>
    </row>
    <row r="15" spans="1:10" ht="20" customHeight="1" thickBot="1">
      <c r="A15" s="3"/>
      <c r="B15" s="3">
        <f>B14</f>
        <v>906</v>
      </c>
      <c r="C15" s="4"/>
      <c r="D15" s="5"/>
      <c r="E15" s="5"/>
      <c r="F15" s="31"/>
      <c r="G15" s="5"/>
      <c r="H15" s="5"/>
      <c r="I15" s="5"/>
      <c r="J15" t="str">
        <f>TEXT(C14, "yyyy-mm-dd") &amp; " [SurfaceOrganicMatter].Incorporate(fraction: 1, depth: " &amp; D14*10 &amp; ")"</f>
        <v>1993-12-09 [SurfaceOrganicMatter].Incorporate(fraction: 1, depth: 300)</v>
      </c>
    </row>
    <row r="16" spans="1:10" ht="20" customHeight="1" thickBot="1">
      <c r="A16" s="3" t="s">
        <v>37</v>
      </c>
      <c r="B16" s="3">
        <v>907</v>
      </c>
      <c r="C16" s="4">
        <v>34312</v>
      </c>
      <c r="D16" s="5">
        <v>30</v>
      </c>
      <c r="E16" s="5">
        <v>100</v>
      </c>
      <c r="F16" s="31" t="s">
        <v>105</v>
      </c>
      <c r="G16" s="5">
        <v>1100</v>
      </c>
      <c r="H16" s="5">
        <v>0.53</v>
      </c>
      <c r="I16" s="5">
        <v>500</v>
      </c>
      <c r="J16" t="str">
        <f>TEXT(C16, "yyyy-mm-dd") &amp; " [SurfaceOrganicMatter].Add(mass:" &amp; G16 &amp; ", N:" &amp; G16*H16/100 &amp; ", P:0, type:Wheat, name:Wheat)"</f>
        <v>1993-12-09 [SurfaceOrganicMatter].Add(mass:1100, N:5.83, P:0, type:Wheat, name:Wheat)</v>
      </c>
    </row>
    <row r="17" spans="1:10" ht="20" customHeight="1" thickBot="1">
      <c r="A17" s="3"/>
      <c r="B17" s="3">
        <f>B16</f>
        <v>907</v>
      </c>
      <c r="C17" s="4"/>
      <c r="D17" s="5"/>
      <c r="E17" s="5"/>
      <c r="F17" s="31"/>
      <c r="G17" s="5"/>
      <c r="H17" s="5"/>
      <c r="I17" s="5"/>
      <c r="J17" t="str">
        <f>TEXT(C16, "yyyy-mm-dd") &amp; " [SurfaceOrganicMatter].Incorporate(fraction: 1, depth: " &amp; D16*10 &amp; ")"</f>
        <v>1993-12-09 [SurfaceOrganicMatter].Incorporate(fraction: 1, depth: 300)</v>
      </c>
    </row>
    <row r="18" spans="1:10" ht="20" customHeight="1" thickBot="1">
      <c r="A18" s="3" t="s">
        <v>37</v>
      </c>
      <c r="B18" s="3">
        <v>908</v>
      </c>
      <c r="C18" s="4">
        <v>34312</v>
      </c>
      <c r="D18" s="5">
        <v>30</v>
      </c>
      <c r="E18" s="5">
        <v>100</v>
      </c>
      <c r="F18" s="31" t="s">
        <v>105</v>
      </c>
      <c r="G18" s="5">
        <v>1100</v>
      </c>
      <c r="H18" s="5">
        <v>0.53</v>
      </c>
      <c r="I18" s="5">
        <v>500</v>
      </c>
      <c r="J18" t="str">
        <f>TEXT(C18, "yyyy-mm-dd") &amp; " [SurfaceOrganicMatter].Add(mass:" &amp; G18 &amp; ", N:" &amp; G18*H18/100 &amp; ", P:0, type:Wheat, name:Wheat)"</f>
        <v>1993-12-09 [SurfaceOrganicMatter].Add(mass:1100, N:5.83, P:0, type:Wheat, name:Wheat)</v>
      </c>
    </row>
    <row r="19" spans="1:10" ht="20" customHeight="1" thickBot="1">
      <c r="A19" s="3"/>
      <c r="B19" s="3">
        <f>B18</f>
        <v>908</v>
      </c>
      <c r="C19" s="4"/>
      <c r="D19" s="5"/>
      <c r="E19" s="5"/>
      <c r="F19" s="31"/>
      <c r="G19" s="5"/>
      <c r="H19" s="5"/>
      <c r="I19" s="5"/>
      <c r="J19" t="str">
        <f>TEXT(C18, "yyyy-mm-dd") &amp; " [SurfaceOrganicMatter].Incorporate(fraction: 1, depth: " &amp; D18*10 &amp; ")"</f>
        <v>1993-12-09 [SurfaceOrganicMatter].Incorporate(fraction: 1, depth: 300)</v>
      </c>
    </row>
    <row r="20" spans="1:10" ht="20" customHeight="1" thickBot="1">
      <c r="A20" s="3" t="s">
        <v>38</v>
      </c>
      <c r="B20" s="3">
        <v>909</v>
      </c>
      <c r="C20" s="4">
        <v>35051</v>
      </c>
      <c r="D20" s="5">
        <v>10</v>
      </c>
      <c r="E20" s="5">
        <v>100</v>
      </c>
      <c r="F20" s="31" t="s">
        <v>105</v>
      </c>
      <c r="G20" s="5">
        <v>500</v>
      </c>
      <c r="H20" s="5">
        <v>1</v>
      </c>
      <c r="I20" s="5">
        <v>500</v>
      </c>
      <c r="J20" t="str">
        <f>TEXT(C20, "yyyy-mm-dd") &amp; " [SurfaceOrganicMatter].Add(mass:" &amp; G20 &amp; ", N:" &amp; G20*H20/100 &amp; ", P:0, type:Wheat, name:Wheat)"</f>
        <v>1995-12-18 [SurfaceOrganicMatter].Add(mass:500, N:5, P:0, type:Wheat, name:Wheat)</v>
      </c>
    </row>
    <row r="21" spans="1:10" ht="20" customHeight="1" thickBot="1">
      <c r="A21" s="3"/>
      <c r="B21" s="3">
        <f>B20</f>
        <v>909</v>
      </c>
      <c r="C21" s="4"/>
      <c r="D21" s="5"/>
      <c r="E21" s="5"/>
      <c r="F21" s="31"/>
      <c r="G21" s="5"/>
      <c r="H21" s="5"/>
      <c r="I21" s="5"/>
      <c r="J21" t="str">
        <f>TEXT(C20, "yyyy-mm-dd") &amp; " [SurfaceOrganicMatter].Incorporate(fraction: 1, depth: " &amp; D20*10 &amp; ")"</f>
        <v>1995-12-18 [SurfaceOrganicMatter].Incorporate(fraction: 1, depth: 100)</v>
      </c>
    </row>
    <row r="22" spans="1:10" ht="20" customHeight="1" thickBot="1">
      <c r="A22" s="3" t="s">
        <v>38</v>
      </c>
      <c r="B22" s="3">
        <v>910</v>
      </c>
      <c r="C22" s="4">
        <v>35051</v>
      </c>
      <c r="D22" s="5">
        <v>10</v>
      </c>
      <c r="E22" s="5">
        <v>100</v>
      </c>
      <c r="F22" s="31" t="s">
        <v>105</v>
      </c>
      <c r="G22" s="5">
        <v>500</v>
      </c>
      <c r="H22" s="5">
        <v>1</v>
      </c>
      <c r="I22" s="5">
        <v>500</v>
      </c>
      <c r="J22" t="str">
        <f>TEXT(C22, "yyyy-mm-dd") &amp; " [SurfaceOrganicMatter].Add(mass:" &amp; G22 &amp; ", N:" &amp; G22*H22/100 &amp; ", P:0, type:Wheat, name:Wheat)"</f>
        <v>1995-12-18 [SurfaceOrganicMatter].Add(mass:500, N:5, P:0, type:Wheat, name:Wheat)</v>
      </c>
    </row>
    <row r="23" spans="1:10" ht="20" customHeight="1" thickBot="1">
      <c r="A23" s="3"/>
      <c r="B23" s="3">
        <f>B22</f>
        <v>910</v>
      </c>
      <c r="C23" s="4"/>
      <c r="D23" s="5"/>
      <c r="E23" s="5"/>
      <c r="F23" s="31"/>
      <c r="G23" s="5"/>
      <c r="H23" s="5"/>
      <c r="I23" s="5"/>
      <c r="J23" t="str">
        <f>TEXT(C22, "yyyy-mm-dd") &amp; " [SurfaceOrganicMatter].Incorporate(fraction: 1, depth: " &amp; D22*10 &amp; ")"</f>
        <v>1995-12-18 [SurfaceOrganicMatter].Incorporate(fraction: 1, depth: 100)</v>
      </c>
    </row>
    <row r="24" spans="1:10" ht="20" customHeight="1" thickBot="1">
      <c r="A24" s="3" t="s">
        <v>38</v>
      </c>
      <c r="B24" s="3">
        <v>911</v>
      </c>
      <c r="C24" s="4">
        <v>35051</v>
      </c>
      <c r="D24" s="5">
        <v>10</v>
      </c>
      <c r="E24" s="5">
        <v>100</v>
      </c>
      <c r="F24" s="31" t="s">
        <v>105</v>
      </c>
      <c r="G24" s="5">
        <v>500</v>
      </c>
      <c r="H24" s="5">
        <v>1</v>
      </c>
      <c r="I24" s="5">
        <v>500</v>
      </c>
      <c r="J24" t="str">
        <f>TEXT(C24, "yyyy-mm-dd") &amp; " [SurfaceOrganicMatter].Add(mass:" &amp; G24 &amp; ", N:" &amp; G24*H24/100 &amp; ", P:0, type:Wheat, name:Wheat)"</f>
        <v>1995-12-18 [SurfaceOrganicMatter].Add(mass:500, N:5, P:0, type:Wheat, name:Wheat)</v>
      </c>
    </row>
    <row r="25" spans="1:10" ht="20" customHeight="1" thickBot="1">
      <c r="A25" s="3"/>
      <c r="B25" s="3">
        <f>B24</f>
        <v>911</v>
      </c>
      <c r="C25" s="4"/>
      <c r="D25" s="5"/>
      <c r="E25" s="5"/>
      <c r="F25" s="31"/>
      <c r="G25" s="5"/>
      <c r="H25" s="5"/>
      <c r="I25" s="5"/>
      <c r="J25" t="str">
        <f>TEXT(C24, "yyyy-mm-dd") &amp; " [SurfaceOrganicMatter].Incorporate(fraction: 1, depth: " &amp; D24*10 &amp; ")"</f>
        <v>1995-12-18 [SurfaceOrganicMatter].Incorporate(fraction: 1, depth: 100)</v>
      </c>
    </row>
    <row r="26" spans="1:10" ht="20" customHeight="1" thickBot="1">
      <c r="A26" s="3" t="s">
        <v>38</v>
      </c>
      <c r="B26" s="3">
        <v>912</v>
      </c>
      <c r="C26" s="4">
        <v>35051</v>
      </c>
      <c r="D26" s="5">
        <v>10</v>
      </c>
      <c r="E26" s="5">
        <v>100</v>
      </c>
      <c r="F26" s="31" t="s">
        <v>105</v>
      </c>
      <c r="G26" s="5">
        <v>500</v>
      </c>
      <c r="H26" s="5">
        <v>1</v>
      </c>
      <c r="I26" s="5">
        <v>500</v>
      </c>
      <c r="J26" t="str">
        <f>TEXT(C26, "yyyy-mm-dd") &amp; " [SurfaceOrganicMatter].Add(mass:" &amp; G26 &amp; ", N:" &amp; G26*H26/100 &amp; ", P:0, type:Wheat, name:Wheat)"</f>
        <v>1995-12-18 [SurfaceOrganicMatter].Add(mass:500, N:5, P:0, type:Wheat, name:Wheat)</v>
      </c>
    </row>
    <row r="27" spans="1:10" ht="20" customHeight="1" thickBot="1">
      <c r="A27" s="3"/>
      <c r="B27" s="3">
        <f>B26</f>
        <v>912</v>
      </c>
      <c r="C27" s="4"/>
      <c r="D27" s="5"/>
      <c r="E27" s="5"/>
      <c r="F27" s="31"/>
      <c r="G27" s="5"/>
      <c r="H27" s="5"/>
      <c r="I27" s="5"/>
      <c r="J27" t="str">
        <f>TEXT(C26, "yyyy-mm-dd") &amp; " [SurfaceOrganicMatter].Incorporate(fraction: 1, depth: " &amp; D26*10 &amp; ")"</f>
        <v>1995-12-18 [SurfaceOrganicMatter].Incorporate(fraction: 1, depth: 100)</v>
      </c>
    </row>
    <row r="28" spans="1:10" ht="20" customHeight="1" thickBot="1">
      <c r="A28" s="3" t="s">
        <v>39</v>
      </c>
      <c r="B28" s="3">
        <v>913</v>
      </c>
      <c r="C28" s="4">
        <v>35418</v>
      </c>
      <c r="D28" s="5">
        <v>10</v>
      </c>
      <c r="E28" s="5">
        <v>100</v>
      </c>
      <c r="F28" s="31" t="s">
        <v>105</v>
      </c>
      <c r="G28" s="5">
        <v>4300</v>
      </c>
      <c r="H28" s="5">
        <v>1</v>
      </c>
      <c r="I28" s="5">
        <v>500</v>
      </c>
      <c r="J28" t="str">
        <f>TEXT(C28, "yyyy-mm-dd") &amp; " [SurfaceOrganicMatter].Add(mass:" &amp; G28 &amp; ", N:" &amp; G28*H28/100 &amp; ", P:0, type:Wheat, name:Wheat)"</f>
        <v>1996-12-19 [SurfaceOrganicMatter].Add(mass:4300, N:43, P:0, type:Wheat, name:Wheat)</v>
      </c>
    </row>
    <row r="29" spans="1:10" ht="20" customHeight="1" thickBot="1">
      <c r="A29" s="3"/>
      <c r="B29" s="3">
        <f>B28</f>
        <v>913</v>
      </c>
      <c r="C29" s="4"/>
      <c r="D29" s="5"/>
      <c r="E29" s="5"/>
      <c r="F29" s="31"/>
      <c r="G29" s="5"/>
      <c r="H29" s="5"/>
      <c r="I29" s="5"/>
      <c r="J29" t="str">
        <f>TEXT(C28, "yyyy-mm-dd") &amp; " [SurfaceOrganicMatter].Incorporate(fraction: 1, depth: " &amp; D28*10 &amp; ")"</f>
        <v>1996-12-19 [SurfaceOrganicMatter].Incorporate(fraction: 1, depth: 100)</v>
      </c>
    </row>
    <row r="30" spans="1:10" ht="20" customHeight="1" thickBot="1">
      <c r="A30" s="3" t="s">
        <v>39</v>
      </c>
      <c r="B30" s="3">
        <v>914</v>
      </c>
      <c r="C30" s="4">
        <v>35418</v>
      </c>
      <c r="D30" s="5">
        <v>10</v>
      </c>
      <c r="E30" s="5">
        <v>100</v>
      </c>
      <c r="F30" s="31" t="s">
        <v>105</v>
      </c>
      <c r="G30" s="5">
        <v>4300</v>
      </c>
      <c r="H30" s="5">
        <v>1</v>
      </c>
      <c r="I30" s="5">
        <v>500</v>
      </c>
      <c r="J30" t="str">
        <f>TEXT(C30, "yyyy-mm-dd") &amp; " [SurfaceOrganicMatter].Add(mass:" &amp; G30 &amp; ", N:" &amp; G30*H30/100 &amp; ", P:0, type:Wheat, name:Wheat)"</f>
        <v>1996-12-19 [SurfaceOrganicMatter].Add(mass:4300, N:43, P:0, type:Wheat, name:Wheat)</v>
      </c>
    </row>
    <row r="31" spans="1:10" ht="20" customHeight="1" thickBot="1">
      <c r="A31" s="3"/>
      <c r="B31" s="3">
        <f>B30</f>
        <v>914</v>
      </c>
      <c r="C31" s="4"/>
      <c r="D31" s="5"/>
      <c r="E31" s="5"/>
      <c r="F31" s="31"/>
      <c r="G31" s="5"/>
      <c r="H31" s="5"/>
      <c r="I31" s="5"/>
      <c r="J31" t="str">
        <f>TEXT(C30, "yyyy-mm-dd") &amp; " [SurfaceOrganicMatter].Incorporate(fraction: 1, depth: " &amp; D30*10 &amp; ")"</f>
        <v>1996-12-19 [SurfaceOrganicMatter].Incorporate(fraction: 1, depth: 100)</v>
      </c>
    </row>
    <row r="32" spans="1:10" ht="20" customHeight="1" thickBot="1">
      <c r="A32" s="3" t="s">
        <v>39</v>
      </c>
      <c r="B32" s="3">
        <v>915</v>
      </c>
      <c r="C32" s="4">
        <v>35418</v>
      </c>
      <c r="D32" s="5">
        <v>10</v>
      </c>
      <c r="E32" s="5">
        <v>100</v>
      </c>
      <c r="F32" s="31" t="s">
        <v>105</v>
      </c>
      <c r="G32" s="5">
        <v>4300</v>
      </c>
      <c r="H32" s="5">
        <v>1</v>
      </c>
      <c r="I32" s="5">
        <v>500</v>
      </c>
      <c r="J32" t="str">
        <f>TEXT(C32, "yyyy-mm-dd") &amp; " [SurfaceOrganicMatter].Add(mass:" &amp; G32 &amp; ", N:" &amp; G32*H32/100 &amp; ", P:0, type:Wheat, name:Wheat)"</f>
        <v>1996-12-19 [SurfaceOrganicMatter].Add(mass:4300, N:43, P:0, type:Wheat, name:Wheat)</v>
      </c>
    </row>
    <row r="33" spans="1:10" ht="20" customHeight="1" thickBot="1">
      <c r="A33" s="53"/>
      <c r="B33" s="3">
        <f>B32</f>
        <v>915</v>
      </c>
      <c r="C33" s="54"/>
      <c r="D33" s="55"/>
      <c r="E33" s="55"/>
      <c r="F33" s="56"/>
      <c r="G33" s="55"/>
      <c r="H33" s="55"/>
      <c r="I33" s="55"/>
      <c r="J33" t="str">
        <f>TEXT(C32, "yyyy-mm-dd") &amp; " [SurfaceOrganicMatter].Incorporate(fraction: 1, depth: " &amp; D32*10 &amp; ")"</f>
        <v>1996-12-19 [SurfaceOrganicMatter].Incorporate(fraction: 1, depth: 100)</v>
      </c>
    </row>
    <row r="34" spans="1:10" ht="20" customHeight="1" thickBot="1">
      <c r="A34" s="6" t="s">
        <v>39</v>
      </c>
      <c r="B34" s="6">
        <v>916</v>
      </c>
      <c r="C34" s="7">
        <v>35418</v>
      </c>
      <c r="D34" s="8">
        <v>10</v>
      </c>
      <c r="E34" s="8">
        <v>100</v>
      </c>
      <c r="F34" s="33" t="s">
        <v>105</v>
      </c>
      <c r="G34" s="8">
        <v>4300</v>
      </c>
      <c r="H34" s="8">
        <v>1</v>
      </c>
      <c r="I34" s="8">
        <v>500</v>
      </c>
      <c r="J34" t="str">
        <f>TEXT(C34, "yyyy-mm-dd") &amp; " [SurfaceOrganicMatter].Add(mass:" &amp; G34 &amp; ", N:" &amp; G34*H34/100 &amp; ", P:0, type:Wheat, name:Wheat)"</f>
        <v>1996-12-19 [SurfaceOrganicMatter].Add(mass:4300, N:43, P:0, type:Wheat, name:Wheat)</v>
      </c>
    </row>
    <row r="35" spans="1:10" ht="20" customHeight="1" thickBot="1">
      <c r="B35" s="3">
        <f>B34</f>
        <v>916</v>
      </c>
      <c r="J35" t="str">
        <f>TEXT(C34, "yyyy-mm-dd") &amp; " [SurfaceOrganicMatter].Incorporate(fraction: 1, depth: " &amp; D34*10 &amp; ")"</f>
        <v>1996-12-19 [SurfaceOrganicMatter].Incorporate(fraction: 1, depth: 100)</v>
      </c>
    </row>
  </sheetData>
  <hyperlinks>
    <hyperlink ref="F2" location="gid=null" display="gid=null" xr:uid="{F2885FEA-1602-4906-99E7-6242DFD04E8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8F29-2843-48FD-8409-448D1EB0BCFA}">
  <dimension ref="A1:Z1000"/>
  <sheetViews>
    <sheetView topLeftCell="B1" workbookViewId="0">
      <selection activeCell="B7" sqref="B7"/>
    </sheetView>
  </sheetViews>
  <sheetFormatPr defaultColWidth="22.7265625" defaultRowHeight="18" customHeight="1"/>
  <cols>
    <col min="9" max="9" width="22.7265625" style="67"/>
    <col min="12" max="12" width="105.90625" bestFit="1" customWidth="1"/>
  </cols>
  <sheetData>
    <row r="1" spans="1:26" ht="18" customHeight="1" thickBot="1">
      <c r="A1" s="16" t="s">
        <v>5</v>
      </c>
      <c r="B1" s="20" t="s">
        <v>6</v>
      </c>
      <c r="C1" s="18" t="s">
        <v>106</v>
      </c>
      <c r="D1" s="5" t="s">
        <v>107</v>
      </c>
      <c r="E1" s="5" t="s">
        <v>108</v>
      </c>
      <c r="F1" s="22" t="s">
        <v>109</v>
      </c>
      <c r="G1" s="47" t="s">
        <v>110</v>
      </c>
      <c r="H1" s="18" t="s">
        <v>111</v>
      </c>
      <c r="I1" s="63" t="s">
        <v>112</v>
      </c>
      <c r="J1" s="17" t="s">
        <v>113</v>
      </c>
      <c r="K1" s="17" t="s">
        <v>114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" customHeight="1" thickBot="1">
      <c r="A2" s="16" t="s">
        <v>16</v>
      </c>
      <c r="B2" s="20" t="s">
        <v>16</v>
      </c>
      <c r="C2" s="57" t="s">
        <v>21</v>
      </c>
      <c r="D2" s="5" t="s">
        <v>18</v>
      </c>
      <c r="E2" s="5" t="s">
        <v>18</v>
      </c>
      <c r="F2" s="22" t="s">
        <v>115</v>
      </c>
      <c r="G2" s="22" t="s">
        <v>62</v>
      </c>
      <c r="H2" s="22" t="s">
        <v>62</v>
      </c>
      <c r="I2" s="64" t="s">
        <v>62</v>
      </c>
      <c r="J2" s="17" t="s">
        <v>82</v>
      </c>
      <c r="K2" s="17" t="s">
        <v>82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8" customHeight="1" thickBot="1">
      <c r="A3" s="37" t="s">
        <v>23</v>
      </c>
      <c r="B3" s="37" t="s">
        <v>24</v>
      </c>
      <c r="C3" s="44" t="s">
        <v>116</v>
      </c>
      <c r="D3" s="38" t="s">
        <v>117</v>
      </c>
      <c r="E3" s="38" t="s">
        <v>118</v>
      </c>
      <c r="F3" s="58" t="s">
        <v>119</v>
      </c>
      <c r="G3" s="58" t="s">
        <v>120</v>
      </c>
      <c r="H3" s="44" t="s">
        <v>121</v>
      </c>
      <c r="I3" s="65" t="s">
        <v>122</v>
      </c>
      <c r="J3" s="50" t="s">
        <v>123</v>
      </c>
      <c r="K3" s="50" t="s">
        <v>124</v>
      </c>
      <c r="L3" s="14" t="s">
        <v>4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8" customHeight="1" thickBot="1">
      <c r="A4" s="3" t="s">
        <v>34</v>
      </c>
      <c r="B4" s="3">
        <v>901</v>
      </c>
      <c r="C4" s="4">
        <v>33953</v>
      </c>
      <c r="D4" s="59"/>
      <c r="E4" s="60">
        <v>5</v>
      </c>
      <c r="F4" s="60">
        <v>0.22</v>
      </c>
      <c r="G4" s="60">
        <v>16.8</v>
      </c>
      <c r="H4" s="60">
        <v>0.52</v>
      </c>
      <c r="I4" s="66">
        <v>16.3</v>
      </c>
      <c r="J4" s="60">
        <v>0.8</v>
      </c>
      <c r="K4" s="60">
        <v>24.9</v>
      </c>
      <c r="L4" t="str">
        <f>TEXT(C4, "yyyy-mm-dd") &amp; " [Water].InitialValues = " &amp; F4 &amp; ", " &amp; F5 &amp; ", " &amp; F6 &amp; ", " &amp; F7  &amp; ", " &amp; F8 &amp; ", " &amp; F9 &amp; ", " &amp; F10 &amp; ", " &amp; F11 &amp; ", " &amp; F12 &amp; ", " &amp; F13 &amp; ", " &amp; F14 &amp; ", " &amp; F15 &amp; ", " &amp; F16 &amp; ", " &amp; F17</f>
        <v>1992-12-15 [Water].InitialValues = 0.22, 0.223, 0.223, 0.228, 0.202, 0.202, 0.198, 0.192, 0.185, 0.185, 0.189, 0.19, 0.198, 0.196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8" customHeight="1" thickBot="1">
      <c r="A5" s="3" t="s">
        <v>34</v>
      </c>
      <c r="B5" s="3">
        <v>901</v>
      </c>
      <c r="C5" s="4">
        <v>33953</v>
      </c>
      <c r="D5" s="60">
        <v>5</v>
      </c>
      <c r="E5" s="60">
        <v>15</v>
      </c>
      <c r="F5" s="60">
        <v>0.223</v>
      </c>
      <c r="G5" s="60">
        <v>32.64</v>
      </c>
      <c r="H5" s="60">
        <v>1.02</v>
      </c>
      <c r="I5" s="60">
        <v>31.623000000000001</v>
      </c>
      <c r="J5" s="60">
        <v>0.8</v>
      </c>
      <c r="K5" s="60">
        <v>24.9</v>
      </c>
      <c r="L5" t="str">
        <f>TEXT(C5, "yyyy-mm-dd") &amp; " [NO3].InitialValues = " &amp; I4 &amp; ", " &amp; I5 &amp; ", " &amp; I6 &amp; ", " &amp; I7  &amp; ", " &amp; I8 &amp; ", " &amp; I9 &amp; ", " &amp; I10 &amp; ", " &amp; I11 &amp; ", " &amp; I12 &amp; ", " &amp; I13 &amp; ", " &amp; I14 &amp; ", " &amp; I15 &amp; ", " &amp; I16 &amp; ", " &amp; I17</f>
        <v>1992-12-15 [NO3].InitialValues = 16.3, 31.623, 30.48, 25.48, 14.406, 3.087, 6.594, 6.594, 3.297, 0.314, 0.628, 0.628, 0.628, 0.628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8" customHeight="1" thickBot="1">
      <c r="A6" s="3" t="s">
        <v>34</v>
      </c>
      <c r="B6" s="3">
        <v>901</v>
      </c>
      <c r="C6" s="4">
        <v>33953</v>
      </c>
      <c r="D6" s="60">
        <v>15</v>
      </c>
      <c r="E6" s="60">
        <v>30</v>
      </c>
      <c r="F6" s="60">
        <v>0.223</v>
      </c>
      <c r="G6" s="60">
        <v>31.62</v>
      </c>
      <c r="H6" s="60">
        <v>1.1399999999999999</v>
      </c>
      <c r="I6" s="60">
        <v>30.48</v>
      </c>
      <c r="J6" s="60">
        <v>0.6</v>
      </c>
      <c r="K6" s="60">
        <v>16</v>
      </c>
      <c r="L6" s="32" t="str">
        <f>TEXT(C5, "yyyy-mm-dd") &amp; " [NH4].InitialValues = " &amp; H4 &amp; ", " &amp; H5 &amp; ", " &amp; H6 &amp; ", " &amp; H7  &amp; ", " &amp; H8 &amp; ", " &amp; H9 &amp; ", " &amp; H10 &amp; ", " &amp; H11 &amp; ", " &amp; H12 &amp; ", " &amp; H13 &amp; ", " &amp; H14 &amp; ", " &amp; H15 &amp; ", " &amp; H16 &amp; ", " &amp; H17</f>
        <v>1992-12-15 [NH4].InitialValues = 0.52, 1.02, 1.14, 1.04, 0.59, 0.29, 0.63, 0.63, 0.31, 0.31, 0.63, 0.63, 0.63, 0.63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8" customHeight="1" thickBot="1">
      <c r="A7" s="3" t="s">
        <v>34</v>
      </c>
      <c r="B7" s="3">
        <v>901</v>
      </c>
      <c r="C7" s="4">
        <v>33953</v>
      </c>
      <c r="D7" s="60">
        <v>30</v>
      </c>
      <c r="E7" s="60">
        <v>50</v>
      </c>
      <c r="F7" s="60">
        <v>0.22800000000000001</v>
      </c>
      <c r="G7" s="60">
        <v>26.52</v>
      </c>
      <c r="H7" s="60">
        <v>1.04</v>
      </c>
      <c r="I7" s="60">
        <v>25.48</v>
      </c>
      <c r="J7" s="60">
        <v>0.4</v>
      </c>
      <c r="K7" s="60">
        <v>9.8000000000000007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8" customHeight="1" thickBot="1">
      <c r="A8" s="3" t="s">
        <v>34</v>
      </c>
      <c r="B8" s="3">
        <v>901</v>
      </c>
      <c r="C8" s="4">
        <v>33953</v>
      </c>
      <c r="D8" s="60">
        <v>50</v>
      </c>
      <c r="E8" s="60">
        <v>60</v>
      </c>
      <c r="F8" s="60">
        <v>0.20200000000000001</v>
      </c>
      <c r="G8" s="60">
        <v>14.99</v>
      </c>
      <c r="H8" s="60">
        <v>0.59</v>
      </c>
      <c r="I8" s="60">
        <v>14.406000000000001</v>
      </c>
      <c r="J8" s="60">
        <v>0.4</v>
      </c>
      <c r="K8" s="60">
        <v>9.8000000000000007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8" customHeight="1" thickBot="1">
      <c r="A9" s="3" t="s">
        <v>34</v>
      </c>
      <c r="B9" s="3">
        <v>901</v>
      </c>
      <c r="C9" s="4">
        <v>33953</v>
      </c>
      <c r="D9" s="60">
        <v>60</v>
      </c>
      <c r="E9" s="60">
        <v>70</v>
      </c>
      <c r="F9" s="60">
        <v>0.20200000000000001</v>
      </c>
      <c r="G9" s="60">
        <v>3.38</v>
      </c>
      <c r="H9" s="60">
        <v>0.28999999999999998</v>
      </c>
      <c r="I9" s="60">
        <v>3.0870000000000002</v>
      </c>
      <c r="J9" s="60">
        <v>0.2</v>
      </c>
      <c r="K9" s="60">
        <v>2.1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8" customHeight="1" thickBot="1">
      <c r="A10" s="3" t="s">
        <v>34</v>
      </c>
      <c r="B10" s="3">
        <v>901</v>
      </c>
      <c r="C10" s="4">
        <v>33953</v>
      </c>
      <c r="D10" s="60">
        <v>70</v>
      </c>
      <c r="E10" s="60">
        <v>90</v>
      </c>
      <c r="F10" s="60">
        <v>0.19800000000000001</v>
      </c>
      <c r="G10" s="60">
        <v>7.22</v>
      </c>
      <c r="H10" s="60">
        <v>0.63</v>
      </c>
      <c r="I10" s="60">
        <v>6.5940000000000003</v>
      </c>
      <c r="J10" s="60">
        <v>0.2</v>
      </c>
      <c r="K10" s="60">
        <v>2.1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8" customHeight="1" thickBot="1">
      <c r="A11" s="3" t="s">
        <v>34</v>
      </c>
      <c r="B11" s="3">
        <v>901</v>
      </c>
      <c r="C11" s="4">
        <v>33953</v>
      </c>
      <c r="D11" s="60">
        <v>90</v>
      </c>
      <c r="E11" s="60">
        <v>110</v>
      </c>
      <c r="F11" s="60">
        <v>0.192</v>
      </c>
      <c r="G11" s="60">
        <v>7.22</v>
      </c>
      <c r="H11" s="60">
        <v>0.63</v>
      </c>
      <c r="I11" s="60">
        <v>6.5940000000000003</v>
      </c>
      <c r="J11" s="60">
        <v>0.2</v>
      </c>
      <c r="K11" s="60">
        <v>2.1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8" customHeight="1" thickBot="1">
      <c r="A12" s="3" t="s">
        <v>34</v>
      </c>
      <c r="B12" s="3">
        <v>901</v>
      </c>
      <c r="C12" s="4">
        <v>33953</v>
      </c>
      <c r="D12" s="60">
        <v>110</v>
      </c>
      <c r="E12" s="60">
        <v>120</v>
      </c>
      <c r="F12" s="60">
        <v>0.185</v>
      </c>
      <c r="G12" s="60">
        <v>3.61</v>
      </c>
      <c r="H12" s="60">
        <v>0.31</v>
      </c>
      <c r="I12" s="60">
        <v>3.2970000000000002</v>
      </c>
      <c r="J12" s="60">
        <v>0.2</v>
      </c>
      <c r="K12" s="60">
        <v>2.1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8" customHeight="1" thickBot="1">
      <c r="A13" s="3" t="s">
        <v>34</v>
      </c>
      <c r="B13" s="3">
        <v>901</v>
      </c>
      <c r="C13" s="4">
        <v>33953</v>
      </c>
      <c r="D13" s="60">
        <v>120</v>
      </c>
      <c r="E13" s="60">
        <v>130</v>
      </c>
      <c r="F13" s="60">
        <v>0.185</v>
      </c>
      <c r="G13" s="60">
        <v>0.63</v>
      </c>
      <c r="H13" s="60">
        <v>0.31</v>
      </c>
      <c r="I13" s="60">
        <v>0.314</v>
      </c>
      <c r="J13" s="60">
        <v>0.2</v>
      </c>
      <c r="K13" s="60">
        <v>0.2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8" customHeight="1" thickBot="1">
      <c r="A14" s="3" t="s">
        <v>34</v>
      </c>
      <c r="B14" s="3">
        <v>901</v>
      </c>
      <c r="C14" s="4">
        <v>33953</v>
      </c>
      <c r="D14" s="60">
        <v>130</v>
      </c>
      <c r="E14" s="60">
        <v>150</v>
      </c>
      <c r="F14" s="60">
        <v>0.189</v>
      </c>
      <c r="G14" s="60">
        <v>1.26</v>
      </c>
      <c r="H14" s="60">
        <v>0.63</v>
      </c>
      <c r="I14" s="60">
        <v>0.628</v>
      </c>
      <c r="J14" s="60">
        <v>0.2</v>
      </c>
      <c r="K14" s="60">
        <v>0.2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8" customHeight="1" thickBot="1">
      <c r="A15" s="3" t="s">
        <v>34</v>
      </c>
      <c r="B15" s="3">
        <v>901</v>
      </c>
      <c r="C15" s="4">
        <v>33953</v>
      </c>
      <c r="D15" s="60">
        <v>150</v>
      </c>
      <c r="E15" s="60">
        <v>170</v>
      </c>
      <c r="F15" s="60">
        <v>0.19</v>
      </c>
      <c r="G15" s="60">
        <v>1.26</v>
      </c>
      <c r="H15" s="60">
        <v>0.63</v>
      </c>
      <c r="I15" s="60">
        <v>0.628</v>
      </c>
      <c r="J15" s="60">
        <v>0.2</v>
      </c>
      <c r="K15" s="60">
        <v>0.2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8" customHeight="1" thickBot="1">
      <c r="A16" s="3" t="s">
        <v>34</v>
      </c>
      <c r="B16" s="3">
        <v>901</v>
      </c>
      <c r="C16" s="4">
        <v>33953</v>
      </c>
      <c r="D16" s="60">
        <v>170</v>
      </c>
      <c r="E16" s="60">
        <v>190</v>
      </c>
      <c r="F16" s="60">
        <v>0.19800000000000001</v>
      </c>
      <c r="G16" s="60">
        <v>1.26</v>
      </c>
      <c r="H16" s="60">
        <v>0.63</v>
      </c>
      <c r="I16" s="60">
        <v>0.628</v>
      </c>
      <c r="J16" s="60">
        <v>0.2</v>
      </c>
      <c r="K16" s="60">
        <v>0.2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8" customHeight="1" thickBot="1">
      <c r="A17" s="6" t="s">
        <v>34</v>
      </c>
      <c r="B17" s="6">
        <v>901</v>
      </c>
      <c r="C17" s="7">
        <v>33953</v>
      </c>
      <c r="D17" s="61">
        <v>190</v>
      </c>
      <c r="E17" s="61">
        <v>210</v>
      </c>
      <c r="F17" s="61">
        <v>0.19600000000000001</v>
      </c>
      <c r="G17" s="61">
        <v>1.26</v>
      </c>
      <c r="H17" s="61">
        <v>0.63</v>
      </c>
      <c r="I17" s="61">
        <v>0.628</v>
      </c>
      <c r="J17" s="61">
        <v>0.2</v>
      </c>
      <c r="K17" s="61">
        <v>0.2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8" customHeight="1" thickBot="1">
      <c r="A18" s="3" t="s">
        <v>34</v>
      </c>
      <c r="B18" s="3">
        <v>902</v>
      </c>
      <c r="C18" s="4">
        <v>33953</v>
      </c>
      <c r="D18" s="59"/>
      <c r="E18" s="60">
        <v>5</v>
      </c>
      <c r="F18" s="60">
        <v>0.22</v>
      </c>
      <c r="G18" s="60">
        <v>17.62</v>
      </c>
      <c r="H18" s="60">
        <v>0.46</v>
      </c>
      <c r="I18" s="60">
        <v>17.161000000000001</v>
      </c>
      <c r="J18" s="60">
        <v>0.7</v>
      </c>
      <c r="K18" s="60">
        <v>26.2</v>
      </c>
      <c r="L18" t="str">
        <f>TEXT(C18, "yyyy-mm-dd") &amp; " [Water].InitialValues = " &amp; F18 &amp; ", " &amp; F19 &amp; ", " &amp; F20 &amp; ", " &amp; F21  &amp; ", " &amp; F22 &amp; ", " &amp; F23 &amp; ", " &amp; F24 &amp; ", " &amp; F25 &amp; ", " &amp; F26 &amp; ", " &amp; F27 &amp; ", " &amp; F28 &amp; ", " &amp; F29 &amp; ", " &amp; F30 &amp; ", " &amp; F31</f>
        <v>1992-12-15 [Water].InitialValues = 0.22, 0.19, 0.19, 0.228, 0.216, 0.216, 0.167, 0.169, 0.181, 0.181, 0.174, 0.184, 0.178, 0.175</v>
      </c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8" customHeight="1" thickBot="1">
      <c r="A19" s="3" t="s">
        <v>34</v>
      </c>
      <c r="B19" s="3">
        <v>902</v>
      </c>
      <c r="C19" s="4">
        <v>33953</v>
      </c>
      <c r="D19" s="60">
        <v>5</v>
      </c>
      <c r="E19" s="60">
        <v>15</v>
      </c>
      <c r="F19" s="60">
        <v>0.19</v>
      </c>
      <c r="G19" s="60">
        <v>34163</v>
      </c>
      <c r="H19" s="60">
        <v>0.89</v>
      </c>
      <c r="I19" s="60">
        <v>33.274000000000001</v>
      </c>
      <c r="J19" s="60">
        <v>0.7</v>
      </c>
      <c r="K19" s="60">
        <v>26.2</v>
      </c>
      <c r="L19" t="str">
        <f>TEXT(C19, "yyyy-mm-dd") &amp; " [NO3].InitialValues = " &amp; I18 &amp; ", " &amp; I19 &amp; ", " &amp; I20 &amp; ", " &amp; I21  &amp; ", " &amp; I22 &amp; ", " &amp; I23 &amp; ", " &amp; I24 &amp; ", " &amp; I25 &amp; ", " &amp; I26 &amp; ", " &amp; I27 &amp; ", " &amp; I28 &amp; ", " &amp; I29 &amp; ", " &amp; I30 &amp; ", " &amp; I31</f>
        <v>1992-12-15 [NO3].InitialValues = 17.161, 33.274, 27.432, 14.82, 8.379, 2.646, 5.652, 5.652, 2.826, 0.314, 0.628, 0.628, 0.628, 0.628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8" customHeight="1" thickBot="1">
      <c r="A20" s="3" t="s">
        <v>34</v>
      </c>
      <c r="B20" s="3">
        <v>902</v>
      </c>
      <c r="C20" s="4">
        <v>33953</v>
      </c>
      <c r="D20" s="60">
        <v>15</v>
      </c>
      <c r="E20" s="60">
        <v>30</v>
      </c>
      <c r="F20" s="60">
        <v>0.19</v>
      </c>
      <c r="G20" s="60">
        <v>28575</v>
      </c>
      <c r="H20" s="60">
        <v>1.1399999999999999</v>
      </c>
      <c r="I20" s="60">
        <v>27.431999999999999</v>
      </c>
      <c r="J20" s="60">
        <v>0.6</v>
      </c>
      <c r="K20" s="60">
        <v>14.4</v>
      </c>
      <c r="L20" s="32" t="str">
        <f>TEXT(C19, "yyyy-mm-dd") &amp; " [NH4].InitialValues = " &amp; H18 &amp; ", " &amp; H19 &amp; ", " &amp; H20 &amp; ", " &amp; H21  &amp; ", " &amp; H22 &amp; ", " &amp; H23 &amp; ", " &amp; H24 &amp; ", " &amp; H25 &amp; ", " &amp; H26 &amp; ", " &amp; H27 &amp; ", " &amp; H28 &amp; ", " &amp; H29 &amp; ", " &amp; H30 &amp; ", " &amp; H31</f>
        <v>1992-12-15 [NH4].InitialValues = 0.46, 0.89, 1.14, 0.78, 0.44, 0.29, 0.63, 0.63, 0.31, 0.31, 0.63, 0.63, 0.63, 0.63</v>
      </c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8" customHeight="1" thickBot="1">
      <c r="A21" s="3" t="s">
        <v>34</v>
      </c>
      <c r="B21" s="3">
        <v>902</v>
      </c>
      <c r="C21" s="4">
        <v>33953</v>
      </c>
      <c r="D21" s="60">
        <v>30</v>
      </c>
      <c r="E21" s="60">
        <v>50</v>
      </c>
      <c r="F21" s="60">
        <v>0.22800000000000001</v>
      </c>
      <c r="G21" s="60">
        <v>15.6</v>
      </c>
      <c r="H21" s="60">
        <v>0.78</v>
      </c>
      <c r="I21" s="60">
        <v>14.82</v>
      </c>
      <c r="J21" s="60">
        <v>0.3</v>
      </c>
      <c r="K21" s="60">
        <v>5.7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8" customHeight="1" thickBot="1">
      <c r="A22" s="3" t="s">
        <v>34</v>
      </c>
      <c r="B22" s="3">
        <v>902</v>
      </c>
      <c r="C22" s="4">
        <v>33953</v>
      </c>
      <c r="D22" s="60">
        <v>50</v>
      </c>
      <c r="E22" s="60">
        <v>60</v>
      </c>
      <c r="F22" s="60">
        <v>0.216</v>
      </c>
      <c r="G22" s="60">
        <v>8.82</v>
      </c>
      <c r="H22" s="60">
        <v>0.44</v>
      </c>
      <c r="I22" s="60">
        <v>8.3789999999999996</v>
      </c>
      <c r="J22" s="60">
        <v>0.3</v>
      </c>
      <c r="K22" s="60">
        <v>5.7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8" customHeight="1" thickBot="1">
      <c r="A23" s="3" t="s">
        <v>34</v>
      </c>
      <c r="B23" s="3">
        <v>902</v>
      </c>
      <c r="C23" s="4">
        <v>33953</v>
      </c>
      <c r="D23" s="60">
        <v>60</v>
      </c>
      <c r="E23" s="60">
        <v>70</v>
      </c>
      <c r="F23" s="60">
        <v>0.216</v>
      </c>
      <c r="G23" s="60">
        <v>2.94</v>
      </c>
      <c r="H23" s="60">
        <v>0.28999999999999998</v>
      </c>
      <c r="I23" s="60">
        <v>2.6459999999999999</v>
      </c>
      <c r="J23" s="60">
        <v>0.2</v>
      </c>
      <c r="K23" s="60">
        <v>1.8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8" customHeight="1" thickBot="1">
      <c r="A24" s="3" t="s">
        <v>34</v>
      </c>
      <c r="B24" s="3">
        <v>902</v>
      </c>
      <c r="C24" s="4">
        <v>33953</v>
      </c>
      <c r="D24" s="60">
        <v>70</v>
      </c>
      <c r="E24" s="60">
        <v>90</v>
      </c>
      <c r="F24" s="60">
        <v>0.16700000000000001</v>
      </c>
      <c r="G24" s="60">
        <v>6.28</v>
      </c>
      <c r="H24" s="60">
        <v>0.63</v>
      </c>
      <c r="I24" s="60">
        <v>5.6520000000000001</v>
      </c>
      <c r="J24" s="60">
        <v>0.2</v>
      </c>
      <c r="K24" s="60">
        <v>1.8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8" customHeight="1" thickBot="1">
      <c r="A25" s="3" t="s">
        <v>34</v>
      </c>
      <c r="B25" s="3">
        <v>902</v>
      </c>
      <c r="C25" s="4">
        <v>33953</v>
      </c>
      <c r="D25" s="60">
        <v>90</v>
      </c>
      <c r="E25" s="60">
        <v>110</v>
      </c>
      <c r="F25" s="60">
        <v>0.16900000000000001</v>
      </c>
      <c r="G25" s="60">
        <v>6.28</v>
      </c>
      <c r="H25" s="60">
        <v>0.63</v>
      </c>
      <c r="I25" s="60">
        <v>5.6520000000000001</v>
      </c>
      <c r="J25" s="60">
        <v>0.2</v>
      </c>
      <c r="K25" s="60">
        <v>1.8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8" customHeight="1" thickBot="1">
      <c r="A26" s="3" t="s">
        <v>34</v>
      </c>
      <c r="B26" s="3">
        <v>902</v>
      </c>
      <c r="C26" s="4">
        <v>33953</v>
      </c>
      <c r="D26" s="60">
        <v>110</v>
      </c>
      <c r="E26" s="60">
        <v>120</v>
      </c>
      <c r="F26" s="60">
        <v>0.18099999999999999</v>
      </c>
      <c r="G26" s="60">
        <v>3.14</v>
      </c>
      <c r="H26" s="60">
        <v>0.31</v>
      </c>
      <c r="I26" s="60">
        <v>2.8260000000000001</v>
      </c>
      <c r="J26" s="60">
        <v>0.2</v>
      </c>
      <c r="K26" s="60">
        <v>1.8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8" customHeight="1" thickBot="1">
      <c r="A27" s="3" t="s">
        <v>34</v>
      </c>
      <c r="B27" s="3">
        <v>902</v>
      </c>
      <c r="C27" s="4">
        <v>33953</v>
      </c>
      <c r="D27" s="60">
        <v>120</v>
      </c>
      <c r="E27" s="60">
        <v>130</v>
      </c>
      <c r="F27" s="60">
        <v>0.18099999999999999</v>
      </c>
      <c r="G27" s="60">
        <v>0.628</v>
      </c>
      <c r="H27" s="60">
        <v>0.31</v>
      </c>
      <c r="I27" s="60">
        <v>0.314</v>
      </c>
      <c r="J27" s="60">
        <v>0.2</v>
      </c>
      <c r="K27" s="60">
        <v>0.2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8" customHeight="1" thickBot="1">
      <c r="A28" s="3" t="s">
        <v>34</v>
      </c>
      <c r="B28" s="3">
        <v>902</v>
      </c>
      <c r="C28" s="4">
        <v>33953</v>
      </c>
      <c r="D28" s="60">
        <v>130</v>
      </c>
      <c r="E28" s="60">
        <v>150</v>
      </c>
      <c r="F28" s="60">
        <v>0.17399999999999999</v>
      </c>
      <c r="G28" s="60">
        <v>1256</v>
      </c>
      <c r="H28" s="60">
        <v>0.63</v>
      </c>
      <c r="I28" s="60">
        <v>0.628</v>
      </c>
      <c r="J28" s="60">
        <v>0.2</v>
      </c>
      <c r="K28" s="60">
        <v>0.2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8" customHeight="1" thickBot="1">
      <c r="A29" s="3" t="s">
        <v>34</v>
      </c>
      <c r="B29" s="3">
        <v>902</v>
      </c>
      <c r="C29" s="4">
        <v>33953</v>
      </c>
      <c r="D29" s="60">
        <v>150</v>
      </c>
      <c r="E29" s="60">
        <v>170</v>
      </c>
      <c r="F29" s="60">
        <v>0.184</v>
      </c>
      <c r="G29" s="60">
        <v>1256</v>
      </c>
      <c r="H29" s="60">
        <v>0.63</v>
      </c>
      <c r="I29" s="60">
        <v>0.628</v>
      </c>
      <c r="J29" s="60">
        <v>0.2</v>
      </c>
      <c r="K29" s="60">
        <v>0.2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8" customHeight="1" thickBot="1">
      <c r="A30" s="3" t="s">
        <v>34</v>
      </c>
      <c r="B30" s="3">
        <v>902</v>
      </c>
      <c r="C30" s="4">
        <v>33953</v>
      </c>
      <c r="D30" s="60">
        <v>170</v>
      </c>
      <c r="E30" s="60">
        <v>190</v>
      </c>
      <c r="F30" s="60">
        <v>0.17799999999999999</v>
      </c>
      <c r="G30" s="60">
        <v>1256</v>
      </c>
      <c r="H30" s="60">
        <v>0.63</v>
      </c>
      <c r="I30" s="60">
        <v>0.628</v>
      </c>
      <c r="J30" s="60">
        <v>0.2</v>
      </c>
      <c r="K30" s="60">
        <v>0.2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8" customHeight="1" thickBot="1">
      <c r="A31" s="6" t="s">
        <v>34</v>
      </c>
      <c r="B31" s="6">
        <v>902</v>
      </c>
      <c r="C31" s="7">
        <v>33953</v>
      </c>
      <c r="D31" s="61">
        <v>190</v>
      </c>
      <c r="E31" s="61">
        <v>210</v>
      </c>
      <c r="F31" s="61">
        <v>0.17499999999999999</v>
      </c>
      <c r="G31" s="61">
        <v>1256</v>
      </c>
      <c r="H31" s="61">
        <v>0.63</v>
      </c>
      <c r="I31" s="61">
        <v>0.628</v>
      </c>
      <c r="J31" s="61">
        <v>0.2</v>
      </c>
      <c r="K31" s="61">
        <v>0.2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8" customHeight="1" thickBot="1">
      <c r="A32" s="3" t="s">
        <v>34</v>
      </c>
      <c r="B32" s="3">
        <v>903</v>
      </c>
      <c r="C32" s="4">
        <v>33953</v>
      </c>
      <c r="D32" s="59"/>
      <c r="E32" s="60">
        <v>5</v>
      </c>
      <c r="F32" s="60">
        <v>0.22700000000000001</v>
      </c>
      <c r="G32" s="60">
        <v>134275</v>
      </c>
      <c r="H32" s="60">
        <v>0.46</v>
      </c>
      <c r="I32" s="60">
        <v>12.968999999999999</v>
      </c>
      <c r="J32" s="60">
        <v>0.7</v>
      </c>
      <c r="K32" s="60">
        <v>19.8</v>
      </c>
      <c r="L32" t="str">
        <f>TEXT(C32, "yyyy-mm-dd") &amp; " [Water].InitialValues = " &amp; F32 &amp; ", " &amp; F33 &amp; ", " &amp; F34 &amp; ", " &amp; F35  &amp; ", " &amp; F36 &amp; ", " &amp; F37 &amp; ", " &amp; F38 &amp; ", " &amp; F39 &amp; ", " &amp; F40 &amp; ", " &amp; F41 &amp; ", " &amp; F42 &amp; ", " &amp; F43 &amp; ", " &amp; F44 &amp; ", " &amp; F45</f>
        <v>1992-12-15 [Water].InitialValues = 0.227, 0.227, 0.227, 0.247, 0.23, 0.23, 0.148, 0.107, 0.101, 0.101, 0.116, 0.132, 0.139, 0.133</v>
      </c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8" customHeight="1" thickBot="1">
      <c r="A33" s="3" t="s">
        <v>34</v>
      </c>
      <c r="B33" s="3">
        <v>903</v>
      </c>
      <c r="C33" s="4">
        <v>33953</v>
      </c>
      <c r="D33" s="60">
        <v>5</v>
      </c>
      <c r="E33" s="60">
        <v>15</v>
      </c>
      <c r="F33" s="60">
        <v>0.22700000000000001</v>
      </c>
      <c r="G33" s="60">
        <v>26035</v>
      </c>
      <c r="H33" s="60">
        <v>0.89</v>
      </c>
      <c r="I33" s="60">
        <v>25.146000000000001</v>
      </c>
      <c r="J33" s="60">
        <v>0.7</v>
      </c>
      <c r="K33" s="60">
        <v>19.8</v>
      </c>
      <c r="L33" t="str">
        <f>TEXT(C33, "yyyy-mm-dd") &amp; " [NO3].InitialValues = " &amp; I32 &amp; ", " &amp; I33 &amp; ", " &amp; I34 &amp; ", " &amp; I35  &amp; ", " &amp; I36 &amp; ", " &amp; I37 &amp; ", " &amp; I38 &amp; ", " &amp; I39 &amp; ", " &amp; I40 &amp; ", " &amp; I41 &amp; ", " &amp; I42 &amp; ", " &amp; I43 &amp; ", " &amp; I44 &amp; ", " &amp; I45</f>
        <v>1992-12-15 [NO3].InitialValues = 12.969, 25.146, 25.7175, 16.12, 9.114, 1.764, 3.768, 3.768, 1.884, 0.157, 0.314, 0.314, 0.314, 0.314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8" customHeight="1" thickBot="1">
      <c r="A34" s="3" t="s">
        <v>34</v>
      </c>
      <c r="B34" s="3">
        <v>903</v>
      </c>
      <c r="C34" s="4">
        <v>33953</v>
      </c>
      <c r="D34" s="60">
        <v>15</v>
      </c>
      <c r="E34" s="60">
        <v>30</v>
      </c>
      <c r="F34" s="60">
        <v>0.22700000000000001</v>
      </c>
      <c r="G34" s="60">
        <v>268605</v>
      </c>
      <c r="H34" s="60">
        <v>1.1399999999999999</v>
      </c>
      <c r="I34" s="60">
        <v>25.717500000000001</v>
      </c>
      <c r="J34" s="60">
        <v>0.6</v>
      </c>
      <c r="K34" s="60">
        <v>13.5</v>
      </c>
      <c r="L34" s="32" t="str">
        <f>TEXT(C33, "yyyy-mm-dd") &amp; " [NH4].InitialValues = " &amp; H32 &amp; ", " &amp; H33 &amp; ", " &amp; H34 &amp; ", " &amp; H35  &amp; ", " &amp; H36 &amp; ", " &amp; H37 &amp; ", " &amp; H38 &amp; ", " &amp; H39 &amp; ", " &amp; H40 &amp; ", " &amp; H41 &amp; ", " &amp; H42 &amp; ", " &amp; H43 &amp; ", " &amp; H44 &amp; ", " &amp; H45</f>
        <v>1992-12-15 [NH4].InitialValues = 0.46, 0.89, 1.14, 1.04, 0.59, 0.29, 0.63, 0.63, 0.31, 0.16, 0.31, 0.31, 0.31, 0.31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8" customHeight="1" thickBot="1">
      <c r="A35" s="3" t="s">
        <v>34</v>
      </c>
      <c r="B35" s="3">
        <v>903</v>
      </c>
      <c r="C35" s="4">
        <v>33953</v>
      </c>
      <c r="D35" s="60">
        <v>30</v>
      </c>
      <c r="E35" s="60">
        <v>50</v>
      </c>
      <c r="F35" s="60">
        <v>0.247</v>
      </c>
      <c r="G35" s="60">
        <v>17.16</v>
      </c>
      <c r="H35" s="60">
        <v>1.04</v>
      </c>
      <c r="I35" s="60">
        <v>16.12</v>
      </c>
      <c r="J35" s="60">
        <v>0.4</v>
      </c>
      <c r="K35" s="60">
        <v>6.2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8" customHeight="1" thickBot="1">
      <c r="A36" s="3" t="s">
        <v>34</v>
      </c>
      <c r="B36" s="3">
        <v>903</v>
      </c>
      <c r="C36" s="4">
        <v>33953</v>
      </c>
      <c r="D36" s="60">
        <v>50</v>
      </c>
      <c r="E36" s="60">
        <v>60</v>
      </c>
      <c r="F36" s="60">
        <v>0.23</v>
      </c>
      <c r="G36" s="60">
        <v>9702</v>
      </c>
      <c r="H36" s="60">
        <v>0.59</v>
      </c>
      <c r="I36" s="60">
        <v>9.1140000000000008</v>
      </c>
      <c r="J36" s="60">
        <v>0.4</v>
      </c>
      <c r="K36" s="60">
        <v>6.2</v>
      </c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8" customHeight="1" thickBot="1">
      <c r="A37" s="3" t="s">
        <v>34</v>
      </c>
      <c r="B37" s="3">
        <v>903</v>
      </c>
      <c r="C37" s="4">
        <v>33953</v>
      </c>
      <c r="D37" s="60">
        <v>60</v>
      </c>
      <c r="E37" s="60">
        <v>70</v>
      </c>
      <c r="F37" s="60">
        <v>0.23</v>
      </c>
      <c r="G37" s="60">
        <v>2058</v>
      </c>
      <c r="H37" s="60">
        <v>0.28999999999999998</v>
      </c>
      <c r="I37" s="60">
        <v>1.764</v>
      </c>
      <c r="J37" s="60">
        <v>0.2</v>
      </c>
      <c r="K37" s="60">
        <v>1.2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8" customHeight="1" thickBot="1">
      <c r="A38" s="3" t="s">
        <v>34</v>
      </c>
      <c r="B38" s="3">
        <v>903</v>
      </c>
      <c r="C38" s="4">
        <v>33953</v>
      </c>
      <c r="D38" s="60">
        <v>70</v>
      </c>
      <c r="E38" s="60">
        <v>90</v>
      </c>
      <c r="F38" s="60">
        <v>0.14799999999999999</v>
      </c>
      <c r="G38" s="60">
        <v>4396</v>
      </c>
      <c r="H38" s="60">
        <v>0.63</v>
      </c>
      <c r="I38" s="60">
        <v>3.7679999999999998</v>
      </c>
      <c r="J38" s="60">
        <v>0.2</v>
      </c>
      <c r="K38" s="60">
        <v>1.2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8" customHeight="1" thickBot="1">
      <c r="A39" s="3" t="s">
        <v>34</v>
      </c>
      <c r="B39" s="3">
        <v>903</v>
      </c>
      <c r="C39" s="4">
        <v>33953</v>
      </c>
      <c r="D39" s="60">
        <v>90</v>
      </c>
      <c r="E39" s="60">
        <v>110</v>
      </c>
      <c r="F39" s="60">
        <v>0.107</v>
      </c>
      <c r="G39" s="60">
        <v>4396</v>
      </c>
      <c r="H39" s="60">
        <v>0.63</v>
      </c>
      <c r="I39" s="60">
        <v>3.7679999999999998</v>
      </c>
      <c r="J39" s="60">
        <v>0.2</v>
      </c>
      <c r="K39" s="60">
        <v>1.2</v>
      </c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8" customHeight="1" thickBot="1">
      <c r="A40" s="3" t="s">
        <v>34</v>
      </c>
      <c r="B40" s="3">
        <v>903</v>
      </c>
      <c r="C40" s="4">
        <v>33953</v>
      </c>
      <c r="D40" s="60">
        <v>110</v>
      </c>
      <c r="E40" s="60">
        <v>120</v>
      </c>
      <c r="F40" s="60">
        <v>0.10100000000000001</v>
      </c>
      <c r="G40" s="60">
        <v>2198</v>
      </c>
      <c r="H40" s="60">
        <v>0.31</v>
      </c>
      <c r="I40" s="60">
        <v>1.8839999999999999</v>
      </c>
      <c r="J40" s="60">
        <v>0.2</v>
      </c>
      <c r="K40" s="60">
        <v>1.2</v>
      </c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8" customHeight="1" thickBot="1">
      <c r="A41" s="3" t="s">
        <v>34</v>
      </c>
      <c r="B41" s="3">
        <v>903</v>
      </c>
      <c r="C41" s="4">
        <v>33953</v>
      </c>
      <c r="D41" s="60">
        <v>120</v>
      </c>
      <c r="E41" s="60">
        <v>130</v>
      </c>
      <c r="F41" s="60">
        <v>0.10100000000000001</v>
      </c>
      <c r="G41" s="60">
        <v>0.314</v>
      </c>
      <c r="H41" s="60">
        <v>0.16</v>
      </c>
      <c r="I41" s="60">
        <v>0.157</v>
      </c>
      <c r="J41" s="60">
        <v>0.1</v>
      </c>
      <c r="K41" s="60">
        <v>0.1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8" customHeight="1" thickBot="1">
      <c r="A42" s="3" t="s">
        <v>34</v>
      </c>
      <c r="B42" s="3">
        <v>903</v>
      </c>
      <c r="C42" s="4">
        <v>33953</v>
      </c>
      <c r="D42" s="60">
        <v>130</v>
      </c>
      <c r="E42" s="60">
        <v>150</v>
      </c>
      <c r="F42" s="60">
        <v>0.11600000000000001</v>
      </c>
      <c r="G42" s="60">
        <v>0.628</v>
      </c>
      <c r="H42" s="60">
        <v>0.31</v>
      </c>
      <c r="I42" s="60">
        <v>0.314</v>
      </c>
      <c r="J42" s="60">
        <v>0.1</v>
      </c>
      <c r="K42" s="60">
        <v>0.1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8" customHeight="1" thickBot="1">
      <c r="A43" s="3" t="s">
        <v>34</v>
      </c>
      <c r="B43" s="3">
        <v>903</v>
      </c>
      <c r="C43" s="4">
        <v>33953</v>
      </c>
      <c r="D43" s="60">
        <v>150</v>
      </c>
      <c r="E43" s="60">
        <v>170</v>
      </c>
      <c r="F43" s="60">
        <v>0.13200000000000001</v>
      </c>
      <c r="G43" s="60">
        <v>0.628</v>
      </c>
      <c r="H43" s="60">
        <v>0.31</v>
      </c>
      <c r="I43" s="60">
        <v>0.314</v>
      </c>
      <c r="J43" s="60">
        <v>0.1</v>
      </c>
      <c r="K43" s="60">
        <v>0.1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8" customHeight="1" thickBot="1">
      <c r="A44" s="3" t="s">
        <v>34</v>
      </c>
      <c r="B44" s="3">
        <v>903</v>
      </c>
      <c r="C44" s="4">
        <v>33953</v>
      </c>
      <c r="D44" s="60">
        <v>170</v>
      </c>
      <c r="E44" s="60">
        <v>190</v>
      </c>
      <c r="F44" s="60">
        <v>0.13900000000000001</v>
      </c>
      <c r="G44" s="60">
        <v>0.628</v>
      </c>
      <c r="H44" s="60">
        <v>0.31</v>
      </c>
      <c r="I44" s="60">
        <v>0.314</v>
      </c>
      <c r="J44" s="60">
        <v>0.1</v>
      </c>
      <c r="K44" s="60">
        <v>0.1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8" customHeight="1" thickBot="1">
      <c r="A45" s="6" t="s">
        <v>34</v>
      </c>
      <c r="B45" s="6">
        <v>903</v>
      </c>
      <c r="C45" s="7">
        <v>33953</v>
      </c>
      <c r="D45" s="61">
        <v>190</v>
      </c>
      <c r="E45" s="61">
        <v>210</v>
      </c>
      <c r="F45" s="61">
        <v>0.13300000000000001</v>
      </c>
      <c r="G45" s="61">
        <v>0.628</v>
      </c>
      <c r="H45" s="61">
        <v>0.31</v>
      </c>
      <c r="I45" s="61">
        <v>0.314</v>
      </c>
      <c r="J45" s="61">
        <v>0.1</v>
      </c>
      <c r="K45" s="61">
        <v>0.1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8" customHeight="1" thickBot="1">
      <c r="A46" s="3" t="s">
        <v>34</v>
      </c>
      <c r="B46" s="3">
        <v>904</v>
      </c>
      <c r="C46" s="4">
        <v>33953</v>
      </c>
      <c r="D46" s="59"/>
      <c r="E46" s="60">
        <v>5</v>
      </c>
      <c r="F46" s="60">
        <v>0.20399999999999999</v>
      </c>
      <c r="G46" s="60">
        <v>16375</v>
      </c>
      <c r="H46" s="60">
        <v>0.52</v>
      </c>
      <c r="I46" s="60">
        <v>15.851000000000001</v>
      </c>
      <c r="J46" s="60">
        <v>0.8</v>
      </c>
      <c r="K46" s="60">
        <v>24.2</v>
      </c>
      <c r="L46" t="str">
        <f>TEXT(C46, "yyyy-mm-dd") &amp; " [Water].InitialValues = " &amp; F46 &amp; ", " &amp; F47 &amp; ", " &amp; F48 &amp; ", " &amp; F49  &amp; ", " &amp; F50 &amp; ", " &amp; F51 &amp; ", " &amp; F52 &amp; ", " &amp; F53 &amp; ", " &amp; F54 &amp; ", " &amp; F55 &amp; ", " &amp; F56 &amp; ", " &amp; F57 &amp; ", " &amp; F58 &amp; ", " &amp; F59</f>
        <v>1992-12-15 [Water].InitialValues = 0.204, 0.204, 0.204, 0.252, 0.231, 0.231, 0.152, 0.119, 0.104, 0.104, 0.12, 0.142, 0.152, 0.139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8" customHeight="1" thickBot="1">
      <c r="A47" s="3" t="s">
        <v>34</v>
      </c>
      <c r="B47" s="3">
        <v>904</v>
      </c>
      <c r="C47" s="4">
        <v>33953</v>
      </c>
      <c r="D47" s="60">
        <v>5</v>
      </c>
      <c r="E47" s="60">
        <v>15</v>
      </c>
      <c r="F47" s="60">
        <v>0.20399999999999999</v>
      </c>
      <c r="G47" s="60">
        <v>31.75</v>
      </c>
      <c r="H47" s="60">
        <v>1.02</v>
      </c>
      <c r="I47" s="60">
        <v>30.734000000000002</v>
      </c>
      <c r="J47" s="60">
        <v>0.8</v>
      </c>
      <c r="K47" s="60">
        <v>24.2</v>
      </c>
      <c r="L47" t="str">
        <f>TEXT(C47, "yyyy-mm-dd") &amp; " [NO3].InitialValues = " &amp; I46 &amp; ", " &amp; I47 &amp; ", " &amp; I48 &amp; ", " &amp; I49  &amp; ", " &amp; I50 &amp; ", " &amp; I51 &amp; ", " &amp; I52 &amp; ", " &amp; I53 &amp; ", " &amp; I54 &amp; ", " &amp; I55 &amp; ", " &amp; I56 &amp; ", " &amp; I57 &amp; ", " &amp; I58 &amp; ", " &amp; I59</f>
        <v>1992-12-15 [NO3].InitialValues = 15.851, 30.734, 20.574, 15.34, 8.673, 1.176, 2.512, 2.512, 1.256, 0.157, 0.314, 0.314, 0.628, 0.314</v>
      </c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8" customHeight="1" thickBot="1">
      <c r="A48" s="3" t="s">
        <v>34</v>
      </c>
      <c r="B48" s="3">
        <v>904</v>
      </c>
      <c r="C48" s="4">
        <v>33953</v>
      </c>
      <c r="D48" s="60">
        <v>15</v>
      </c>
      <c r="E48" s="60">
        <v>30</v>
      </c>
      <c r="F48" s="60">
        <v>0.20399999999999999</v>
      </c>
      <c r="G48" s="60">
        <v>21717</v>
      </c>
      <c r="H48" s="60">
        <v>1.1399999999999999</v>
      </c>
      <c r="I48" s="60">
        <v>20.574000000000002</v>
      </c>
      <c r="J48" s="60">
        <v>0.6</v>
      </c>
      <c r="K48" s="60">
        <v>10.8</v>
      </c>
      <c r="L48" s="32" t="str">
        <f>TEXT(C47, "yyyy-mm-dd") &amp; " [NH4].InitialValues = " &amp; H46 &amp; ", " &amp; H47 &amp; ", " &amp; H48 &amp; ", " &amp; H49  &amp; ", " &amp; H50 &amp; ", " &amp; H51 &amp; ", " &amp; H52 &amp; ", " &amp; H53 &amp; ", " &amp; H54 &amp; ", " &amp; H55 &amp; ", " &amp; H56 &amp; ", " &amp; H57 &amp; ", " &amp; H58 &amp; ", " &amp; H59</f>
        <v>1992-12-15 [NH4].InitialValues = 0.52, 1.02, 1.14, 1.04, 0.59, 0.29, 0.63, 0.63, 0.31, 0.16, 0.31, 0.31, 0.63, 0.31</v>
      </c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8" customHeight="1" thickBot="1">
      <c r="A49" s="3" t="s">
        <v>34</v>
      </c>
      <c r="B49" s="3">
        <v>904</v>
      </c>
      <c r="C49" s="4">
        <v>33953</v>
      </c>
      <c r="D49" s="60">
        <v>30</v>
      </c>
      <c r="E49" s="60">
        <v>50</v>
      </c>
      <c r="F49" s="60">
        <v>0.252</v>
      </c>
      <c r="G49" s="60">
        <v>16.38</v>
      </c>
      <c r="H49" s="60">
        <v>1.04</v>
      </c>
      <c r="I49" s="60">
        <v>15.34</v>
      </c>
      <c r="J49" s="60">
        <v>0.4</v>
      </c>
      <c r="K49" s="60">
        <v>5.9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8" customHeight="1" thickBot="1">
      <c r="A50" s="3" t="s">
        <v>34</v>
      </c>
      <c r="B50" s="3">
        <v>904</v>
      </c>
      <c r="C50" s="4">
        <v>33953</v>
      </c>
      <c r="D50" s="60">
        <v>50</v>
      </c>
      <c r="E50" s="60">
        <v>60</v>
      </c>
      <c r="F50" s="60">
        <v>0.23100000000000001</v>
      </c>
      <c r="G50" s="60">
        <v>9261</v>
      </c>
      <c r="H50" s="60">
        <v>0.59</v>
      </c>
      <c r="I50" s="60">
        <v>8.673</v>
      </c>
      <c r="J50" s="60">
        <v>0.4</v>
      </c>
      <c r="K50" s="60">
        <v>5.9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8" customHeight="1" thickBot="1">
      <c r="A51" s="3" t="s">
        <v>34</v>
      </c>
      <c r="B51" s="3">
        <v>904</v>
      </c>
      <c r="C51" s="4">
        <v>33953</v>
      </c>
      <c r="D51" s="60">
        <v>60</v>
      </c>
      <c r="E51" s="60">
        <v>70</v>
      </c>
      <c r="F51" s="60">
        <v>0.23100000000000001</v>
      </c>
      <c r="G51" s="60">
        <v>1.47</v>
      </c>
      <c r="H51" s="60">
        <v>0.28999999999999998</v>
      </c>
      <c r="I51" s="60">
        <v>1.1759999999999999</v>
      </c>
      <c r="J51" s="60">
        <v>0.2</v>
      </c>
      <c r="K51" s="60">
        <v>0.8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8" customHeight="1" thickBot="1">
      <c r="A52" s="3" t="s">
        <v>34</v>
      </c>
      <c r="B52" s="3">
        <v>904</v>
      </c>
      <c r="C52" s="4">
        <v>33953</v>
      </c>
      <c r="D52" s="60">
        <v>70</v>
      </c>
      <c r="E52" s="60">
        <v>90</v>
      </c>
      <c r="F52" s="60">
        <v>0.152</v>
      </c>
      <c r="G52" s="60">
        <v>3.14</v>
      </c>
      <c r="H52" s="60">
        <v>0.63</v>
      </c>
      <c r="I52" s="60">
        <v>2.512</v>
      </c>
      <c r="J52" s="60">
        <v>0.2</v>
      </c>
      <c r="K52" s="60">
        <v>0.8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8" customHeight="1" thickBot="1">
      <c r="A53" s="3" t="s">
        <v>34</v>
      </c>
      <c r="B53" s="3">
        <v>904</v>
      </c>
      <c r="C53" s="4">
        <v>33953</v>
      </c>
      <c r="D53" s="60">
        <v>90</v>
      </c>
      <c r="E53" s="60">
        <v>110</v>
      </c>
      <c r="F53" s="60">
        <v>0.11899999999999999</v>
      </c>
      <c r="G53" s="60">
        <v>3.14</v>
      </c>
      <c r="H53" s="60">
        <v>0.63</v>
      </c>
      <c r="I53" s="60">
        <v>2.512</v>
      </c>
      <c r="J53" s="60">
        <v>0.2</v>
      </c>
      <c r="K53" s="60">
        <v>0.8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8" customHeight="1" thickBot="1">
      <c r="A54" s="3" t="s">
        <v>34</v>
      </c>
      <c r="B54" s="3">
        <v>904</v>
      </c>
      <c r="C54" s="4">
        <v>33953</v>
      </c>
      <c r="D54" s="60">
        <v>110</v>
      </c>
      <c r="E54" s="60">
        <v>120</v>
      </c>
      <c r="F54" s="60">
        <v>0.104</v>
      </c>
      <c r="G54" s="60">
        <v>1.57</v>
      </c>
      <c r="H54" s="60">
        <v>0.31</v>
      </c>
      <c r="I54" s="60">
        <v>1.256</v>
      </c>
      <c r="J54" s="60">
        <v>0.2</v>
      </c>
      <c r="K54" s="60">
        <v>0.8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8" customHeight="1" thickBot="1">
      <c r="A55" s="3" t="s">
        <v>34</v>
      </c>
      <c r="B55" s="3">
        <v>904</v>
      </c>
      <c r="C55" s="4">
        <v>33953</v>
      </c>
      <c r="D55" s="60">
        <v>120</v>
      </c>
      <c r="E55" s="60">
        <v>130</v>
      </c>
      <c r="F55" s="60">
        <v>0.104</v>
      </c>
      <c r="G55" s="60">
        <v>0.314</v>
      </c>
      <c r="H55" s="60">
        <v>0.16</v>
      </c>
      <c r="I55" s="60">
        <v>0.157</v>
      </c>
      <c r="J55" s="60">
        <v>0.1</v>
      </c>
      <c r="K55" s="60">
        <v>0.1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8" customHeight="1" thickBot="1">
      <c r="A56" s="3" t="s">
        <v>34</v>
      </c>
      <c r="B56" s="3">
        <v>904</v>
      </c>
      <c r="C56" s="4">
        <v>33953</v>
      </c>
      <c r="D56" s="60">
        <v>130</v>
      </c>
      <c r="E56" s="60">
        <v>150</v>
      </c>
      <c r="F56" s="60">
        <v>0.12</v>
      </c>
      <c r="G56" s="60">
        <v>0.628</v>
      </c>
      <c r="H56" s="60">
        <v>0.31</v>
      </c>
      <c r="I56" s="60">
        <v>0.314</v>
      </c>
      <c r="J56" s="60">
        <v>0.1</v>
      </c>
      <c r="K56" s="60">
        <v>0.1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8" customHeight="1" thickBot="1">
      <c r="A57" s="3" t="s">
        <v>34</v>
      </c>
      <c r="B57" s="3">
        <v>904</v>
      </c>
      <c r="C57" s="4">
        <v>33953</v>
      </c>
      <c r="D57" s="60">
        <v>150</v>
      </c>
      <c r="E57" s="60">
        <v>170</v>
      </c>
      <c r="F57" s="60">
        <v>0.14199999999999999</v>
      </c>
      <c r="G57" s="60">
        <v>0.628</v>
      </c>
      <c r="H57" s="60">
        <v>0.31</v>
      </c>
      <c r="I57" s="60">
        <v>0.314</v>
      </c>
      <c r="J57" s="60">
        <v>0.1</v>
      </c>
      <c r="K57" s="60">
        <v>0.1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8" customHeight="1" thickBot="1">
      <c r="A58" s="3" t="s">
        <v>34</v>
      </c>
      <c r="B58" s="3">
        <v>904</v>
      </c>
      <c r="C58" s="4">
        <v>33953</v>
      </c>
      <c r="D58" s="60">
        <v>170</v>
      </c>
      <c r="E58" s="60">
        <v>190</v>
      </c>
      <c r="F58" s="60">
        <v>0.152</v>
      </c>
      <c r="G58" s="60">
        <v>1256</v>
      </c>
      <c r="H58" s="60">
        <v>0.63</v>
      </c>
      <c r="I58" s="60">
        <v>0.628</v>
      </c>
      <c r="J58" s="60">
        <v>0.2</v>
      </c>
      <c r="K58" s="60">
        <v>0.2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8" customHeight="1" thickBot="1">
      <c r="A59" s="6" t="s">
        <v>34</v>
      </c>
      <c r="B59" s="6">
        <v>904</v>
      </c>
      <c r="C59" s="7">
        <v>33953</v>
      </c>
      <c r="D59" s="61">
        <v>190</v>
      </c>
      <c r="E59" s="61">
        <v>210</v>
      </c>
      <c r="F59" s="61">
        <v>0.13900000000000001</v>
      </c>
      <c r="G59" s="61">
        <v>0.628</v>
      </c>
      <c r="H59" s="61">
        <v>0.31</v>
      </c>
      <c r="I59" s="61">
        <v>0.314</v>
      </c>
      <c r="J59" s="61">
        <v>0.1</v>
      </c>
      <c r="K59" s="61">
        <v>0.1</v>
      </c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8" customHeight="1" thickBot="1">
      <c r="A60" s="3" t="s">
        <v>37</v>
      </c>
      <c r="B60" s="3">
        <v>905</v>
      </c>
      <c r="C60" s="4">
        <v>34312</v>
      </c>
      <c r="D60" s="59"/>
      <c r="E60" s="60">
        <v>5</v>
      </c>
      <c r="F60" s="60">
        <v>0.313</v>
      </c>
      <c r="G60" s="60">
        <v>43885</v>
      </c>
      <c r="H60" s="60">
        <v>0.46</v>
      </c>
      <c r="I60" s="60">
        <v>3.93</v>
      </c>
      <c r="J60" s="60">
        <v>0.7</v>
      </c>
      <c r="K60" s="60">
        <v>6</v>
      </c>
      <c r="L60" t="str">
        <f>TEXT(C60, "yyyy-mm-dd") &amp; " [Water].InitialValues = " &amp; F60 &amp; ", " &amp; F61 &amp; ", " &amp; F62 &amp; ", " &amp; F63  &amp; ", " &amp; F64 &amp; ", " &amp; F65 &amp; ", " &amp; F66 &amp; ", " &amp; F67 &amp; ", " &amp; F68 &amp; ", " &amp; F69 &amp; ", " &amp; F70 &amp; ", " &amp; F71 &amp; ", " &amp; F72 &amp; ", " &amp; F73</f>
        <v>1993-12-09 [Water].InitialValues = 0.313, 0.313, 0.313, 0.281, 0.226, 0.226, 0.217, 0.211, 0.206, 0.206, 0.211, 0.214, 0.224, 0.237</v>
      </c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8" customHeight="1" thickBot="1">
      <c r="A61" s="3" t="s">
        <v>37</v>
      </c>
      <c r="B61" s="3">
        <v>905</v>
      </c>
      <c r="C61" s="4">
        <v>34312</v>
      </c>
      <c r="D61" s="60">
        <v>5</v>
      </c>
      <c r="E61" s="60">
        <v>15</v>
      </c>
      <c r="F61" s="60">
        <v>0.313</v>
      </c>
      <c r="G61" s="60">
        <v>8509</v>
      </c>
      <c r="H61" s="60">
        <v>0.89</v>
      </c>
      <c r="I61" s="60">
        <v>7.62</v>
      </c>
      <c r="J61" s="60">
        <v>0.7</v>
      </c>
      <c r="K61" s="60">
        <v>6</v>
      </c>
      <c r="L61" t="str">
        <f>TEXT(C61,"yyyy-mm-dd")&amp;" [NO3].InitialValues = "&amp;I60&amp;", "&amp;I61&amp;", "&amp;I62&amp;", "&amp;I63&amp;", "&amp;I64&amp;", "&amp;I65&amp;", "&amp;I66&amp;", "&amp;I67&amp;", "&amp;I68&amp;""</f>
        <v>1993-12-09 [NO3].InitialValues = 3.93, 7.62, 53.9115, 49.4, 27.93, 12.936, 27.632, 27.632, 13.816</v>
      </c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8" customHeight="1" thickBot="1">
      <c r="A62" s="3" t="s">
        <v>37</v>
      </c>
      <c r="B62" s="3">
        <v>905</v>
      </c>
      <c r="C62" s="4">
        <v>34312</v>
      </c>
      <c r="D62" s="60">
        <v>15</v>
      </c>
      <c r="E62" s="60">
        <v>30</v>
      </c>
      <c r="F62" s="60">
        <v>0.313</v>
      </c>
      <c r="G62" s="60">
        <v>550545</v>
      </c>
      <c r="H62" s="60">
        <v>1.1399999999999999</v>
      </c>
      <c r="I62" s="60">
        <v>53.911499999999997</v>
      </c>
      <c r="J62" s="60">
        <v>0.6</v>
      </c>
      <c r="K62" s="60">
        <v>28.3</v>
      </c>
      <c r="L62" s="32" t="str">
        <f>TEXT(C61, "yyyy-mm-dd") &amp; " [NH4].InitialValues = " &amp; H60 &amp; ", " &amp; H61 &amp; ", " &amp; H62 &amp; ", " &amp; H63  &amp; ", " &amp; H64 &amp; ", " &amp; H65 &amp; ", " &amp; H66 &amp; ", " &amp; H67 &amp; ", " &amp; H68</f>
        <v>1993-12-09 [NH4].InitialValues = 0.46, 0.89, 1.14, 0.78, 0.44, 0.29, 0.63, 0.63, 0.31</v>
      </c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8" customHeight="1" thickBot="1">
      <c r="A63" s="3" t="s">
        <v>37</v>
      </c>
      <c r="B63" s="3">
        <v>905</v>
      </c>
      <c r="C63" s="4">
        <v>34312</v>
      </c>
      <c r="D63" s="60">
        <v>30</v>
      </c>
      <c r="E63" s="60">
        <v>50</v>
      </c>
      <c r="F63" s="60">
        <v>0.28100000000000003</v>
      </c>
      <c r="G63" s="60">
        <v>50.18</v>
      </c>
      <c r="H63" s="60">
        <v>0.78</v>
      </c>
      <c r="I63" s="60">
        <v>49.4</v>
      </c>
      <c r="J63" s="60">
        <v>0.3</v>
      </c>
      <c r="K63" s="60">
        <v>19</v>
      </c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8" customHeight="1" thickBot="1">
      <c r="A64" s="3" t="s">
        <v>37</v>
      </c>
      <c r="B64" s="3">
        <v>905</v>
      </c>
      <c r="C64" s="4">
        <v>34312</v>
      </c>
      <c r="D64" s="60">
        <v>50</v>
      </c>
      <c r="E64" s="60">
        <v>60</v>
      </c>
      <c r="F64" s="60">
        <v>0.22600000000000001</v>
      </c>
      <c r="G64" s="60">
        <v>28371</v>
      </c>
      <c r="H64" s="60">
        <v>0.44</v>
      </c>
      <c r="I64" s="60">
        <v>27.93</v>
      </c>
      <c r="J64" s="60">
        <v>0.3</v>
      </c>
      <c r="K64" s="60">
        <v>19</v>
      </c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8" customHeight="1" thickBot="1">
      <c r="A65" s="3" t="s">
        <v>37</v>
      </c>
      <c r="B65" s="3">
        <v>905</v>
      </c>
      <c r="C65" s="4">
        <v>34312</v>
      </c>
      <c r="D65" s="60">
        <v>60</v>
      </c>
      <c r="E65" s="60">
        <v>70</v>
      </c>
      <c r="F65" s="60">
        <v>0.22600000000000001</v>
      </c>
      <c r="G65" s="60">
        <v>13.23</v>
      </c>
      <c r="H65" s="60">
        <v>0.28999999999999998</v>
      </c>
      <c r="I65" s="60">
        <v>12.936</v>
      </c>
      <c r="J65" s="60">
        <v>0.2</v>
      </c>
      <c r="K65" s="60">
        <v>8.8000000000000007</v>
      </c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8" customHeight="1" thickBot="1">
      <c r="A66" s="3" t="s">
        <v>37</v>
      </c>
      <c r="B66" s="3">
        <v>905</v>
      </c>
      <c r="C66" s="4">
        <v>34312</v>
      </c>
      <c r="D66" s="60">
        <v>70</v>
      </c>
      <c r="E66" s="60">
        <v>90</v>
      </c>
      <c r="F66" s="60">
        <v>0.217</v>
      </c>
      <c r="G66" s="60">
        <v>28.26</v>
      </c>
      <c r="H66" s="60">
        <v>0.63</v>
      </c>
      <c r="I66" s="60">
        <v>27.632000000000001</v>
      </c>
      <c r="J66" s="60">
        <v>0.2</v>
      </c>
      <c r="K66" s="60">
        <v>8.8000000000000007</v>
      </c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8" customHeight="1" thickBot="1">
      <c r="A67" s="3" t="s">
        <v>37</v>
      </c>
      <c r="B67" s="3">
        <v>905</v>
      </c>
      <c r="C67" s="4">
        <v>34312</v>
      </c>
      <c r="D67" s="60">
        <v>90</v>
      </c>
      <c r="E67" s="60">
        <v>110</v>
      </c>
      <c r="F67" s="60">
        <v>0.21099999999999999</v>
      </c>
      <c r="G67" s="60">
        <v>28.26</v>
      </c>
      <c r="H67" s="60">
        <v>0.63</v>
      </c>
      <c r="I67" s="60">
        <v>27.632000000000001</v>
      </c>
      <c r="J67" s="60">
        <v>0.2</v>
      </c>
      <c r="K67" s="60">
        <v>8.8000000000000007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8" customHeight="1" thickBot="1">
      <c r="A68" s="3" t="s">
        <v>37</v>
      </c>
      <c r="B68" s="3">
        <v>905</v>
      </c>
      <c r="C68" s="4">
        <v>34312</v>
      </c>
      <c r="D68" s="60">
        <v>110</v>
      </c>
      <c r="E68" s="60">
        <v>120</v>
      </c>
      <c r="F68" s="60">
        <v>0.20599999999999999</v>
      </c>
      <c r="G68" s="60">
        <v>14.13</v>
      </c>
      <c r="H68" s="60">
        <v>0.31</v>
      </c>
      <c r="I68" s="60">
        <v>13.816000000000001</v>
      </c>
      <c r="J68" s="60">
        <v>0.2</v>
      </c>
      <c r="K68" s="60">
        <v>8.8000000000000007</v>
      </c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8" customHeight="1" thickBot="1">
      <c r="A69" s="3" t="s">
        <v>37</v>
      </c>
      <c r="B69" s="3">
        <v>905</v>
      </c>
      <c r="C69" s="4">
        <v>34312</v>
      </c>
      <c r="D69" s="60">
        <v>120</v>
      </c>
      <c r="E69" s="60">
        <v>130</v>
      </c>
      <c r="F69" s="60">
        <v>0.20599999999999999</v>
      </c>
      <c r="G69" s="60">
        <v>-310.86</v>
      </c>
      <c r="H69" s="60">
        <v>-155.43</v>
      </c>
      <c r="I69" s="60">
        <v>-155.43</v>
      </c>
      <c r="J69" s="59"/>
      <c r="K69" s="59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8" customHeight="1" thickBot="1">
      <c r="A70" s="3" t="s">
        <v>37</v>
      </c>
      <c r="B70" s="3">
        <v>905</v>
      </c>
      <c r="C70" s="4">
        <v>34312</v>
      </c>
      <c r="D70" s="60">
        <v>130</v>
      </c>
      <c r="E70" s="60">
        <v>150</v>
      </c>
      <c r="F70" s="60">
        <v>0.21099999999999999</v>
      </c>
      <c r="G70" s="60">
        <v>-621.72</v>
      </c>
      <c r="H70" s="60">
        <v>-310.86</v>
      </c>
      <c r="I70" s="60">
        <v>-310.86</v>
      </c>
      <c r="J70" s="59"/>
      <c r="K70" s="59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8" customHeight="1" thickBot="1">
      <c r="A71" s="3" t="s">
        <v>37</v>
      </c>
      <c r="B71" s="3">
        <v>905</v>
      </c>
      <c r="C71" s="4">
        <v>34312</v>
      </c>
      <c r="D71" s="60">
        <v>150</v>
      </c>
      <c r="E71" s="60">
        <v>170</v>
      </c>
      <c r="F71" s="60">
        <v>0.214</v>
      </c>
      <c r="G71" s="60">
        <v>-621.72</v>
      </c>
      <c r="H71" s="60">
        <v>-310.86</v>
      </c>
      <c r="I71" s="60">
        <v>-310.86</v>
      </c>
      <c r="J71" s="59"/>
      <c r="K71" s="59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8" customHeight="1" thickBot="1">
      <c r="A72" s="3" t="s">
        <v>37</v>
      </c>
      <c r="B72" s="3">
        <v>905</v>
      </c>
      <c r="C72" s="4">
        <v>34312</v>
      </c>
      <c r="D72" s="60">
        <v>170</v>
      </c>
      <c r="E72" s="60">
        <v>190</v>
      </c>
      <c r="F72" s="60">
        <v>0.224</v>
      </c>
      <c r="G72" s="60">
        <v>-621.72</v>
      </c>
      <c r="H72" s="60">
        <v>-310.86</v>
      </c>
      <c r="I72" s="60">
        <v>-310.86</v>
      </c>
      <c r="J72" s="59"/>
      <c r="K72" s="59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8" customHeight="1" thickBot="1">
      <c r="A73" s="6" t="s">
        <v>37</v>
      </c>
      <c r="B73" s="6">
        <v>905</v>
      </c>
      <c r="C73" s="7">
        <v>34312</v>
      </c>
      <c r="D73" s="61">
        <v>190</v>
      </c>
      <c r="E73" s="61">
        <v>210</v>
      </c>
      <c r="F73" s="61">
        <v>0.23699999999999999</v>
      </c>
      <c r="G73" s="61">
        <v>-621.72</v>
      </c>
      <c r="H73" s="61">
        <v>-310.86</v>
      </c>
      <c r="I73" s="61">
        <v>-310.86</v>
      </c>
      <c r="J73" s="62"/>
      <c r="K73" s="6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8" customHeight="1" thickBot="1">
      <c r="A74" s="3" t="s">
        <v>37</v>
      </c>
      <c r="B74" s="3">
        <v>906</v>
      </c>
      <c r="C74" s="4">
        <v>34312</v>
      </c>
      <c r="D74" s="59"/>
      <c r="E74" s="60">
        <v>5</v>
      </c>
      <c r="F74" s="60">
        <v>0.30199999999999999</v>
      </c>
      <c r="G74" s="60">
        <v>32095</v>
      </c>
      <c r="H74" s="60">
        <v>0.46</v>
      </c>
      <c r="I74" s="60">
        <v>2.7509999999999999</v>
      </c>
      <c r="J74" s="60">
        <v>0.7</v>
      </c>
      <c r="K74" s="60">
        <v>4.2</v>
      </c>
      <c r="L74" t="str">
        <f>TEXT(C74, "yyyy-mm-dd") &amp; " [Water].InitialValues = " &amp; F74 &amp; ", " &amp; F75 &amp; ", " &amp; F76 &amp; ", " &amp; F77  &amp; ", " &amp; F78 &amp; ", " &amp; F79 &amp; ", " &amp; F80 &amp; ", " &amp; F81 &amp; ", " &amp; F82 &amp; ", " &amp; F83 &amp; ", " &amp; F84 &amp; ", " &amp; F85 &amp; ", " &amp; F86 &amp; ", " &amp; F87</f>
        <v>1993-12-09 [Water].InitialValues = 0.302, 0.302, 0.302, 0.286, 0.217, 0.217, 0.186, 0.2, 0.199, 0.199, 0.197, 0.204, 0.208, 0.209</v>
      </c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8" customHeight="1" thickBot="1">
      <c r="A75" s="3" t="s">
        <v>37</v>
      </c>
      <c r="B75" s="3">
        <v>906</v>
      </c>
      <c r="C75" s="4">
        <v>34312</v>
      </c>
      <c r="D75" s="60">
        <v>5</v>
      </c>
      <c r="E75" s="60">
        <v>15</v>
      </c>
      <c r="F75" s="60">
        <v>0.30199999999999999</v>
      </c>
      <c r="G75" s="60">
        <v>6223</v>
      </c>
      <c r="H75" s="60">
        <v>0.89</v>
      </c>
      <c r="I75" s="60">
        <v>5.3339999999999996</v>
      </c>
      <c r="J75" s="60">
        <v>0.7</v>
      </c>
      <c r="K75" s="60">
        <v>4.2</v>
      </c>
      <c r="L75" t="str">
        <f>TEXT(C75, "yyyy-mm-dd") &amp; " [NO3].InitialValues = " &amp; I74 &amp; ", " &amp; I75 &amp; ", " &amp; I76 &amp; ", " &amp; I77  &amp; ", " &amp; I78 &amp; ", " &amp; I79 &amp; ", " &amp; I80 &amp; ", " &amp; I81 &amp; ", " &amp; I82</f>
        <v>1993-12-09 [NO3].InitialValues = 2.751, 5.334, 22.86, 27.56, 15.582, 4.998, 10.676, 10.676, 5.338</v>
      </c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8" customHeight="1" thickBot="1">
      <c r="A76" s="3" t="s">
        <v>37</v>
      </c>
      <c r="B76" s="3">
        <v>906</v>
      </c>
      <c r="C76" s="4">
        <v>34312</v>
      </c>
      <c r="D76" s="60">
        <v>15</v>
      </c>
      <c r="E76" s="60">
        <v>30</v>
      </c>
      <c r="F76" s="60">
        <v>0.30199999999999999</v>
      </c>
      <c r="G76" s="60">
        <v>24003</v>
      </c>
      <c r="H76" s="60">
        <v>1.1399999999999999</v>
      </c>
      <c r="I76" s="60">
        <v>22.86</v>
      </c>
      <c r="J76" s="60">
        <v>0.6</v>
      </c>
      <c r="K76" s="60">
        <v>12</v>
      </c>
      <c r="L76" s="32" t="str">
        <f>TEXT(C75, "yyyy-mm-dd") &amp; " [NH4].InitialValues = " &amp; H74 &amp; ", " &amp; H75 &amp; ", " &amp; H76 &amp; ", " &amp; H77  &amp; ", " &amp; H78 &amp; ", " &amp; H79 &amp; ", " &amp; H80 &amp; ", " &amp; H81 &amp; ", " &amp; H82</f>
        <v>1993-12-09 [NH4].InitialValues = 0.46, 0.89, 1.14, 0.78, 0.44, 0.29, 0.63, 0.63, 0.31</v>
      </c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8" customHeight="1" thickBot="1">
      <c r="A77" s="3" t="s">
        <v>37</v>
      </c>
      <c r="B77" s="3">
        <v>906</v>
      </c>
      <c r="C77" s="4">
        <v>34312</v>
      </c>
      <c r="D77" s="60">
        <v>30</v>
      </c>
      <c r="E77" s="60">
        <v>50</v>
      </c>
      <c r="F77" s="60">
        <v>0.28599999999999998</v>
      </c>
      <c r="G77" s="60">
        <v>28.34</v>
      </c>
      <c r="H77" s="60">
        <v>0.78</v>
      </c>
      <c r="I77" s="60">
        <v>27.56</v>
      </c>
      <c r="J77" s="60">
        <v>0.3</v>
      </c>
      <c r="K77" s="60">
        <v>10.6</v>
      </c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8" customHeight="1" thickBot="1">
      <c r="A78" s="3" t="s">
        <v>37</v>
      </c>
      <c r="B78" s="3">
        <v>906</v>
      </c>
      <c r="C78" s="4">
        <v>34312</v>
      </c>
      <c r="D78" s="60">
        <v>50</v>
      </c>
      <c r="E78" s="60">
        <v>60</v>
      </c>
      <c r="F78" s="60">
        <v>0.217</v>
      </c>
      <c r="G78" s="60">
        <v>16023</v>
      </c>
      <c r="H78" s="60">
        <v>0.44</v>
      </c>
      <c r="I78" s="60">
        <v>15.582000000000001</v>
      </c>
      <c r="J78" s="60">
        <v>0.3</v>
      </c>
      <c r="K78" s="60">
        <v>10.6</v>
      </c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8" customHeight="1" thickBot="1">
      <c r="A79" s="3" t="s">
        <v>37</v>
      </c>
      <c r="B79" s="3">
        <v>906</v>
      </c>
      <c r="C79" s="4">
        <v>34312</v>
      </c>
      <c r="D79" s="60">
        <v>60</v>
      </c>
      <c r="E79" s="60">
        <v>70</v>
      </c>
      <c r="F79" s="60">
        <v>0.217</v>
      </c>
      <c r="G79" s="60">
        <v>5292</v>
      </c>
      <c r="H79" s="60">
        <v>0.28999999999999998</v>
      </c>
      <c r="I79" s="60">
        <v>4.9980000000000002</v>
      </c>
      <c r="J79" s="60">
        <v>0.2</v>
      </c>
      <c r="K79" s="60">
        <v>3.4</v>
      </c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8" customHeight="1" thickBot="1">
      <c r="A80" s="3" t="s">
        <v>37</v>
      </c>
      <c r="B80" s="3">
        <v>906</v>
      </c>
      <c r="C80" s="4">
        <v>34312</v>
      </c>
      <c r="D80" s="60">
        <v>70</v>
      </c>
      <c r="E80" s="60">
        <v>90</v>
      </c>
      <c r="F80" s="60">
        <v>0.186</v>
      </c>
      <c r="G80" s="60">
        <v>11304</v>
      </c>
      <c r="H80" s="60">
        <v>0.63</v>
      </c>
      <c r="I80" s="60">
        <v>10.676</v>
      </c>
      <c r="J80" s="60">
        <v>0.2</v>
      </c>
      <c r="K80" s="60">
        <v>3.4</v>
      </c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8" customHeight="1" thickBot="1">
      <c r="A81" s="3" t="s">
        <v>37</v>
      </c>
      <c r="B81" s="3">
        <v>906</v>
      </c>
      <c r="C81" s="4">
        <v>34312</v>
      </c>
      <c r="D81" s="60">
        <v>90</v>
      </c>
      <c r="E81" s="60">
        <v>110</v>
      </c>
      <c r="F81" s="60">
        <v>0.2</v>
      </c>
      <c r="G81" s="60">
        <v>11304</v>
      </c>
      <c r="H81" s="60">
        <v>0.63</v>
      </c>
      <c r="I81" s="60">
        <v>10.676</v>
      </c>
      <c r="J81" s="60">
        <v>0.2</v>
      </c>
      <c r="K81" s="60">
        <v>3.4</v>
      </c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8" customHeight="1" thickBot="1">
      <c r="A82" s="3" t="s">
        <v>37</v>
      </c>
      <c r="B82" s="3">
        <v>906</v>
      </c>
      <c r="C82" s="4">
        <v>34312</v>
      </c>
      <c r="D82" s="60">
        <v>110</v>
      </c>
      <c r="E82" s="60">
        <v>120</v>
      </c>
      <c r="F82" s="60">
        <v>0.19900000000000001</v>
      </c>
      <c r="G82" s="60">
        <v>5652</v>
      </c>
      <c r="H82" s="60">
        <v>0.31</v>
      </c>
      <c r="I82" s="60">
        <v>5.3380000000000001</v>
      </c>
      <c r="J82" s="60">
        <v>0.2</v>
      </c>
      <c r="K82" s="60">
        <v>3.4</v>
      </c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8" customHeight="1" thickBot="1">
      <c r="A83" s="3" t="s">
        <v>37</v>
      </c>
      <c r="B83" s="3">
        <v>906</v>
      </c>
      <c r="C83" s="4">
        <v>34312</v>
      </c>
      <c r="D83" s="60">
        <v>120</v>
      </c>
      <c r="E83" s="60">
        <v>130</v>
      </c>
      <c r="F83" s="60">
        <v>0.19900000000000001</v>
      </c>
      <c r="G83" s="60">
        <v>-310.86</v>
      </c>
      <c r="H83" s="60">
        <v>-155.43</v>
      </c>
      <c r="I83" s="60">
        <v>-155.43</v>
      </c>
      <c r="J83" s="59"/>
      <c r="K83" s="59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8" customHeight="1" thickBot="1">
      <c r="A84" s="3" t="s">
        <v>37</v>
      </c>
      <c r="B84" s="3">
        <v>906</v>
      </c>
      <c r="C84" s="4">
        <v>34312</v>
      </c>
      <c r="D84" s="60">
        <v>130</v>
      </c>
      <c r="E84" s="60">
        <v>150</v>
      </c>
      <c r="F84" s="60">
        <v>0.19700000000000001</v>
      </c>
      <c r="G84" s="60">
        <v>-621.72</v>
      </c>
      <c r="H84" s="60">
        <v>-310.86</v>
      </c>
      <c r="I84" s="60">
        <v>-310.86</v>
      </c>
      <c r="J84" s="59"/>
      <c r="K84" s="59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8" customHeight="1" thickBot="1">
      <c r="A85" s="3" t="s">
        <v>37</v>
      </c>
      <c r="B85" s="3">
        <v>906</v>
      </c>
      <c r="C85" s="4">
        <v>34312</v>
      </c>
      <c r="D85" s="60">
        <v>150</v>
      </c>
      <c r="E85" s="60">
        <v>170</v>
      </c>
      <c r="F85" s="60">
        <v>0.20399999999999999</v>
      </c>
      <c r="G85" s="60">
        <v>-621.72</v>
      </c>
      <c r="H85" s="60">
        <v>-310.86</v>
      </c>
      <c r="I85" s="60">
        <v>-310.86</v>
      </c>
      <c r="J85" s="59"/>
      <c r="K85" s="59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8" customHeight="1" thickBot="1">
      <c r="A86" s="3" t="s">
        <v>37</v>
      </c>
      <c r="B86" s="3">
        <v>906</v>
      </c>
      <c r="C86" s="4">
        <v>34312</v>
      </c>
      <c r="D86" s="60">
        <v>170</v>
      </c>
      <c r="E86" s="60">
        <v>190</v>
      </c>
      <c r="F86" s="60">
        <v>0.20799999999999999</v>
      </c>
      <c r="G86" s="60">
        <v>-621.72</v>
      </c>
      <c r="H86" s="60">
        <v>-310.86</v>
      </c>
      <c r="I86" s="60">
        <v>-310.86</v>
      </c>
      <c r="J86" s="59"/>
      <c r="K86" s="59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8" customHeight="1" thickBot="1">
      <c r="A87" s="6" t="s">
        <v>37</v>
      </c>
      <c r="B87" s="6">
        <v>906</v>
      </c>
      <c r="C87" s="7">
        <v>34312</v>
      </c>
      <c r="D87" s="61">
        <v>190</v>
      </c>
      <c r="E87" s="61">
        <v>210</v>
      </c>
      <c r="F87" s="61">
        <v>0.20899999999999999</v>
      </c>
      <c r="G87" s="61">
        <v>-621.72</v>
      </c>
      <c r="H87" s="61">
        <v>-310.86</v>
      </c>
      <c r="I87" s="61">
        <v>-310.86</v>
      </c>
      <c r="J87" s="62"/>
      <c r="K87" s="6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8" customHeight="1" thickBot="1">
      <c r="A88" s="3" t="s">
        <v>37</v>
      </c>
      <c r="B88" s="3">
        <v>907</v>
      </c>
      <c r="C88" s="4">
        <v>34312</v>
      </c>
      <c r="D88" s="59"/>
      <c r="E88" s="60">
        <v>5</v>
      </c>
      <c r="F88" s="60">
        <v>0.29499999999999998</v>
      </c>
      <c r="G88" s="60">
        <v>51745</v>
      </c>
      <c r="H88" s="60">
        <v>0.46</v>
      </c>
      <c r="I88" s="60">
        <v>4.7160000000000002</v>
      </c>
      <c r="J88" s="60">
        <v>0.7</v>
      </c>
      <c r="K88" s="60">
        <v>7.2</v>
      </c>
      <c r="L88" t="str">
        <f>TEXT(C88, "yyyy-mm-dd") &amp; " [Water].InitialValues = " &amp; F88 &amp; ", " &amp; F89 &amp; ", " &amp; F90 &amp; ", " &amp; F91  &amp; ", " &amp; F92 &amp; ", " &amp; F93 &amp; ", " &amp; F94 &amp; ", " &amp; F95 &amp; ", " &amp; F96 &amp; ", " &amp; F97 &amp; ", " &amp; F98 &amp; ", " &amp; F99 &amp; ", " &amp; F100 &amp; ", " &amp; F101</f>
        <v>1993-12-09 [Water].InitialValues = 0.295, 0.295, 0.295, 0.287, 0.235, 0.235, 0.145, 0.126, 0.126, 0.126, 0.16, 0.158, 0.173, 0.174</v>
      </c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8" customHeight="1" thickBot="1">
      <c r="A89" s="3" t="s">
        <v>37</v>
      </c>
      <c r="B89" s="3">
        <v>907</v>
      </c>
      <c r="C89" s="4">
        <v>34312</v>
      </c>
      <c r="D89" s="60">
        <v>5</v>
      </c>
      <c r="E89" s="60">
        <v>15</v>
      </c>
      <c r="F89" s="60">
        <v>0.29499999999999998</v>
      </c>
      <c r="G89" s="60">
        <v>10033</v>
      </c>
      <c r="H89" s="60">
        <v>0.89</v>
      </c>
      <c r="I89" s="60">
        <v>9.1440000000000001</v>
      </c>
      <c r="J89" s="60">
        <v>0.7</v>
      </c>
      <c r="K89" s="60">
        <v>7.2</v>
      </c>
      <c r="L89" t="str">
        <f>TEXT(C89, "yyyy-mm-dd") &amp; " [NO3].InitialValues = " &amp; I88 &amp; ", " &amp; I89 &amp; ", " &amp; I90 &amp; ", " &amp; I91  &amp; ", " &amp; I92 &amp; ", " &amp; I93 &amp; ", " &amp; I94 &amp; ", " &amp; I95 &amp; ", " &amp; I96</f>
        <v>1993-12-09 [NO3].InitialValues = 4.716, 9.144, 22.479, 28.34, 16.023, 8.085, 17.27, 17.27, 8.635</v>
      </c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8" customHeight="1" thickBot="1">
      <c r="A90" s="3" t="s">
        <v>37</v>
      </c>
      <c r="B90" s="3">
        <v>907</v>
      </c>
      <c r="C90" s="4">
        <v>34312</v>
      </c>
      <c r="D90" s="60">
        <v>15</v>
      </c>
      <c r="E90" s="60">
        <v>30</v>
      </c>
      <c r="F90" s="60">
        <v>0.29499999999999998</v>
      </c>
      <c r="G90" s="60">
        <v>23622</v>
      </c>
      <c r="H90" s="60">
        <v>1.1399999999999999</v>
      </c>
      <c r="I90" s="60">
        <v>22.478999999999999</v>
      </c>
      <c r="J90" s="60">
        <v>0.6</v>
      </c>
      <c r="K90" s="60">
        <v>11.8</v>
      </c>
      <c r="L90" s="32" t="str">
        <f>TEXT(C89, "yyyy-mm-dd") &amp; " [NH4].InitialValues = " &amp; H88 &amp; ", " &amp; H89 &amp; ", " &amp; H90 &amp; ", " &amp; H91  &amp; ", " &amp; H92 &amp; ", " &amp; H93 &amp; ", " &amp; H94 &amp; ", " &amp; H95 &amp; ", " &amp; H96</f>
        <v>1993-12-09 [NH4].InitialValues = 0.46, 0.89, 1.14, 0.78, 0.44, 0.29, 0.63, 0.63, 0.31</v>
      </c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8" customHeight="1" thickBot="1">
      <c r="A91" s="3" t="s">
        <v>37</v>
      </c>
      <c r="B91" s="3">
        <v>907</v>
      </c>
      <c r="C91" s="4">
        <v>34312</v>
      </c>
      <c r="D91" s="60">
        <v>30</v>
      </c>
      <c r="E91" s="60">
        <v>50</v>
      </c>
      <c r="F91" s="60">
        <v>0.28699999999999998</v>
      </c>
      <c r="G91" s="60">
        <v>29.12</v>
      </c>
      <c r="H91" s="60">
        <v>0.78</v>
      </c>
      <c r="I91" s="60">
        <v>28.34</v>
      </c>
      <c r="J91" s="60">
        <v>0.3</v>
      </c>
      <c r="K91" s="60">
        <v>10.9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8" customHeight="1" thickBot="1">
      <c r="A92" s="3" t="s">
        <v>37</v>
      </c>
      <c r="B92" s="3">
        <v>907</v>
      </c>
      <c r="C92" s="4">
        <v>34312</v>
      </c>
      <c r="D92" s="60">
        <v>50</v>
      </c>
      <c r="E92" s="60">
        <v>60</v>
      </c>
      <c r="F92" s="60">
        <v>0.23499999999999999</v>
      </c>
      <c r="G92" s="60">
        <v>16464</v>
      </c>
      <c r="H92" s="60">
        <v>0.44</v>
      </c>
      <c r="I92" s="60">
        <v>16.023</v>
      </c>
      <c r="J92" s="60">
        <v>0.3</v>
      </c>
      <c r="K92" s="60">
        <v>10.9</v>
      </c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8" customHeight="1" thickBot="1">
      <c r="A93" s="3" t="s">
        <v>37</v>
      </c>
      <c r="B93" s="3">
        <v>907</v>
      </c>
      <c r="C93" s="4">
        <v>34312</v>
      </c>
      <c r="D93" s="60">
        <v>60</v>
      </c>
      <c r="E93" s="60">
        <v>70</v>
      </c>
      <c r="F93" s="60">
        <v>0.23499999999999999</v>
      </c>
      <c r="G93" s="60">
        <v>8379</v>
      </c>
      <c r="H93" s="60">
        <v>0.28999999999999998</v>
      </c>
      <c r="I93" s="60">
        <v>8.0850000000000009</v>
      </c>
      <c r="J93" s="60">
        <v>0.2</v>
      </c>
      <c r="K93" s="60">
        <v>5.5</v>
      </c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8" customHeight="1" thickBot="1">
      <c r="A94" s="3" t="s">
        <v>37</v>
      </c>
      <c r="B94" s="3">
        <v>907</v>
      </c>
      <c r="C94" s="4">
        <v>34312</v>
      </c>
      <c r="D94" s="60">
        <v>70</v>
      </c>
      <c r="E94" s="60">
        <v>90</v>
      </c>
      <c r="F94" s="60">
        <v>0.14499999999999999</v>
      </c>
      <c r="G94" s="60">
        <v>17898</v>
      </c>
      <c r="H94" s="60">
        <v>0.63</v>
      </c>
      <c r="I94" s="60">
        <v>17.27</v>
      </c>
      <c r="J94" s="60">
        <v>0.2</v>
      </c>
      <c r="K94" s="60">
        <v>5.5</v>
      </c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8" customHeight="1" thickBot="1">
      <c r="A95" s="3" t="s">
        <v>37</v>
      </c>
      <c r="B95" s="3">
        <v>907</v>
      </c>
      <c r="C95" s="4">
        <v>34312</v>
      </c>
      <c r="D95" s="60">
        <v>90</v>
      </c>
      <c r="E95" s="60">
        <v>110</v>
      </c>
      <c r="F95" s="60">
        <v>0.126</v>
      </c>
      <c r="G95" s="60">
        <v>17898</v>
      </c>
      <c r="H95" s="60">
        <v>0.63</v>
      </c>
      <c r="I95" s="60">
        <v>17.27</v>
      </c>
      <c r="J95" s="60">
        <v>0.2</v>
      </c>
      <c r="K95" s="60">
        <v>5.5</v>
      </c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8" customHeight="1" thickBot="1">
      <c r="A96" s="3" t="s">
        <v>37</v>
      </c>
      <c r="B96" s="3">
        <v>907</v>
      </c>
      <c r="C96" s="4">
        <v>34312</v>
      </c>
      <c r="D96" s="60">
        <v>110</v>
      </c>
      <c r="E96" s="60">
        <v>120</v>
      </c>
      <c r="F96" s="60">
        <v>0.126</v>
      </c>
      <c r="G96" s="60">
        <v>8949</v>
      </c>
      <c r="H96" s="60">
        <v>0.31</v>
      </c>
      <c r="I96" s="60">
        <v>8.6349999999999998</v>
      </c>
      <c r="J96" s="60">
        <v>0.2</v>
      </c>
      <c r="K96" s="60">
        <v>5.5</v>
      </c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8" customHeight="1" thickBot="1">
      <c r="A97" s="3" t="s">
        <v>37</v>
      </c>
      <c r="B97" s="3">
        <v>907</v>
      </c>
      <c r="C97" s="4">
        <v>34312</v>
      </c>
      <c r="D97" s="60">
        <v>120</v>
      </c>
      <c r="E97" s="60">
        <v>130</v>
      </c>
      <c r="F97" s="60">
        <v>0.126</v>
      </c>
      <c r="G97" s="60">
        <v>-310.86</v>
      </c>
      <c r="H97" s="60">
        <v>-155.43</v>
      </c>
      <c r="I97" s="60">
        <v>-155.43</v>
      </c>
      <c r="J97" s="59"/>
      <c r="K97" s="59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8" customHeight="1" thickBot="1">
      <c r="A98" s="3" t="s">
        <v>37</v>
      </c>
      <c r="B98" s="3">
        <v>907</v>
      </c>
      <c r="C98" s="4">
        <v>34312</v>
      </c>
      <c r="D98" s="60">
        <v>130</v>
      </c>
      <c r="E98" s="60">
        <v>150</v>
      </c>
      <c r="F98" s="60">
        <v>0.16</v>
      </c>
      <c r="G98" s="60">
        <v>-621.72</v>
      </c>
      <c r="H98" s="60">
        <v>-310.86</v>
      </c>
      <c r="I98" s="60">
        <v>-310.86</v>
      </c>
      <c r="J98" s="59"/>
      <c r="K98" s="59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8" customHeight="1" thickBot="1">
      <c r="A99" s="3" t="s">
        <v>37</v>
      </c>
      <c r="B99" s="3">
        <v>907</v>
      </c>
      <c r="C99" s="4">
        <v>34312</v>
      </c>
      <c r="D99" s="60">
        <v>150</v>
      </c>
      <c r="E99" s="60">
        <v>170</v>
      </c>
      <c r="F99" s="60">
        <v>0.158</v>
      </c>
      <c r="G99" s="60">
        <v>-621.72</v>
      </c>
      <c r="H99" s="60">
        <v>-310.86</v>
      </c>
      <c r="I99" s="60">
        <v>-310.86</v>
      </c>
      <c r="J99" s="59"/>
      <c r="K99" s="59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8" customHeight="1" thickBot="1">
      <c r="A100" s="3" t="s">
        <v>37</v>
      </c>
      <c r="B100" s="3">
        <v>907</v>
      </c>
      <c r="C100" s="4">
        <v>34312</v>
      </c>
      <c r="D100" s="60">
        <v>170</v>
      </c>
      <c r="E100" s="60">
        <v>190</v>
      </c>
      <c r="F100" s="60">
        <v>0.17299999999999999</v>
      </c>
      <c r="G100" s="60">
        <v>-621.72</v>
      </c>
      <c r="H100" s="60">
        <v>-310.86</v>
      </c>
      <c r="I100" s="60">
        <v>-310.86</v>
      </c>
      <c r="J100" s="59"/>
      <c r="K100" s="59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8" customHeight="1" thickBot="1">
      <c r="A101" s="6" t="s">
        <v>37</v>
      </c>
      <c r="B101" s="6">
        <v>907</v>
      </c>
      <c r="C101" s="7">
        <v>34312</v>
      </c>
      <c r="D101" s="61">
        <v>190</v>
      </c>
      <c r="E101" s="61">
        <v>210</v>
      </c>
      <c r="F101" s="61">
        <v>0.17399999999999999</v>
      </c>
      <c r="G101" s="61">
        <v>-621.72</v>
      </c>
      <c r="H101" s="61">
        <v>-310.86</v>
      </c>
      <c r="I101" s="61">
        <v>-310.86</v>
      </c>
      <c r="J101" s="62"/>
      <c r="K101" s="6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8" customHeight="1" thickBot="1">
      <c r="A102" s="3" t="s">
        <v>37</v>
      </c>
      <c r="B102" s="3">
        <v>908</v>
      </c>
      <c r="C102" s="4">
        <v>34312</v>
      </c>
      <c r="D102" s="59"/>
      <c r="E102" s="60">
        <v>5</v>
      </c>
      <c r="F102" s="60">
        <v>0.31</v>
      </c>
      <c r="G102" s="60">
        <v>74015</v>
      </c>
      <c r="H102" s="60">
        <v>0.46</v>
      </c>
      <c r="I102" s="60">
        <v>6.9429999999999996</v>
      </c>
      <c r="J102" s="60">
        <v>0.7</v>
      </c>
      <c r="K102" s="60">
        <v>10.6</v>
      </c>
      <c r="L102" t="str">
        <f>TEXT(C102, "yyyy-mm-dd") &amp; " [Water].InitialValues = " &amp; F102 &amp; ", " &amp; F103 &amp; ", " &amp; F104 &amp; ", " &amp; F105  &amp; ", " &amp; F106 &amp; ", " &amp; F107 &amp; ", " &amp; F108 &amp; ", " &amp; F109 &amp; ", " &amp; F110 &amp; ", " &amp; F111 &amp; ", " &amp; F112 &amp; ", " &amp; F113 &amp; ", " &amp; F114 &amp; ", " &amp; F115</f>
        <v>1993-12-09 [Water].InitialValues = 0.31, 0.31, 0.31, 0.296, 0.242, 0.242, 0.163, 0.142, 0.129, 0.129, 0.151, 0.155, 0.166, 0.166</v>
      </c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8" customHeight="1" thickBot="1">
      <c r="A103" s="3" t="s">
        <v>37</v>
      </c>
      <c r="B103" s="3">
        <v>908</v>
      </c>
      <c r="C103" s="4">
        <v>34312</v>
      </c>
      <c r="D103" s="60">
        <v>5</v>
      </c>
      <c r="E103" s="60">
        <v>15</v>
      </c>
      <c r="F103" s="60">
        <v>0.31</v>
      </c>
      <c r="G103" s="60">
        <v>14351</v>
      </c>
      <c r="H103" s="60">
        <v>0.89</v>
      </c>
      <c r="I103" s="60">
        <v>13.462</v>
      </c>
      <c r="J103" s="60">
        <v>0.7</v>
      </c>
      <c r="K103" s="60">
        <v>10.6</v>
      </c>
      <c r="L103" t="str">
        <f>TEXT(C103, "yyyy-mm-dd") &amp; " [NO3].InitialValues = " &amp; I102 &amp; ", " &amp; I103 &amp; ", " &amp; I104 &amp; ", " &amp; I105  &amp; ", " &amp; I106 &amp; ", " &amp; I107 &amp; ", " &amp; I108 &amp; ", " &amp; I109 &amp; ", " &amp; I110</f>
        <v>1993-12-09 [NO3].InitialValues = 6.943, 13.462, 28.194, 37.18, 21.021, 10.437, 22.294, 22.294, 11.147</v>
      </c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8" customHeight="1" thickBot="1">
      <c r="A104" s="3" t="s">
        <v>37</v>
      </c>
      <c r="B104" s="3">
        <v>908</v>
      </c>
      <c r="C104" s="4">
        <v>34312</v>
      </c>
      <c r="D104" s="60">
        <v>15</v>
      </c>
      <c r="E104" s="60">
        <v>30</v>
      </c>
      <c r="F104" s="60">
        <v>0.31</v>
      </c>
      <c r="G104" s="60">
        <v>29337</v>
      </c>
      <c r="H104" s="60">
        <v>1.1399999999999999</v>
      </c>
      <c r="I104" s="60">
        <v>28.193999999999999</v>
      </c>
      <c r="J104" s="60">
        <v>0.6</v>
      </c>
      <c r="K104" s="60">
        <v>14.8</v>
      </c>
      <c r="L104" s="32" t="str">
        <f>TEXT(C103, "yyyy-mm-dd") &amp; " [NH4].InitialValues = " &amp; H102 &amp; ", " &amp; H103 &amp; ", " &amp; H104 &amp; ", " &amp; H105  &amp; ", " &amp; H106 &amp; ", " &amp; H107 &amp; ", " &amp; H108 &amp; ", " &amp; H109 &amp; ", " &amp; H110</f>
        <v>1993-12-09 [NH4].InitialValues = 0.46, 0.89, 1.14, 0.78, 0.44, 0.29, 0.63, 0.63, 0.31</v>
      </c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8" customHeight="1" thickBot="1">
      <c r="A105" s="3" t="s">
        <v>37</v>
      </c>
      <c r="B105" s="3">
        <v>908</v>
      </c>
      <c r="C105" s="4">
        <v>34312</v>
      </c>
      <c r="D105" s="60">
        <v>30</v>
      </c>
      <c r="E105" s="60">
        <v>50</v>
      </c>
      <c r="F105" s="60">
        <v>0.29599999999999999</v>
      </c>
      <c r="G105" s="60">
        <v>37.96</v>
      </c>
      <c r="H105" s="60">
        <v>0.78</v>
      </c>
      <c r="I105" s="60">
        <v>37.18</v>
      </c>
      <c r="J105" s="60">
        <v>0.3</v>
      </c>
      <c r="K105" s="60">
        <v>14.3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8" customHeight="1" thickBot="1">
      <c r="A106" s="3" t="s">
        <v>37</v>
      </c>
      <c r="B106" s="3">
        <v>908</v>
      </c>
      <c r="C106" s="4">
        <v>34312</v>
      </c>
      <c r="D106" s="60">
        <v>50</v>
      </c>
      <c r="E106" s="60">
        <v>60</v>
      </c>
      <c r="F106" s="60">
        <v>0.24199999999999999</v>
      </c>
      <c r="G106" s="60">
        <v>21462</v>
      </c>
      <c r="H106" s="60">
        <v>0.44</v>
      </c>
      <c r="I106" s="60">
        <v>21.021000000000001</v>
      </c>
      <c r="J106" s="60">
        <v>0.3</v>
      </c>
      <c r="K106" s="60">
        <v>14.3</v>
      </c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8" customHeight="1" thickBot="1">
      <c r="A107" s="3" t="s">
        <v>37</v>
      </c>
      <c r="B107" s="3">
        <v>908</v>
      </c>
      <c r="C107" s="4">
        <v>34312</v>
      </c>
      <c r="D107" s="60">
        <v>60</v>
      </c>
      <c r="E107" s="60">
        <v>70</v>
      </c>
      <c r="F107" s="60">
        <v>0.24199999999999999</v>
      </c>
      <c r="G107" s="60">
        <v>10731</v>
      </c>
      <c r="H107" s="60">
        <v>0.28999999999999998</v>
      </c>
      <c r="I107" s="60">
        <v>10.436999999999999</v>
      </c>
      <c r="J107" s="60">
        <v>0.2</v>
      </c>
      <c r="K107" s="60">
        <v>7.1</v>
      </c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8" customHeight="1" thickBot="1">
      <c r="A108" s="3" t="s">
        <v>37</v>
      </c>
      <c r="B108" s="3">
        <v>908</v>
      </c>
      <c r="C108" s="4">
        <v>34312</v>
      </c>
      <c r="D108" s="60">
        <v>70</v>
      </c>
      <c r="E108" s="60">
        <v>90</v>
      </c>
      <c r="F108" s="60">
        <v>0.16300000000000001</v>
      </c>
      <c r="G108" s="60">
        <v>22922</v>
      </c>
      <c r="H108" s="60">
        <v>0.63</v>
      </c>
      <c r="I108" s="60">
        <v>22.294</v>
      </c>
      <c r="J108" s="60">
        <v>0.2</v>
      </c>
      <c r="K108" s="60">
        <v>7.1</v>
      </c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8" customHeight="1" thickBot="1">
      <c r="A109" s="3" t="s">
        <v>37</v>
      </c>
      <c r="B109" s="3">
        <v>908</v>
      </c>
      <c r="C109" s="4">
        <v>34312</v>
      </c>
      <c r="D109" s="60">
        <v>90</v>
      </c>
      <c r="E109" s="60">
        <v>110</v>
      </c>
      <c r="F109" s="60">
        <v>0.14199999999999999</v>
      </c>
      <c r="G109" s="60">
        <v>22922</v>
      </c>
      <c r="H109" s="60">
        <v>0.63</v>
      </c>
      <c r="I109" s="60">
        <v>22.294</v>
      </c>
      <c r="J109" s="60">
        <v>0.2</v>
      </c>
      <c r="K109" s="60">
        <v>7.1</v>
      </c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8" customHeight="1" thickBot="1">
      <c r="A110" s="3" t="s">
        <v>37</v>
      </c>
      <c r="B110" s="3">
        <v>908</v>
      </c>
      <c r="C110" s="4">
        <v>34312</v>
      </c>
      <c r="D110" s="60">
        <v>110</v>
      </c>
      <c r="E110" s="60">
        <v>120</v>
      </c>
      <c r="F110" s="60">
        <v>0.129</v>
      </c>
      <c r="G110" s="60">
        <v>11461</v>
      </c>
      <c r="H110" s="60">
        <v>0.31</v>
      </c>
      <c r="I110" s="60">
        <v>11.147</v>
      </c>
      <c r="J110" s="60">
        <v>0.2</v>
      </c>
      <c r="K110" s="60">
        <v>7.1</v>
      </c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8" customHeight="1" thickBot="1">
      <c r="A111" s="3" t="s">
        <v>37</v>
      </c>
      <c r="B111" s="3">
        <v>908</v>
      </c>
      <c r="C111" s="4">
        <v>34312</v>
      </c>
      <c r="D111" s="60">
        <v>120</v>
      </c>
      <c r="E111" s="60">
        <v>130</v>
      </c>
      <c r="F111" s="60">
        <v>0.129</v>
      </c>
      <c r="G111" s="60">
        <v>-310.86</v>
      </c>
      <c r="H111" s="60">
        <v>-155.43</v>
      </c>
      <c r="I111" s="60">
        <v>-155.43</v>
      </c>
      <c r="J111" s="59"/>
      <c r="K111" s="59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8" customHeight="1" thickBot="1">
      <c r="A112" s="3" t="s">
        <v>37</v>
      </c>
      <c r="B112" s="3">
        <v>908</v>
      </c>
      <c r="C112" s="4">
        <v>34312</v>
      </c>
      <c r="D112" s="60">
        <v>130</v>
      </c>
      <c r="E112" s="60">
        <v>150</v>
      </c>
      <c r="F112" s="60">
        <v>0.151</v>
      </c>
      <c r="G112" s="60">
        <v>-621.72</v>
      </c>
      <c r="H112" s="60">
        <v>-310.86</v>
      </c>
      <c r="I112" s="60">
        <v>-310.86</v>
      </c>
      <c r="J112" s="59"/>
      <c r="K112" s="59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8" customHeight="1" thickBot="1">
      <c r="A113" s="3" t="s">
        <v>37</v>
      </c>
      <c r="B113" s="3">
        <v>908</v>
      </c>
      <c r="C113" s="4">
        <v>34312</v>
      </c>
      <c r="D113" s="60">
        <v>150</v>
      </c>
      <c r="E113" s="60">
        <v>170</v>
      </c>
      <c r="F113" s="60">
        <v>0.155</v>
      </c>
      <c r="G113" s="60">
        <v>-621.72</v>
      </c>
      <c r="H113" s="60">
        <v>-310.86</v>
      </c>
      <c r="I113" s="60">
        <v>-310.86</v>
      </c>
      <c r="J113" s="59"/>
      <c r="K113" s="59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8" customHeight="1" thickBot="1">
      <c r="A114" s="3" t="s">
        <v>37</v>
      </c>
      <c r="B114" s="3">
        <v>908</v>
      </c>
      <c r="C114" s="4">
        <v>34312</v>
      </c>
      <c r="D114" s="60">
        <v>170</v>
      </c>
      <c r="E114" s="60">
        <v>190</v>
      </c>
      <c r="F114" s="60">
        <v>0.16600000000000001</v>
      </c>
      <c r="G114" s="60">
        <v>-621.72</v>
      </c>
      <c r="H114" s="60">
        <v>-310.86</v>
      </c>
      <c r="I114" s="60">
        <v>-310.86</v>
      </c>
      <c r="J114" s="59"/>
      <c r="K114" s="59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8" customHeight="1" thickBot="1">
      <c r="A115" s="6" t="s">
        <v>37</v>
      </c>
      <c r="B115" s="6">
        <v>908</v>
      </c>
      <c r="C115" s="7">
        <v>34312</v>
      </c>
      <c r="D115" s="61">
        <v>190</v>
      </c>
      <c r="E115" s="61">
        <v>210</v>
      </c>
      <c r="F115" s="61">
        <v>0.16600000000000001</v>
      </c>
      <c r="G115" s="61">
        <v>-621.72</v>
      </c>
      <c r="H115" s="61">
        <v>-310.86</v>
      </c>
      <c r="I115" s="61">
        <v>-310.86</v>
      </c>
      <c r="J115" s="62"/>
      <c r="K115" s="6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8" customHeight="1" thickBot="1">
      <c r="A116" s="3" t="s">
        <v>38</v>
      </c>
      <c r="B116" s="3">
        <v>909</v>
      </c>
      <c r="C116" s="4">
        <v>35051</v>
      </c>
      <c r="D116" s="59"/>
      <c r="E116" s="60">
        <v>5</v>
      </c>
      <c r="F116" s="60">
        <v>0.29199999999999998</v>
      </c>
      <c r="G116" s="60">
        <v>400205</v>
      </c>
      <c r="H116" s="60">
        <v>1.7</v>
      </c>
      <c r="I116" s="60">
        <v>2.2990499999999998</v>
      </c>
      <c r="J116" s="60">
        <v>2.6</v>
      </c>
      <c r="K116" s="60">
        <v>3.51</v>
      </c>
      <c r="L116" t="str">
        <f>TEXT(C116, "yyyy-mm-dd") &amp; " [Water].InitialValues = " &amp; F116 &amp; ", " &amp; F117 &amp; ", " &amp; F118 &amp; ", " &amp; F119  &amp; ", " &amp; F120 &amp; ", " &amp; F121 &amp; ", " &amp; F122 &amp; ", " &amp; F123 &amp; ", " &amp; F124 &amp; ", " &amp; F125 &amp; ", " &amp; F126 &amp; ", " &amp; F127 &amp; ", " &amp; F128 &amp; ", " &amp; F129</f>
        <v>1995-12-18 [Water].InitialValues = 0.292, 0.292, 0.292, 0.271, 0.224, 0.224, 0.165, 0.179, 0.189, 0.189, 0.19, 0.188, 0.171, 0.164</v>
      </c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8" customHeight="1" thickBot="1">
      <c r="A117" s="3" t="s">
        <v>38</v>
      </c>
      <c r="B117" s="3">
        <v>909</v>
      </c>
      <c r="C117" s="4">
        <v>35051</v>
      </c>
      <c r="D117" s="60">
        <v>5</v>
      </c>
      <c r="E117" s="60">
        <v>15</v>
      </c>
      <c r="F117" s="60">
        <v>0.29199999999999998</v>
      </c>
      <c r="G117" s="60">
        <v>77597</v>
      </c>
      <c r="H117" s="60">
        <v>3.3</v>
      </c>
      <c r="I117" s="60">
        <v>4.4577</v>
      </c>
      <c r="J117" s="60">
        <v>2.6</v>
      </c>
      <c r="K117" s="60">
        <v>3.51</v>
      </c>
      <c r="L117" t="str">
        <f>TEXT(C117, "yyyy-mm-dd") &amp; " [NO3].InitialValues = " &amp; I116 &amp; ", " &amp; I117 &amp; ", " &amp; I118 &amp; ", " &amp; I119  &amp; ", " &amp; I120 &amp; ", " &amp; I121 &amp; ", " &amp; I122 &amp; ", " &amp; I123 &amp; ", " &amp; I124 &amp; ", " &amp; I125 &amp; ", " &amp; I126 &amp; ", " &amp; I127 &amp; ", " &amp; I128 &amp; ", " &amp; I129</f>
        <v>1995-12-18 [NO3].InitialValues = 2.29905, 4.4577, 12.9921, 16.172, 9.1434, 5.8947, 12.5914, 6.4998, 3.2499, 4.2233, 8.4466, 7.7558, 5.5264, 5.5264</v>
      </c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8" customHeight="1" thickBot="1">
      <c r="A118" s="3" t="s">
        <v>38</v>
      </c>
      <c r="B118" s="3">
        <v>909</v>
      </c>
      <c r="C118" s="4">
        <v>35051</v>
      </c>
      <c r="D118" s="60">
        <v>15</v>
      </c>
      <c r="E118" s="60">
        <v>30</v>
      </c>
      <c r="F118" s="60">
        <v>0.29199999999999998</v>
      </c>
      <c r="G118" s="60">
        <v>1720215</v>
      </c>
      <c r="H118" s="60">
        <v>4.21</v>
      </c>
      <c r="I118" s="60">
        <v>12.992100000000001</v>
      </c>
      <c r="J118" s="60">
        <v>2.21</v>
      </c>
      <c r="K118" s="60">
        <v>6.82</v>
      </c>
      <c r="L118" s="32" t="str">
        <f>TEXT(C117, "yyyy-mm-dd") &amp; " [NH4].InitialValues = " &amp; H116 &amp; ", " &amp; H117 &amp; ", " &amp; H118 &amp; ", " &amp; H119  &amp; ", " &amp; H120 &amp; ", " &amp; H121 &amp; ", " &amp; H122 &amp; ", " &amp; H123 &amp; ", " &amp; H124 &amp; ", " &amp; H125 &amp; ", " &amp; H126 &amp; ", " &amp; H127 &amp; ", " &amp; H128 &amp; ", " &amp; H129</f>
        <v>1995-12-18 [NH4].InitialValues = 1.7, 3.3, 4.21, 3.64, 2.06, 1.26, 2.7, 2.23, 1.11, 1, 2.01, 3.55, 1.26, 1.26</v>
      </c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8" customHeight="1" thickBot="1">
      <c r="A119" s="3" t="s">
        <v>38</v>
      </c>
      <c r="B119" s="3">
        <v>909</v>
      </c>
      <c r="C119" s="4">
        <v>35051</v>
      </c>
      <c r="D119" s="60">
        <v>30</v>
      </c>
      <c r="E119" s="60">
        <v>50</v>
      </c>
      <c r="F119" s="60">
        <v>0.27100000000000002</v>
      </c>
      <c r="G119" s="60">
        <v>19812</v>
      </c>
      <c r="H119" s="60">
        <v>3.64</v>
      </c>
      <c r="I119" s="60">
        <v>16.172000000000001</v>
      </c>
      <c r="J119" s="60">
        <v>1.4</v>
      </c>
      <c r="K119" s="60">
        <v>6.22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8" customHeight="1" thickBot="1">
      <c r="A120" s="3" t="s">
        <v>38</v>
      </c>
      <c r="B120" s="3">
        <v>909</v>
      </c>
      <c r="C120" s="4">
        <v>35051</v>
      </c>
      <c r="D120" s="60">
        <v>50</v>
      </c>
      <c r="E120" s="60">
        <v>60</v>
      </c>
      <c r="F120" s="60">
        <v>0.224</v>
      </c>
      <c r="G120" s="60">
        <v>112014</v>
      </c>
      <c r="H120" s="60">
        <v>2.06</v>
      </c>
      <c r="I120" s="60">
        <v>9.1433999999999997</v>
      </c>
      <c r="J120" s="60">
        <v>1.4</v>
      </c>
      <c r="K120" s="60">
        <v>6.22</v>
      </c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8" customHeight="1" thickBot="1">
      <c r="A121" s="3" t="s">
        <v>38</v>
      </c>
      <c r="B121" s="3">
        <v>909</v>
      </c>
      <c r="C121" s="4">
        <v>35051</v>
      </c>
      <c r="D121" s="60">
        <v>60</v>
      </c>
      <c r="E121" s="60">
        <v>70</v>
      </c>
      <c r="F121" s="60">
        <v>0.224</v>
      </c>
      <c r="G121" s="60">
        <v>71589</v>
      </c>
      <c r="H121" s="60">
        <v>1.26</v>
      </c>
      <c r="I121" s="60">
        <v>5.8947000000000003</v>
      </c>
      <c r="J121" s="60">
        <v>0.86</v>
      </c>
      <c r="K121" s="60">
        <v>4.01</v>
      </c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8" customHeight="1" thickBot="1">
      <c r="A122" s="3" t="s">
        <v>38</v>
      </c>
      <c r="B122" s="3">
        <v>909</v>
      </c>
      <c r="C122" s="4">
        <v>35051</v>
      </c>
      <c r="D122" s="60">
        <v>70</v>
      </c>
      <c r="E122" s="60">
        <v>90</v>
      </c>
      <c r="F122" s="60">
        <v>0.16500000000000001</v>
      </c>
      <c r="G122" s="60">
        <v>152918</v>
      </c>
      <c r="H122" s="60">
        <v>2.7</v>
      </c>
      <c r="I122" s="60">
        <v>12.5914</v>
      </c>
      <c r="J122" s="60">
        <v>0.86</v>
      </c>
      <c r="K122" s="60">
        <v>4.01</v>
      </c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8" customHeight="1" thickBot="1">
      <c r="A123" s="3" t="s">
        <v>38</v>
      </c>
      <c r="B123" s="3">
        <v>909</v>
      </c>
      <c r="C123" s="4">
        <v>35051</v>
      </c>
      <c r="D123" s="60">
        <v>90</v>
      </c>
      <c r="E123" s="60">
        <v>110</v>
      </c>
      <c r="F123" s="60">
        <v>0.17899999999999999</v>
      </c>
      <c r="G123" s="60">
        <v>87292</v>
      </c>
      <c r="H123" s="60">
        <v>2.23</v>
      </c>
      <c r="I123" s="60">
        <v>6.4997999999999996</v>
      </c>
      <c r="J123" s="60">
        <v>0.71</v>
      </c>
      <c r="K123" s="60">
        <v>2.0699999999999998</v>
      </c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8" customHeight="1" thickBot="1">
      <c r="A124" s="3" t="s">
        <v>38</v>
      </c>
      <c r="B124" s="3">
        <v>909</v>
      </c>
      <c r="C124" s="4">
        <v>35051</v>
      </c>
      <c r="D124" s="60">
        <v>110</v>
      </c>
      <c r="E124" s="60">
        <v>120</v>
      </c>
      <c r="F124" s="60">
        <v>0.189</v>
      </c>
      <c r="G124" s="60">
        <v>43646</v>
      </c>
      <c r="H124" s="60">
        <v>1.1100000000000001</v>
      </c>
      <c r="I124" s="60">
        <v>3.2498999999999998</v>
      </c>
      <c r="J124" s="60">
        <v>0.71</v>
      </c>
      <c r="K124" s="60">
        <v>2.0699999999999998</v>
      </c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8" customHeight="1" thickBot="1">
      <c r="A125" s="3" t="s">
        <v>38</v>
      </c>
      <c r="B125" s="3">
        <v>909</v>
      </c>
      <c r="C125" s="4">
        <v>35051</v>
      </c>
      <c r="D125" s="60">
        <v>120</v>
      </c>
      <c r="E125" s="60">
        <v>130</v>
      </c>
      <c r="F125" s="60">
        <v>0.189</v>
      </c>
      <c r="G125" s="60">
        <v>52281</v>
      </c>
      <c r="H125" s="60">
        <v>1</v>
      </c>
      <c r="I125" s="60">
        <v>4.2233000000000001</v>
      </c>
      <c r="J125" s="60">
        <v>0.64</v>
      </c>
      <c r="K125" s="60">
        <v>2.69</v>
      </c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8" customHeight="1" thickBot="1">
      <c r="A126" s="3" t="s">
        <v>38</v>
      </c>
      <c r="B126" s="3">
        <v>909</v>
      </c>
      <c r="C126" s="4">
        <v>35051</v>
      </c>
      <c r="D126" s="60">
        <v>130</v>
      </c>
      <c r="E126" s="60">
        <v>150</v>
      </c>
      <c r="F126" s="60">
        <v>0.19</v>
      </c>
      <c r="G126" s="60">
        <v>104562</v>
      </c>
      <c r="H126" s="60">
        <v>2.0099999999999998</v>
      </c>
      <c r="I126" s="60">
        <v>8.4466000000000001</v>
      </c>
      <c r="J126" s="60">
        <v>0.64</v>
      </c>
      <c r="K126" s="60">
        <v>2.69</v>
      </c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8" customHeight="1" thickBot="1">
      <c r="A127" s="3" t="s">
        <v>38</v>
      </c>
      <c r="B127" s="3">
        <v>909</v>
      </c>
      <c r="C127" s="4">
        <v>35051</v>
      </c>
      <c r="D127" s="60">
        <v>150</v>
      </c>
      <c r="E127" s="60">
        <v>170</v>
      </c>
      <c r="F127" s="60">
        <v>0.188</v>
      </c>
      <c r="G127" s="60">
        <v>11304</v>
      </c>
      <c r="H127" s="60">
        <v>3.55</v>
      </c>
      <c r="I127" s="60">
        <v>7.7557999999999998</v>
      </c>
      <c r="J127" s="60">
        <v>1.1299999999999999</v>
      </c>
      <c r="K127" s="60">
        <v>2.4700000000000002</v>
      </c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8" customHeight="1" thickBot="1">
      <c r="A128" s="3" t="s">
        <v>38</v>
      </c>
      <c r="B128" s="3">
        <v>909</v>
      </c>
      <c r="C128" s="4">
        <v>35051</v>
      </c>
      <c r="D128" s="60">
        <v>170</v>
      </c>
      <c r="E128" s="60">
        <v>190</v>
      </c>
      <c r="F128" s="60">
        <v>0.17100000000000001</v>
      </c>
      <c r="G128" s="60">
        <v>67824</v>
      </c>
      <c r="H128" s="60">
        <v>1.26</v>
      </c>
      <c r="I128" s="60">
        <v>5.5263999999999998</v>
      </c>
      <c r="J128" s="60">
        <v>0.4</v>
      </c>
      <c r="K128" s="60">
        <v>1.76</v>
      </c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8" customHeight="1" thickBot="1">
      <c r="A129" s="6" t="s">
        <v>38</v>
      </c>
      <c r="B129" s="6">
        <v>909</v>
      </c>
      <c r="C129" s="7">
        <v>35051</v>
      </c>
      <c r="D129" s="61">
        <v>190</v>
      </c>
      <c r="E129" s="61">
        <v>210</v>
      </c>
      <c r="F129" s="61">
        <v>0.16400000000000001</v>
      </c>
      <c r="G129" s="61">
        <v>67824</v>
      </c>
      <c r="H129" s="61">
        <v>1.26</v>
      </c>
      <c r="I129" s="61">
        <v>5.5263999999999998</v>
      </c>
      <c r="J129" s="61">
        <v>0.4</v>
      </c>
      <c r="K129" s="61">
        <v>1.76</v>
      </c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8" customHeight="1" thickBot="1">
      <c r="A130" s="3" t="s">
        <v>38</v>
      </c>
      <c r="B130" s="3">
        <v>910</v>
      </c>
      <c r="C130" s="4">
        <v>35051</v>
      </c>
      <c r="D130" s="59"/>
      <c r="E130" s="60">
        <v>5</v>
      </c>
      <c r="F130" s="60">
        <v>0.28100000000000003</v>
      </c>
      <c r="G130" s="60">
        <v>60522</v>
      </c>
      <c r="H130" s="60">
        <v>1.3</v>
      </c>
      <c r="I130" s="60">
        <v>4.7487500000000002</v>
      </c>
      <c r="J130" s="60">
        <v>1.99</v>
      </c>
      <c r="K130" s="60">
        <v>7.25</v>
      </c>
      <c r="L130" t="str">
        <f>TEXT(C130, "yyyy-mm-dd") &amp; " [Water].InitialValues = " &amp; F130 &amp; ", " &amp; F131 &amp; ", " &amp; F132 &amp; ", " &amp; F133  &amp; ", " &amp; F134 &amp; ", " &amp; F135 &amp; ", " &amp; F136 &amp; ", " &amp; F137 &amp; ", " &amp; F138 &amp; ", " &amp; F139 &amp; ", " &amp; F140 &amp; ", " &amp; F141 &amp; ", " &amp; F142 &amp; ", " &amp; F143</f>
        <v>1995-12-18 [Water].InitialValues = 0.281, 0.281, 0.281, 0.277, 0.246, 0.246, 0.202, 0.189, 0.186, 0.186, 0.195, 0.191, 0.169, 0.148</v>
      </c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8" customHeight="1" thickBot="1">
      <c r="A131" s="3" t="s">
        <v>38</v>
      </c>
      <c r="B131" s="3">
        <v>910</v>
      </c>
      <c r="C131" s="4">
        <v>35051</v>
      </c>
      <c r="D131" s="60">
        <v>5</v>
      </c>
      <c r="E131" s="60">
        <v>15</v>
      </c>
      <c r="F131" s="60">
        <v>0.28100000000000003</v>
      </c>
      <c r="G131" s="60">
        <v>117348</v>
      </c>
      <c r="H131" s="60">
        <v>2.5299999999999998</v>
      </c>
      <c r="I131" s="60">
        <v>9.2074999999999996</v>
      </c>
      <c r="J131" s="60">
        <v>1.99</v>
      </c>
      <c r="K131" s="60">
        <v>7.25</v>
      </c>
      <c r="L131" t="str">
        <f>TEXT(C131, "yyyy-mm-dd") &amp; " [NO3].InitialValues = " &amp; I130 &amp; ", " &amp; I131 &amp; ", " &amp; I132 &amp; ", " &amp; I133  &amp; ", " &amp; I134 &amp; ", " &amp; I135 &amp; ", " &amp; I136 &amp; ", " &amp; I137 &amp; ", " &amp; I138 &amp; ", " &amp; I139 &amp; ", " &amp; I140 &amp; ", " &amp; I141 &amp; ", " &amp; I142 &amp; ", " &amp; I143</f>
        <v>1995-12-18 [NO3].InitialValues = 4.74875, 9.2075, 19.29765, 20.28, 11.466, 5.3949, 11.5238, 4.8984, 2.4492, 1.1932, 2.3864, 1.099, 2.7632, 2.7632</v>
      </c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8" customHeight="1" thickBot="1">
      <c r="A132" s="3" t="s">
        <v>38</v>
      </c>
      <c r="B132" s="3">
        <v>910</v>
      </c>
      <c r="C132" s="4">
        <v>35051</v>
      </c>
      <c r="D132" s="60">
        <v>15</v>
      </c>
      <c r="E132" s="60">
        <v>30</v>
      </c>
      <c r="F132" s="60">
        <v>0.28100000000000003</v>
      </c>
      <c r="G132" s="60">
        <v>22.86</v>
      </c>
      <c r="H132" s="60">
        <v>3.56</v>
      </c>
      <c r="I132" s="60">
        <v>19.297650000000001</v>
      </c>
      <c r="J132" s="60">
        <v>1.87</v>
      </c>
      <c r="K132" s="60">
        <v>10.130000000000001</v>
      </c>
      <c r="L132" s="32" t="str">
        <f>TEXT(C131, "yyyy-mm-dd") &amp; " [NH4].InitialValues = " &amp; H130 &amp; ", " &amp; H131 &amp; ", " &amp; H132 &amp; ", " &amp; H133  &amp; ", " &amp; H134 &amp; ", " &amp; H135 &amp; ", " &amp; H136 &amp; ", " &amp; H137 &amp; ", " &amp; H138 &amp; ", " &amp; H139 &amp; ", " &amp; H140 &amp; ", " &amp; H141 &amp; ", " &amp; H142 &amp; ", " &amp; H143</f>
        <v>1995-12-18 [NH4].InitialValues = 1.3, 2.53, 3.56, 4.6, 2.6, 1.25, 2.67, 1.35, 0.68, 1.52, 3.05, 1.22, 2.17, 2.17</v>
      </c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8" customHeight="1" thickBot="1">
      <c r="A133" s="3" t="s">
        <v>38</v>
      </c>
      <c r="B133" s="3">
        <v>910</v>
      </c>
      <c r="C133" s="4">
        <v>35051</v>
      </c>
      <c r="D133" s="60">
        <v>30</v>
      </c>
      <c r="E133" s="60">
        <v>50</v>
      </c>
      <c r="F133" s="60">
        <v>0.27700000000000002</v>
      </c>
      <c r="G133" s="60">
        <v>24882</v>
      </c>
      <c r="H133" s="60">
        <v>4.5999999999999996</v>
      </c>
      <c r="I133" s="60">
        <v>20.28</v>
      </c>
      <c r="J133" s="60">
        <v>1.77</v>
      </c>
      <c r="K133" s="60">
        <v>7.8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8" customHeight="1" thickBot="1">
      <c r="A134" s="3" t="s">
        <v>38</v>
      </c>
      <c r="B134" s="3">
        <v>910</v>
      </c>
      <c r="C134" s="4">
        <v>35051</v>
      </c>
      <c r="D134" s="60">
        <v>50</v>
      </c>
      <c r="E134" s="60">
        <v>60</v>
      </c>
      <c r="F134" s="60">
        <v>0.246</v>
      </c>
      <c r="G134" s="60">
        <v>140679</v>
      </c>
      <c r="H134" s="60">
        <v>2.6</v>
      </c>
      <c r="I134" s="60">
        <v>11.465999999999999</v>
      </c>
      <c r="J134" s="60">
        <v>1.77</v>
      </c>
      <c r="K134" s="60">
        <v>7.8</v>
      </c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8" customHeight="1" thickBot="1">
      <c r="A135" s="3" t="s">
        <v>38</v>
      </c>
      <c r="B135" s="3">
        <v>910</v>
      </c>
      <c r="C135" s="4">
        <v>35051</v>
      </c>
      <c r="D135" s="60">
        <v>60</v>
      </c>
      <c r="E135" s="60">
        <v>70</v>
      </c>
      <c r="F135" s="60">
        <v>0.246</v>
      </c>
      <c r="G135" s="60">
        <v>66444</v>
      </c>
      <c r="H135" s="60">
        <v>1.25</v>
      </c>
      <c r="I135" s="60">
        <v>5.3948999999999998</v>
      </c>
      <c r="J135" s="60">
        <v>0.85</v>
      </c>
      <c r="K135" s="60">
        <v>3.67</v>
      </c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8" customHeight="1" thickBot="1">
      <c r="A136" s="3" t="s">
        <v>38</v>
      </c>
      <c r="B136" s="3">
        <v>910</v>
      </c>
      <c r="C136" s="4">
        <v>35051</v>
      </c>
      <c r="D136" s="60">
        <v>70</v>
      </c>
      <c r="E136" s="60">
        <v>90</v>
      </c>
      <c r="F136" s="60">
        <v>0.20200000000000001</v>
      </c>
      <c r="G136" s="60">
        <v>141928</v>
      </c>
      <c r="H136" s="60">
        <v>2.67</v>
      </c>
      <c r="I136" s="60">
        <v>11.5238</v>
      </c>
      <c r="J136" s="60">
        <v>0.85</v>
      </c>
      <c r="K136" s="60">
        <v>3.67</v>
      </c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8" customHeight="1" thickBot="1">
      <c r="A137" s="3" t="s">
        <v>38</v>
      </c>
      <c r="B137" s="3">
        <v>910</v>
      </c>
      <c r="C137" s="4">
        <v>35051</v>
      </c>
      <c r="D137" s="60">
        <v>90</v>
      </c>
      <c r="E137" s="60">
        <v>110</v>
      </c>
      <c r="F137" s="60">
        <v>0.189</v>
      </c>
      <c r="G137" s="60">
        <v>62486</v>
      </c>
      <c r="H137" s="60">
        <v>1.35</v>
      </c>
      <c r="I137" s="60">
        <v>4.8983999999999996</v>
      </c>
      <c r="J137" s="60">
        <v>0.43</v>
      </c>
      <c r="K137" s="60">
        <v>1.56</v>
      </c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8" customHeight="1" thickBot="1">
      <c r="A138" s="3" t="s">
        <v>38</v>
      </c>
      <c r="B138" s="3">
        <v>910</v>
      </c>
      <c r="C138" s="4">
        <v>35051</v>
      </c>
      <c r="D138" s="60">
        <v>110</v>
      </c>
      <c r="E138" s="60">
        <v>120</v>
      </c>
      <c r="F138" s="60">
        <v>0.186</v>
      </c>
      <c r="G138" s="60">
        <v>31243</v>
      </c>
      <c r="H138" s="60">
        <v>0.68</v>
      </c>
      <c r="I138" s="60">
        <v>2.4491999999999998</v>
      </c>
      <c r="J138" s="60">
        <v>0.43</v>
      </c>
      <c r="K138" s="60">
        <v>1.56</v>
      </c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8" customHeight="1" thickBot="1">
      <c r="A139" s="3" t="s">
        <v>38</v>
      </c>
      <c r="B139" s="3">
        <v>910</v>
      </c>
      <c r="C139" s="4">
        <v>35051</v>
      </c>
      <c r="D139" s="60">
        <v>120</v>
      </c>
      <c r="E139" s="60">
        <v>130</v>
      </c>
      <c r="F139" s="60">
        <v>0.186</v>
      </c>
      <c r="G139" s="60">
        <v>27161</v>
      </c>
      <c r="H139" s="60">
        <v>1.52</v>
      </c>
      <c r="I139" s="60">
        <v>1.1932</v>
      </c>
      <c r="J139" s="60">
        <v>0.97</v>
      </c>
      <c r="K139" s="60">
        <v>0.76</v>
      </c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8" customHeight="1" thickBot="1">
      <c r="A140" s="3" t="s">
        <v>38</v>
      </c>
      <c r="B140" s="3">
        <v>910</v>
      </c>
      <c r="C140" s="4">
        <v>35051</v>
      </c>
      <c r="D140" s="60">
        <v>130</v>
      </c>
      <c r="E140" s="60">
        <v>150</v>
      </c>
      <c r="F140" s="60">
        <v>0.19500000000000001</v>
      </c>
      <c r="G140" s="60">
        <v>54322</v>
      </c>
      <c r="H140" s="60">
        <v>3.05</v>
      </c>
      <c r="I140" s="60">
        <v>2.3864000000000001</v>
      </c>
      <c r="J140" s="60">
        <v>0.97</v>
      </c>
      <c r="K140" s="60">
        <v>0.76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8" customHeight="1" thickBot="1">
      <c r="A141" s="3" t="s">
        <v>38</v>
      </c>
      <c r="B141" s="3">
        <v>910</v>
      </c>
      <c r="C141" s="4">
        <v>35051</v>
      </c>
      <c r="D141" s="60">
        <v>150</v>
      </c>
      <c r="E141" s="60">
        <v>170</v>
      </c>
      <c r="F141" s="60">
        <v>0.191</v>
      </c>
      <c r="G141" s="60">
        <v>23236</v>
      </c>
      <c r="H141" s="60">
        <v>1.22</v>
      </c>
      <c r="I141" s="60">
        <v>1.099</v>
      </c>
      <c r="J141" s="60">
        <v>0.39</v>
      </c>
      <c r="K141" s="60">
        <v>0.35</v>
      </c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8" customHeight="1" thickBot="1">
      <c r="A142" s="3" t="s">
        <v>38</v>
      </c>
      <c r="B142" s="3">
        <v>910</v>
      </c>
      <c r="C142" s="4">
        <v>35051</v>
      </c>
      <c r="D142" s="60">
        <v>170</v>
      </c>
      <c r="E142" s="60">
        <v>190</v>
      </c>
      <c r="F142" s="60">
        <v>0.16900000000000001</v>
      </c>
      <c r="G142" s="60">
        <v>49298</v>
      </c>
      <c r="H142" s="60">
        <v>2.17</v>
      </c>
      <c r="I142" s="60">
        <v>2.7631999999999999</v>
      </c>
      <c r="J142" s="60">
        <v>0.69</v>
      </c>
      <c r="K142" s="60">
        <v>0.88</v>
      </c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8" customHeight="1" thickBot="1">
      <c r="A143" s="6" t="s">
        <v>38</v>
      </c>
      <c r="B143" s="6">
        <v>910</v>
      </c>
      <c r="C143" s="7">
        <v>35051</v>
      </c>
      <c r="D143" s="61">
        <v>190</v>
      </c>
      <c r="E143" s="61">
        <v>210</v>
      </c>
      <c r="F143" s="61">
        <v>0.14799999999999999</v>
      </c>
      <c r="G143" s="61">
        <v>49298</v>
      </c>
      <c r="H143" s="61">
        <v>2.17</v>
      </c>
      <c r="I143" s="61">
        <v>2.7631999999999999</v>
      </c>
      <c r="J143" s="61">
        <v>0.69</v>
      </c>
      <c r="K143" s="61">
        <v>0.88</v>
      </c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8" customHeight="1" thickBot="1">
      <c r="A144" s="3" t="s">
        <v>38</v>
      </c>
      <c r="B144" s="3">
        <v>911</v>
      </c>
      <c r="C144" s="4">
        <v>35051</v>
      </c>
      <c r="D144" s="59"/>
      <c r="E144" s="60">
        <v>5</v>
      </c>
      <c r="F144" s="60">
        <v>0.28799999999999998</v>
      </c>
      <c r="G144" s="60">
        <v>55806</v>
      </c>
      <c r="H144" s="60">
        <v>1.4</v>
      </c>
      <c r="I144" s="60">
        <v>4.1854500000000003</v>
      </c>
      <c r="J144" s="60">
        <v>2.13</v>
      </c>
      <c r="K144" s="60">
        <v>6.39</v>
      </c>
      <c r="L144" t="str">
        <f>TEXT(C144, "yyyy-mm-dd") &amp; " [Water].InitialValues = " &amp; F144 &amp; ", " &amp; F145 &amp; ", " &amp; F146 &amp; ", " &amp; F147  &amp; ", " &amp; F148 &amp; ", " &amp; F149 &amp; ", " &amp; F150 &amp; ", " &amp; F151 &amp; ", " &amp; F152 &amp; ", " &amp; F153 &amp; ", " &amp; F154 &amp; ", " &amp; F155 &amp; ", " &amp; F156 &amp; ", " &amp; F157</f>
        <v>1995-12-18 [Water].InitialValues = 0.288, 0.288, 0.288, 0.263, 0.235, 0.235, 0.186, 0.138, 0.118, 0.118, 0.127, 0.125, 0.131, 0.158</v>
      </c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8" customHeight="1" thickBot="1">
      <c r="A145" s="3" t="s">
        <v>38</v>
      </c>
      <c r="B145" s="3">
        <v>911</v>
      </c>
      <c r="C145" s="4">
        <v>35051</v>
      </c>
      <c r="D145" s="60">
        <v>5</v>
      </c>
      <c r="E145" s="60">
        <v>15</v>
      </c>
      <c r="F145" s="60">
        <v>0.28799999999999998</v>
      </c>
      <c r="G145" s="60">
        <v>108204</v>
      </c>
      <c r="H145" s="60">
        <v>2.71</v>
      </c>
      <c r="I145" s="60">
        <v>8.1152999999999995</v>
      </c>
      <c r="J145" s="60">
        <v>2.13</v>
      </c>
      <c r="K145" s="60">
        <v>6.39</v>
      </c>
      <c r="L145" t="str">
        <f>TEXT(C145, "yyyy-mm-dd") &amp; " [NO3].InitialValues = " &amp; I144 &amp; ", " &amp; I145 &amp; ", " &amp; I146 &amp; ", " &amp; I147  &amp; ", " &amp; I148 &amp; ", " &amp; I149 &amp; ", " &amp; I150 &amp; ", " &amp; I151 &amp; ", " &amp; I152 &amp; ", " &amp; I153 &amp; ", " &amp; I154 &amp; ", " &amp; I155 &amp; ", " &amp; I156 &amp; ", " &amp; I157</f>
        <v>1995-12-18 [NO3].InitialValues = 4.18545, 8.1153, 12.36345, 15.392, 8.7024, 4.1454, 8.8548, 3.3284, 1.6642, 2.1509, 4.3018, 6.6254, 4.1134, 4.1134</v>
      </c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8" customHeight="1" thickBot="1">
      <c r="A146" s="3" t="s">
        <v>38</v>
      </c>
      <c r="B146" s="3">
        <v>911</v>
      </c>
      <c r="C146" s="4">
        <v>35051</v>
      </c>
      <c r="D146" s="60">
        <v>15</v>
      </c>
      <c r="E146" s="60">
        <v>30</v>
      </c>
      <c r="F146" s="60">
        <v>0.28799999999999998</v>
      </c>
      <c r="G146" s="60">
        <v>1670685</v>
      </c>
      <c r="H146" s="60">
        <v>4.34</v>
      </c>
      <c r="I146" s="60">
        <v>12.36345</v>
      </c>
      <c r="J146" s="60">
        <v>2.2799999999999998</v>
      </c>
      <c r="K146" s="60">
        <v>6.49</v>
      </c>
      <c r="L146" s="32" t="str">
        <f>TEXT(C145, "yyyy-mm-dd") &amp; " [NH4].InitialValues = " &amp; H144 &amp; ", " &amp; H145 &amp; ", " &amp; H146 &amp; ", " &amp; H147  &amp; ", " &amp; H148 &amp; ", " &amp; H149 &amp; ", " &amp; H150 &amp; ", " &amp; H151 &amp; ", " &amp; H152 &amp; ", " &amp; H153 &amp; ", " &amp; H154 &amp; ", " &amp; H155 &amp; ", " &amp; H156 &amp; ", " &amp; H157</f>
        <v>1995-12-18 [NH4].InitialValues = 1.4, 2.71, 4.34, 3.8, 2.15, 1.21, 2.57, 1.54, 0.77, 0.85, 1.7, 1.22, 0.97, 0.97</v>
      </c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8" customHeight="1" thickBot="1">
      <c r="A147" s="3" t="s">
        <v>38</v>
      </c>
      <c r="B147" s="3">
        <v>911</v>
      </c>
      <c r="C147" s="4">
        <v>35051</v>
      </c>
      <c r="D147" s="60">
        <v>30</v>
      </c>
      <c r="E147" s="60">
        <v>50</v>
      </c>
      <c r="F147" s="60">
        <v>0.26300000000000001</v>
      </c>
      <c r="G147" s="60">
        <v>19188</v>
      </c>
      <c r="H147" s="60">
        <v>3.8</v>
      </c>
      <c r="I147" s="60">
        <v>15.391999999999999</v>
      </c>
      <c r="J147" s="60">
        <v>1.46</v>
      </c>
      <c r="K147" s="60">
        <v>5.92</v>
      </c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8" customHeight="1" thickBot="1">
      <c r="A148" s="3" t="s">
        <v>38</v>
      </c>
      <c r="B148" s="3">
        <v>911</v>
      </c>
      <c r="C148" s="4">
        <v>35051</v>
      </c>
      <c r="D148" s="60">
        <v>50</v>
      </c>
      <c r="E148" s="60">
        <v>60</v>
      </c>
      <c r="F148" s="60">
        <v>0.23499999999999999</v>
      </c>
      <c r="G148" s="60">
        <v>108486</v>
      </c>
      <c r="H148" s="60">
        <v>2.15</v>
      </c>
      <c r="I148" s="60">
        <v>8.7024000000000008</v>
      </c>
      <c r="J148" s="60">
        <v>1.46</v>
      </c>
      <c r="K148" s="60">
        <v>5.92</v>
      </c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8" customHeight="1" thickBot="1">
      <c r="A149" s="3" t="s">
        <v>38</v>
      </c>
      <c r="B149" s="3">
        <v>911</v>
      </c>
      <c r="C149" s="4">
        <v>35051</v>
      </c>
      <c r="D149" s="60">
        <v>60</v>
      </c>
      <c r="E149" s="60">
        <v>70</v>
      </c>
      <c r="F149" s="60">
        <v>0.23499999999999999</v>
      </c>
      <c r="G149" s="60">
        <v>53508</v>
      </c>
      <c r="H149" s="60">
        <v>1.21</v>
      </c>
      <c r="I149" s="60">
        <v>4.1454000000000004</v>
      </c>
      <c r="J149" s="60">
        <v>0.82</v>
      </c>
      <c r="K149" s="60">
        <v>2.82</v>
      </c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8" customHeight="1" thickBot="1">
      <c r="A150" s="3" t="s">
        <v>38</v>
      </c>
      <c r="B150" s="3">
        <v>911</v>
      </c>
      <c r="C150" s="4">
        <v>35051</v>
      </c>
      <c r="D150" s="60">
        <v>70</v>
      </c>
      <c r="E150" s="60">
        <v>90</v>
      </c>
      <c r="F150" s="60">
        <v>0.186</v>
      </c>
      <c r="G150" s="60">
        <v>114296</v>
      </c>
      <c r="H150" s="60">
        <v>2.57</v>
      </c>
      <c r="I150" s="60">
        <v>8.8547999999999991</v>
      </c>
      <c r="J150" s="60">
        <v>0.82</v>
      </c>
      <c r="K150" s="60">
        <v>2.82</v>
      </c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8" customHeight="1" thickBot="1">
      <c r="A151" s="3" t="s">
        <v>38</v>
      </c>
      <c r="B151" s="3">
        <v>911</v>
      </c>
      <c r="C151" s="4">
        <v>35051</v>
      </c>
      <c r="D151" s="60">
        <v>90</v>
      </c>
      <c r="E151" s="60">
        <v>110</v>
      </c>
      <c r="F151" s="60">
        <v>0.13800000000000001</v>
      </c>
      <c r="G151" s="60">
        <v>4867</v>
      </c>
      <c r="H151" s="60">
        <v>1.54</v>
      </c>
      <c r="I151" s="60">
        <v>3.3283999999999998</v>
      </c>
      <c r="J151" s="60">
        <v>0.49</v>
      </c>
      <c r="K151" s="60">
        <v>1.06</v>
      </c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8" customHeight="1" thickBot="1">
      <c r="A152" s="3" t="s">
        <v>38</v>
      </c>
      <c r="B152" s="3">
        <v>911</v>
      </c>
      <c r="C152" s="4">
        <v>35051</v>
      </c>
      <c r="D152" s="60">
        <v>110</v>
      </c>
      <c r="E152" s="60">
        <v>120</v>
      </c>
      <c r="F152" s="60">
        <v>0.11799999999999999</v>
      </c>
      <c r="G152" s="60">
        <v>24335</v>
      </c>
      <c r="H152" s="60">
        <v>0.77</v>
      </c>
      <c r="I152" s="60">
        <v>1.6641999999999999</v>
      </c>
      <c r="J152" s="60">
        <v>0.49</v>
      </c>
      <c r="K152" s="60">
        <v>1.06</v>
      </c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8" customHeight="1" thickBot="1">
      <c r="A153" s="3" t="s">
        <v>38</v>
      </c>
      <c r="B153" s="3">
        <v>911</v>
      </c>
      <c r="C153" s="4">
        <v>35051</v>
      </c>
      <c r="D153" s="60">
        <v>120</v>
      </c>
      <c r="E153" s="60">
        <v>130</v>
      </c>
      <c r="F153" s="60">
        <v>0.11799999999999999</v>
      </c>
      <c r="G153" s="60">
        <v>29987</v>
      </c>
      <c r="H153" s="60">
        <v>0.85</v>
      </c>
      <c r="I153" s="60">
        <v>2.1509</v>
      </c>
      <c r="J153" s="60">
        <v>0.54</v>
      </c>
      <c r="K153" s="60">
        <v>1.37</v>
      </c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8" customHeight="1" thickBot="1">
      <c r="A154" s="3" t="s">
        <v>38</v>
      </c>
      <c r="B154" s="3">
        <v>911</v>
      </c>
      <c r="C154" s="4">
        <v>35051</v>
      </c>
      <c r="D154" s="60">
        <v>130</v>
      </c>
      <c r="E154" s="60">
        <v>150</v>
      </c>
      <c r="F154" s="60">
        <v>0.127</v>
      </c>
      <c r="G154" s="60">
        <v>59974</v>
      </c>
      <c r="H154" s="60">
        <v>1.7</v>
      </c>
      <c r="I154" s="60">
        <v>4.3018000000000001</v>
      </c>
      <c r="J154" s="60">
        <v>0.54</v>
      </c>
      <c r="K154" s="60">
        <v>1.37</v>
      </c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8" customHeight="1" thickBot="1">
      <c r="A155" s="3" t="s">
        <v>38</v>
      </c>
      <c r="B155" s="3">
        <v>911</v>
      </c>
      <c r="C155" s="4">
        <v>35051</v>
      </c>
      <c r="D155" s="60">
        <v>150</v>
      </c>
      <c r="E155" s="60">
        <v>170</v>
      </c>
      <c r="F155" s="60">
        <v>0.125</v>
      </c>
      <c r="G155" s="60">
        <v>7.85</v>
      </c>
      <c r="H155" s="60">
        <v>1.22</v>
      </c>
      <c r="I155" s="60">
        <v>6.6254</v>
      </c>
      <c r="J155" s="60">
        <v>0.39</v>
      </c>
      <c r="K155" s="60">
        <v>2.11</v>
      </c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8" customHeight="1" thickBot="1">
      <c r="A156" s="3" t="s">
        <v>38</v>
      </c>
      <c r="B156" s="3">
        <v>911</v>
      </c>
      <c r="C156" s="4">
        <v>35051</v>
      </c>
      <c r="D156" s="60">
        <v>170</v>
      </c>
      <c r="E156" s="60">
        <v>190</v>
      </c>
      <c r="F156" s="60">
        <v>0.13100000000000001</v>
      </c>
      <c r="G156" s="60">
        <v>50868</v>
      </c>
      <c r="H156" s="60">
        <v>0.97</v>
      </c>
      <c r="I156" s="60">
        <v>4.1134000000000004</v>
      </c>
      <c r="J156" s="60">
        <v>0.31</v>
      </c>
      <c r="K156" s="60">
        <v>1.31</v>
      </c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8" customHeight="1" thickBot="1">
      <c r="A157" s="6" t="s">
        <v>38</v>
      </c>
      <c r="B157" s="6">
        <v>911</v>
      </c>
      <c r="C157" s="7">
        <v>35051</v>
      </c>
      <c r="D157" s="61">
        <v>190</v>
      </c>
      <c r="E157" s="61">
        <v>210</v>
      </c>
      <c r="F157" s="61">
        <v>0.158</v>
      </c>
      <c r="G157" s="61">
        <v>50868</v>
      </c>
      <c r="H157" s="61">
        <v>0.97</v>
      </c>
      <c r="I157" s="61">
        <v>4.1134000000000004</v>
      </c>
      <c r="J157" s="61">
        <v>0.31</v>
      </c>
      <c r="K157" s="61">
        <v>1.31</v>
      </c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8" customHeight="1" thickBot="1">
      <c r="A158" s="3" t="s">
        <v>38</v>
      </c>
      <c r="B158" s="3">
        <v>912</v>
      </c>
      <c r="C158" s="4">
        <v>35051</v>
      </c>
      <c r="D158" s="59"/>
      <c r="E158" s="60">
        <v>5</v>
      </c>
      <c r="F158" s="60">
        <v>0.29599999999999999</v>
      </c>
      <c r="G158" s="60">
        <v>524655</v>
      </c>
      <c r="H158" s="60">
        <v>1.48</v>
      </c>
      <c r="I158" s="60">
        <v>3.7662499999999999</v>
      </c>
      <c r="J158" s="60">
        <v>2.2599999999999998</v>
      </c>
      <c r="K158" s="60">
        <v>5.75</v>
      </c>
      <c r="L158" t="str">
        <f>TEXT(C158, "yyyy-mm-dd") &amp; " [Water].InitialValues = " &amp; F158 &amp; ", " &amp; F159 &amp; ", " &amp; F160 &amp; ", " &amp; F161  &amp; ", " &amp; F162 &amp; ", " &amp; F163 &amp; ", " &amp; F164 &amp; ", " &amp; F165 &amp; ", " &amp; F166 &amp; ", " &amp; F167 &amp; ", " &amp; F168 &amp; ", " &amp; F169 &amp; ", " &amp; F170 &amp; ", " &amp; F171</f>
        <v>1995-12-18 [Water].InitialValues = 0.296, 0.296, 0.296, 0.259, 0.233, 0.233, 0.175, 0.137, 0.143, 0.143, 0.141, 0.125, 0.103, 0.106</v>
      </c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8" customHeight="1" thickBot="1">
      <c r="A159" s="3" t="s">
        <v>38</v>
      </c>
      <c r="B159" s="3">
        <v>912</v>
      </c>
      <c r="C159" s="4">
        <v>35051</v>
      </c>
      <c r="D159" s="60">
        <v>5</v>
      </c>
      <c r="E159" s="60">
        <v>15</v>
      </c>
      <c r="F159" s="60">
        <v>0.29599999999999999</v>
      </c>
      <c r="G159" s="60">
        <v>101727</v>
      </c>
      <c r="H159" s="60">
        <v>2.87</v>
      </c>
      <c r="I159" s="60">
        <v>7.3025000000000002</v>
      </c>
      <c r="J159" s="60">
        <v>2.2599999999999998</v>
      </c>
      <c r="K159" s="60">
        <v>5.75</v>
      </c>
      <c r="L159" t="str">
        <f>TEXT(C159, "yyyy-mm-dd") &amp; " [NO3].InitialValues = " &amp; I158 &amp; ", " &amp; I159 &amp; ", " &amp; I160 &amp; ", " &amp; I161  &amp; ", " &amp; I162 &amp; ", " &amp; I163 &amp; ", " &amp; I164 &amp; ", " &amp; I165 &amp; ", " &amp; I166 &amp; ", " &amp; I167 &amp; ", " &amp; I168 &amp; ", " &amp; I169 &amp; ", " &amp; I170 &amp; ", " &amp; I171</f>
        <v>1995-12-18 [NO3].InitialValues = 3.76625, 7.3025, 16.5735, 20.176, 11.4072, 6.1152, 13.0624, 6.0288, 3.0144, 1.1461, 2.2922, 1.3502, 1.6642, 1.6642</v>
      </c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8" customHeight="1" thickBot="1">
      <c r="A160" s="3" t="s">
        <v>38</v>
      </c>
      <c r="B160" s="3">
        <v>912</v>
      </c>
      <c r="C160" s="4">
        <v>35051</v>
      </c>
      <c r="D160" s="60">
        <v>15</v>
      </c>
      <c r="E160" s="60">
        <v>30</v>
      </c>
      <c r="F160" s="60">
        <v>0.29599999999999999</v>
      </c>
      <c r="G160" s="60">
        <v>2108835</v>
      </c>
      <c r="H160" s="60">
        <v>4.51</v>
      </c>
      <c r="I160" s="60">
        <v>16.573499999999999</v>
      </c>
      <c r="J160" s="60">
        <v>2.37</v>
      </c>
      <c r="K160" s="60">
        <v>8.6999999999999993</v>
      </c>
      <c r="L160" s="32" t="str">
        <f>TEXT(C159, "yyyy-mm-dd") &amp; " [NH4].InitialValues = " &amp; H158 &amp; ", " &amp; H159 &amp; ", " &amp; H160 &amp; ", " &amp; H161  &amp; ", " &amp; H162 &amp; ", " &amp; H163 &amp; ", " &amp; H164 &amp; ", " &amp; H165 &amp; ", " &amp; H166 &amp; ", " &amp; H167 &amp; ", " &amp; H168 &amp; ", " &amp; H169 &amp; ", " &amp; H170 &amp; ", " &amp; H171</f>
        <v>1995-12-18 [NH4].InitialValues = 1.48, 2.87, 4.51, 5.17, 2.93, 1.4, 2.98, 2.2, 1.1, 1.02, 2.04, 1, 1.32, 1.32</v>
      </c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8" customHeight="1" thickBot="1">
      <c r="A161" s="3" t="s">
        <v>38</v>
      </c>
      <c r="B161" s="3">
        <v>912</v>
      </c>
      <c r="C161" s="4">
        <v>35051</v>
      </c>
      <c r="D161" s="60">
        <v>30</v>
      </c>
      <c r="E161" s="60">
        <v>50</v>
      </c>
      <c r="F161" s="60">
        <v>0.25900000000000001</v>
      </c>
      <c r="G161" s="60">
        <v>25.35</v>
      </c>
      <c r="H161" s="60">
        <v>5.17</v>
      </c>
      <c r="I161" s="60">
        <v>20.175999999999998</v>
      </c>
      <c r="J161" s="60">
        <v>1.99</v>
      </c>
      <c r="K161" s="60">
        <v>7.76</v>
      </c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8" customHeight="1" thickBot="1">
      <c r="A162" s="3" t="s">
        <v>38</v>
      </c>
      <c r="B162" s="3">
        <v>912</v>
      </c>
      <c r="C162" s="4">
        <v>35051</v>
      </c>
      <c r="D162" s="60">
        <v>50</v>
      </c>
      <c r="E162" s="60">
        <v>60</v>
      </c>
      <c r="F162" s="60">
        <v>0.23300000000000001</v>
      </c>
      <c r="G162" s="60">
        <v>143325</v>
      </c>
      <c r="H162" s="60">
        <v>2.93</v>
      </c>
      <c r="I162" s="60">
        <v>11.4072</v>
      </c>
      <c r="J162" s="60">
        <v>1.99</v>
      </c>
      <c r="K162" s="60">
        <v>7.76</v>
      </c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8" customHeight="1" thickBot="1">
      <c r="A163" s="3" t="s">
        <v>38</v>
      </c>
      <c r="B163" s="3">
        <v>912</v>
      </c>
      <c r="C163" s="4">
        <v>35051</v>
      </c>
      <c r="D163" s="60">
        <v>60</v>
      </c>
      <c r="E163" s="60">
        <v>70</v>
      </c>
      <c r="F163" s="60">
        <v>0.23300000000000001</v>
      </c>
      <c r="G163" s="60">
        <v>75117</v>
      </c>
      <c r="H163" s="60">
        <v>1.4</v>
      </c>
      <c r="I163" s="60">
        <v>6.1151999999999997</v>
      </c>
      <c r="J163" s="60">
        <v>0.95</v>
      </c>
      <c r="K163" s="60">
        <v>4.16</v>
      </c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8" customHeight="1" thickBot="1">
      <c r="A164" s="3" t="s">
        <v>38</v>
      </c>
      <c r="B164" s="3">
        <v>912</v>
      </c>
      <c r="C164" s="4">
        <v>35051</v>
      </c>
      <c r="D164" s="60">
        <v>70</v>
      </c>
      <c r="E164" s="60">
        <v>90</v>
      </c>
      <c r="F164" s="60">
        <v>0.17499999999999999</v>
      </c>
      <c r="G164" s="60">
        <v>160454</v>
      </c>
      <c r="H164" s="60">
        <v>2.98</v>
      </c>
      <c r="I164" s="60">
        <v>13.0624</v>
      </c>
      <c r="J164" s="60">
        <v>0.95</v>
      </c>
      <c r="K164" s="60">
        <v>4.16</v>
      </c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8" customHeight="1" thickBot="1">
      <c r="A165" s="3" t="s">
        <v>38</v>
      </c>
      <c r="B165" s="3">
        <v>912</v>
      </c>
      <c r="C165" s="4">
        <v>35051</v>
      </c>
      <c r="D165" s="60">
        <v>90</v>
      </c>
      <c r="E165" s="60">
        <v>110</v>
      </c>
      <c r="F165" s="60">
        <v>0.13700000000000001</v>
      </c>
      <c r="G165" s="60">
        <v>82268</v>
      </c>
      <c r="H165" s="60">
        <v>2.2000000000000002</v>
      </c>
      <c r="I165" s="60">
        <v>6.0288000000000004</v>
      </c>
      <c r="J165" s="60">
        <v>0.7</v>
      </c>
      <c r="K165" s="60">
        <v>1.92</v>
      </c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8" customHeight="1" thickBot="1">
      <c r="A166" s="3" t="s">
        <v>38</v>
      </c>
      <c r="B166" s="3">
        <v>912</v>
      </c>
      <c r="C166" s="4">
        <v>35051</v>
      </c>
      <c r="D166" s="60">
        <v>110</v>
      </c>
      <c r="E166" s="60">
        <v>120</v>
      </c>
      <c r="F166" s="60">
        <v>0.14299999999999999</v>
      </c>
      <c r="G166" s="60">
        <v>41134</v>
      </c>
      <c r="H166" s="60">
        <v>1.1000000000000001</v>
      </c>
      <c r="I166" s="60">
        <v>3.0144000000000002</v>
      </c>
      <c r="J166" s="60">
        <v>0.7</v>
      </c>
      <c r="K166" s="60">
        <v>1.92</v>
      </c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8" customHeight="1" thickBot="1">
      <c r="A167" s="3" t="s">
        <v>38</v>
      </c>
      <c r="B167" s="3">
        <v>912</v>
      </c>
      <c r="C167" s="4">
        <v>35051</v>
      </c>
      <c r="D167" s="60">
        <v>120</v>
      </c>
      <c r="E167" s="60">
        <v>130</v>
      </c>
      <c r="F167" s="60">
        <v>0.14299999999999999</v>
      </c>
      <c r="G167" s="60">
        <v>21666</v>
      </c>
      <c r="H167" s="60">
        <v>1.02</v>
      </c>
      <c r="I167" s="60">
        <v>1.1460999999999999</v>
      </c>
      <c r="J167" s="60">
        <v>0.65</v>
      </c>
      <c r="K167" s="60">
        <v>0.73</v>
      </c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8" customHeight="1" thickBot="1">
      <c r="A168" s="3" t="s">
        <v>38</v>
      </c>
      <c r="B168" s="3">
        <v>912</v>
      </c>
      <c r="C168" s="4">
        <v>35051</v>
      </c>
      <c r="D168" s="60">
        <v>130</v>
      </c>
      <c r="E168" s="60">
        <v>150</v>
      </c>
      <c r="F168" s="60">
        <v>0.14099999999999999</v>
      </c>
      <c r="G168" s="60">
        <v>43332</v>
      </c>
      <c r="H168" s="60">
        <v>2.04</v>
      </c>
      <c r="I168" s="60">
        <v>2.2921999999999998</v>
      </c>
      <c r="J168" s="60">
        <v>0.65</v>
      </c>
      <c r="K168" s="60">
        <v>0.73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8" customHeight="1" thickBot="1">
      <c r="A169" s="3" t="s">
        <v>38</v>
      </c>
      <c r="B169" s="3">
        <v>912</v>
      </c>
      <c r="C169" s="4">
        <v>35051</v>
      </c>
      <c r="D169" s="60">
        <v>150</v>
      </c>
      <c r="E169" s="60">
        <v>170</v>
      </c>
      <c r="F169" s="60">
        <v>0.125</v>
      </c>
      <c r="G169" s="60">
        <v>2355</v>
      </c>
      <c r="H169" s="60">
        <v>1</v>
      </c>
      <c r="I169" s="60">
        <v>1.3502000000000001</v>
      </c>
      <c r="J169" s="60">
        <v>0.32</v>
      </c>
      <c r="K169" s="60">
        <v>0.43</v>
      </c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8" customHeight="1" thickBot="1">
      <c r="A170" s="3" t="s">
        <v>38</v>
      </c>
      <c r="B170" s="3">
        <v>912</v>
      </c>
      <c r="C170" s="4">
        <v>35051</v>
      </c>
      <c r="D170" s="60">
        <v>170</v>
      </c>
      <c r="E170" s="60">
        <v>190</v>
      </c>
      <c r="F170" s="60">
        <v>0.10299999999999999</v>
      </c>
      <c r="G170" s="60">
        <v>2983</v>
      </c>
      <c r="H170" s="60">
        <v>1.32</v>
      </c>
      <c r="I170" s="60">
        <v>1.6641999999999999</v>
      </c>
      <c r="J170" s="60">
        <v>0.42</v>
      </c>
      <c r="K170" s="60">
        <v>0.53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8" customHeight="1" thickBot="1">
      <c r="A171" s="6" t="s">
        <v>38</v>
      </c>
      <c r="B171" s="6">
        <v>912</v>
      </c>
      <c r="C171" s="7">
        <v>35051</v>
      </c>
      <c r="D171" s="61">
        <v>190</v>
      </c>
      <c r="E171" s="61">
        <v>210</v>
      </c>
      <c r="F171" s="61">
        <v>0.106</v>
      </c>
      <c r="G171" s="61">
        <v>2983</v>
      </c>
      <c r="H171" s="61">
        <v>1.32</v>
      </c>
      <c r="I171" s="61">
        <v>1.6641999999999999</v>
      </c>
      <c r="J171" s="61">
        <v>0.42</v>
      </c>
      <c r="K171" s="61">
        <v>0.53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8" customHeight="1" thickBot="1">
      <c r="A172" s="3" t="s">
        <v>39</v>
      </c>
      <c r="B172" s="3">
        <v>913</v>
      </c>
      <c r="C172" s="4">
        <v>35418</v>
      </c>
      <c r="D172" s="59"/>
      <c r="E172" s="60">
        <v>5</v>
      </c>
      <c r="F172" s="60">
        <v>0.26700000000000002</v>
      </c>
      <c r="G172" s="60">
        <v>12314</v>
      </c>
      <c r="H172" s="60">
        <v>0.13</v>
      </c>
      <c r="I172" s="60">
        <v>1.1004</v>
      </c>
      <c r="J172" s="60">
        <v>0.2</v>
      </c>
      <c r="K172" s="60">
        <v>1.68</v>
      </c>
      <c r="L172" t="str">
        <f>TEXT(C172, "yyyy-mm-dd") &amp; " [Water].InitialValues = " &amp; F172 &amp; ", " &amp; F173 &amp; ", " &amp; F174 &amp; ", " &amp; F175  &amp; ", " &amp; F176 &amp; ", " &amp; F177 &amp; ", " &amp; F178 &amp; ", " &amp; F179 &amp; ", " &amp; F180 &amp; ", " &amp; F181 &amp; ", " &amp; F182 &amp; ", " &amp; F183 &amp; ", " &amp; F184 &amp; ", " &amp; F185</f>
        <v>1996-12-19 [Water].InitialValues = 0.267, 0.267, 0.267, 0.279, 0.273, 0.267, 0.188, 0.176, 0.185, 0.195, 0.197, 0.18, 0.175, 0.183</v>
      </c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8" customHeight="1" thickBot="1">
      <c r="A173" s="3" t="s">
        <v>39</v>
      </c>
      <c r="B173" s="3">
        <v>913</v>
      </c>
      <c r="C173" s="4">
        <v>35418</v>
      </c>
      <c r="D173" s="60">
        <v>5</v>
      </c>
      <c r="E173" s="60">
        <v>15</v>
      </c>
      <c r="F173" s="60">
        <v>0.26700000000000002</v>
      </c>
      <c r="G173" s="60">
        <v>23876</v>
      </c>
      <c r="H173" s="60">
        <v>0.25</v>
      </c>
      <c r="I173" s="60">
        <v>2.1335999999999999</v>
      </c>
      <c r="J173" s="60">
        <v>0.2</v>
      </c>
      <c r="K173" s="60">
        <v>1.68</v>
      </c>
      <c r="L173" t="str">
        <f>TEXT(C173, "yyyy-mm-dd") &amp; " [NO3].InitialValues = " &amp; I172 &amp; ", " &amp; I173 &amp; ", " &amp; I174 &amp; ", " &amp; I175  &amp; ", " &amp; I176 &amp; ", " &amp; I177 &amp; ", " &amp; I178 &amp; ", " &amp; I179 &amp; ", " &amp; I180 &amp; ", " &amp; I181 &amp; ", " &amp; I182 &amp; ", " &amp; I183 &amp; ", " &amp; I184 &amp; ", " &amp; I185</f>
        <v>1996-12-19 [NO3].InitialValues = 1.1004, 2.1336, 1.31445, 1.768, 0.6909, 0.5145, 0.6908, 0.8478, 0.5024, 0.5024, 1.0048, 1.0048, 1.0048, 1.0048</v>
      </c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8" customHeight="1" thickBot="1">
      <c r="A174" s="3" t="s">
        <v>39</v>
      </c>
      <c r="B174" s="3">
        <v>913</v>
      </c>
      <c r="C174" s="4">
        <v>35418</v>
      </c>
      <c r="D174" s="60">
        <v>15</v>
      </c>
      <c r="E174" s="60">
        <v>30</v>
      </c>
      <c r="F174" s="60">
        <v>0.26700000000000002</v>
      </c>
      <c r="G174" s="60">
        <v>158115</v>
      </c>
      <c r="H174" s="60">
        <v>0.27</v>
      </c>
      <c r="I174" s="60">
        <v>1.3144499999999999</v>
      </c>
      <c r="J174" s="60">
        <v>0.14000000000000001</v>
      </c>
      <c r="K174" s="60">
        <v>0.69</v>
      </c>
      <c r="L174" s="32" t="str">
        <f>TEXT(C173, "yyyy-mm-dd") &amp; " [NH4].InitialValues = " &amp; H172 &amp; ", " &amp; H173 &amp; ", " &amp; H174 &amp; ", " &amp; H175  &amp; ", " &amp; H176 &amp; ", " &amp; H177 &amp; ", " &amp; H178 &amp; ", " &amp; H179 &amp; ", " &amp; H180 &amp; ", " &amp; H181 &amp; ", " &amp; H182 &amp; ", " &amp; H183 &amp; ", " &amp; H184 &amp; ", " &amp; H185</f>
        <v>1996-12-19 [NH4].InitialValues = 0.13, 0.25, 0.27, 0.39, 0.16, 0.1, 0.13, 0.09, 0.05, 0.05, 0.09, 0.09, 0.09, 0.09</v>
      </c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8" customHeight="1" thickBot="1">
      <c r="A175" s="3" t="s">
        <v>39</v>
      </c>
      <c r="B175" s="3">
        <v>913</v>
      </c>
      <c r="C175" s="4">
        <v>35418</v>
      </c>
      <c r="D175" s="60">
        <v>30</v>
      </c>
      <c r="E175" s="60">
        <v>50</v>
      </c>
      <c r="F175" s="60">
        <v>0.27900000000000003</v>
      </c>
      <c r="G175" s="60">
        <v>2158</v>
      </c>
      <c r="H175" s="60">
        <v>0.39</v>
      </c>
      <c r="I175" s="60">
        <v>1.768</v>
      </c>
      <c r="J175" s="60">
        <v>0.15</v>
      </c>
      <c r="K175" s="60">
        <v>0.68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8" customHeight="1" thickBot="1">
      <c r="A176" s="3" t="s">
        <v>39</v>
      </c>
      <c r="B176" s="3">
        <v>913</v>
      </c>
      <c r="C176" s="4">
        <v>35418</v>
      </c>
      <c r="D176" s="60">
        <v>50</v>
      </c>
      <c r="E176" s="60">
        <v>60</v>
      </c>
      <c r="F176" s="60">
        <v>0.27300000000000002</v>
      </c>
      <c r="G176" s="60">
        <v>0.85260000000000002</v>
      </c>
      <c r="H176" s="60">
        <v>0.16</v>
      </c>
      <c r="I176" s="60">
        <v>0.69089999999999996</v>
      </c>
      <c r="J176" s="60">
        <v>0.11</v>
      </c>
      <c r="K176" s="60">
        <v>0.47</v>
      </c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8" customHeight="1" thickBot="1">
      <c r="A177" s="3" t="s">
        <v>39</v>
      </c>
      <c r="B177" s="3">
        <v>913</v>
      </c>
      <c r="C177" s="4">
        <v>35418</v>
      </c>
      <c r="D177" s="60">
        <v>60</v>
      </c>
      <c r="E177" s="60">
        <v>70</v>
      </c>
      <c r="F177" s="60">
        <v>0.26700000000000002</v>
      </c>
      <c r="G177" s="60">
        <v>0.61739999999999995</v>
      </c>
      <c r="H177" s="60">
        <v>0.1</v>
      </c>
      <c r="I177" s="60">
        <v>0.51449999999999996</v>
      </c>
      <c r="J177" s="60">
        <v>7.0000000000000007E-2</v>
      </c>
      <c r="K177" s="60">
        <v>0.35</v>
      </c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8" customHeight="1" thickBot="1">
      <c r="A178" s="3" t="s">
        <v>39</v>
      </c>
      <c r="B178" s="3">
        <v>913</v>
      </c>
      <c r="C178" s="4">
        <v>35418</v>
      </c>
      <c r="D178" s="60">
        <v>70</v>
      </c>
      <c r="E178" s="60">
        <v>90</v>
      </c>
      <c r="F178" s="60">
        <v>0.188</v>
      </c>
      <c r="G178" s="60">
        <v>0.81640000000000001</v>
      </c>
      <c r="H178" s="60">
        <v>0.13</v>
      </c>
      <c r="I178" s="60">
        <v>0.69079999999999997</v>
      </c>
      <c r="J178" s="60">
        <v>0.04</v>
      </c>
      <c r="K178" s="60">
        <v>0.22</v>
      </c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8" customHeight="1" thickBot="1">
      <c r="A179" s="3" t="s">
        <v>39</v>
      </c>
      <c r="B179" s="3">
        <v>913</v>
      </c>
      <c r="C179" s="4">
        <v>35418</v>
      </c>
      <c r="D179" s="60">
        <v>90</v>
      </c>
      <c r="E179" s="60">
        <v>110</v>
      </c>
      <c r="F179" s="60">
        <v>0.17599999999999999</v>
      </c>
      <c r="G179" s="60">
        <v>0.94199999999999995</v>
      </c>
      <c r="H179" s="60">
        <v>0.09</v>
      </c>
      <c r="I179" s="60">
        <v>0.8478</v>
      </c>
      <c r="J179" s="60">
        <v>0.03</v>
      </c>
      <c r="K179" s="60">
        <v>0.27</v>
      </c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8" customHeight="1" thickBot="1">
      <c r="A180" s="3" t="s">
        <v>39</v>
      </c>
      <c r="B180" s="3">
        <v>913</v>
      </c>
      <c r="C180" s="4">
        <v>35418</v>
      </c>
      <c r="D180" s="60">
        <v>110</v>
      </c>
      <c r="E180" s="60">
        <v>120</v>
      </c>
      <c r="F180" s="60">
        <v>0.185</v>
      </c>
      <c r="G180" s="60">
        <v>0.54949999999999999</v>
      </c>
      <c r="H180" s="60">
        <v>0.05</v>
      </c>
      <c r="I180" s="60">
        <v>0.50239999999999996</v>
      </c>
      <c r="J180" s="60">
        <v>0.03</v>
      </c>
      <c r="K180" s="60">
        <v>0.32</v>
      </c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8" customHeight="1" thickBot="1">
      <c r="A181" s="3" t="s">
        <v>39</v>
      </c>
      <c r="B181" s="3">
        <v>913</v>
      </c>
      <c r="C181" s="4">
        <v>35418</v>
      </c>
      <c r="D181" s="60">
        <v>120</v>
      </c>
      <c r="E181" s="60">
        <v>130</v>
      </c>
      <c r="F181" s="60">
        <v>0.19500000000000001</v>
      </c>
      <c r="G181" s="60">
        <v>0.54949999999999999</v>
      </c>
      <c r="H181" s="60">
        <v>0.05</v>
      </c>
      <c r="I181" s="60">
        <v>0.50239999999999996</v>
      </c>
      <c r="J181" s="60">
        <v>0.03</v>
      </c>
      <c r="K181" s="60">
        <v>0.32</v>
      </c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8" customHeight="1" thickBot="1">
      <c r="A182" s="3" t="s">
        <v>39</v>
      </c>
      <c r="B182" s="3">
        <v>913</v>
      </c>
      <c r="C182" s="4">
        <v>35418</v>
      </c>
      <c r="D182" s="60">
        <v>130</v>
      </c>
      <c r="E182" s="60">
        <v>150</v>
      </c>
      <c r="F182" s="60">
        <v>0.19700000000000001</v>
      </c>
      <c r="G182" s="60">
        <v>1099</v>
      </c>
      <c r="H182" s="60">
        <v>0.09</v>
      </c>
      <c r="I182" s="60">
        <v>1.0047999999999999</v>
      </c>
      <c r="J182" s="60">
        <v>0.03</v>
      </c>
      <c r="K182" s="60">
        <v>0.32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8" customHeight="1" thickBot="1">
      <c r="A183" s="3" t="s">
        <v>39</v>
      </c>
      <c r="B183" s="3">
        <v>913</v>
      </c>
      <c r="C183" s="4">
        <v>35418</v>
      </c>
      <c r="D183" s="60">
        <v>150</v>
      </c>
      <c r="E183" s="60">
        <v>170</v>
      </c>
      <c r="F183" s="60">
        <v>0.18</v>
      </c>
      <c r="G183" s="60">
        <v>1099</v>
      </c>
      <c r="H183" s="60">
        <v>0.09</v>
      </c>
      <c r="I183" s="60">
        <v>1.0047999999999999</v>
      </c>
      <c r="J183" s="60">
        <v>0.03</v>
      </c>
      <c r="K183" s="60">
        <v>0.32</v>
      </c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8" customHeight="1" thickBot="1">
      <c r="A184" s="3" t="s">
        <v>39</v>
      </c>
      <c r="B184" s="3">
        <v>913</v>
      </c>
      <c r="C184" s="4">
        <v>35418</v>
      </c>
      <c r="D184" s="60">
        <v>170</v>
      </c>
      <c r="E184" s="60">
        <v>190</v>
      </c>
      <c r="F184" s="60">
        <v>0.17499999999999999</v>
      </c>
      <c r="G184" s="60">
        <v>1099</v>
      </c>
      <c r="H184" s="60">
        <v>0.09</v>
      </c>
      <c r="I184" s="60">
        <v>1.0047999999999999</v>
      </c>
      <c r="J184" s="60">
        <v>0.03</v>
      </c>
      <c r="K184" s="60">
        <v>0.32</v>
      </c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8" customHeight="1" thickBot="1">
      <c r="A185" s="6" t="s">
        <v>39</v>
      </c>
      <c r="B185" s="6">
        <v>913</v>
      </c>
      <c r="C185" s="7">
        <v>35418</v>
      </c>
      <c r="D185" s="61">
        <v>190</v>
      </c>
      <c r="E185" s="61">
        <v>210</v>
      </c>
      <c r="F185" s="61">
        <v>0.183</v>
      </c>
      <c r="G185" s="61">
        <v>1099</v>
      </c>
      <c r="H185" s="61">
        <v>0.09</v>
      </c>
      <c r="I185" s="61">
        <v>1.0047999999999999</v>
      </c>
      <c r="J185" s="61">
        <v>0.03</v>
      </c>
      <c r="K185" s="61">
        <v>0.32</v>
      </c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8" customHeight="1" thickBot="1">
      <c r="A186" s="3" t="s">
        <v>39</v>
      </c>
      <c r="B186" s="3">
        <v>914</v>
      </c>
      <c r="C186" s="4">
        <v>35418</v>
      </c>
      <c r="D186" s="59"/>
      <c r="E186" s="60">
        <v>5</v>
      </c>
      <c r="F186" s="60">
        <v>0.26600000000000001</v>
      </c>
      <c r="G186" s="60">
        <v>3.93</v>
      </c>
      <c r="H186" s="60">
        <v>0.12</v>
      </c>
      <c r="I186" s="60">
        <v>3.8055500000000002</v>
      </c>
      <c r="J186" s="60">
        <v>0.19</v>
      </c>
      <c r="K186" s="60">
        <v>5.81</v>
      </c>
      <c r="L186" t="str">
        <f>TEXT(C186, "yyyy-mm-dd") &amp; " [Water].InitialValues = " &amp; F186 &amp; ", " &amp; F187 &amp; ", " &amp; F188 &amp; ", " &amp; F189  &amp; ", " &amp; F190 &amp; ", " &amp; F191 &amp; ", " &amp; F192 &amp; ", " &amp; F193 &amp; ", " &amp; F194 &amp; ", " &amp; F195 &amp; ", " &amp; F196 &amp; ", " &amp; F197 &amp; ", " &amp; F198 &amp; ", " &amp; F199</f>
        <v>1996-12-19 [Water].InitialValues = 0.266, 0.266, 0.266, 0.28, 0.264, 0.247, 0.209, 0.194, 0.193, 0.192, 0.19, 0.19, 0.173, 0.178</v>
      </c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8" customHeight="1" thickBot="1">
      <c r="A187" s="3" t="s">
        <v>39</v>
      </c>
      <c r="B187" s="3">
        <v>914</v>
      </c>
      <c r="C187" s="4">
        <v>35418</v>
      </c>
      <c r="D187" s="60">
        <v>5</v>
      </c>
      <c r="E187" s="60">
        <v>15</v>
      </c>
      <c r="F187" s="60">
        <v>0.26600000000000001</v>
      </c>
      <c r="G187" s="60">
        <v>7.62</v>
      </c>
      <c r="H187" s="60">
        <v>0.24</v>
      </c>
      <c r="I187" s="60">
        <v>7.3787000000000003</v>
      </c>
      <c r="J187" s="60">
        <v>0.19</v>
      </c>
      <c r="K187" s="60">
        <v>5.81</v>
      </c>
      <c r="L187" t="str">
        <f>TEXT(C187, "yyyy-mm-dd") &amp; " [NO3].InitialValues = " &amp; I186 &amp; ", " &amp; I187 &amp; ", " &amp; I188 &amp; ", " &amp; I189  &amp; ", " &amp; I190 &amp; ", " &amp; I191 &amp; ", " &amp; I192 &amp; ", " &amp; I193 &amp; ", " &amp; I194 &amp; ", " &amp; I195 &amp; ", " &amp; I196 &amp; ", " &amp; I197 &amp; ", " &amp; I198 &amp; ", " &amp; I199</f>
        <v>1996-12-19 [NO3].InitialValues = 3.80555, 7.3787, 2.5908, 2.73, 0.6174, 0.5733, 1.1618, 1.2874, 0.7222, 0.7222, 1.4444, 1.4444, 1.4444, 1.4444</v>
      </c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8" customHeight="1" thickBot="1">
      <c r="A188" s="3" t="s">
        <v>39</v>
      </c>
      <c r="B188" s="3">
        <v>914</v>
      </c>
      <c r="C188" s="4">
        <v>35418</v>
      </c>
      <c r="D188" s="60">
        <v>15</v>
      </c>
      <c r="E188" s="60">
        <v>30</v>
      </c>
      <c r="F188" s="60">
        <v>0.26600000000000001</v>
      </c>
      <c r="G188" s="60">
        <v>299085</v>
      </c>
      <c r="H188" s="60">
        <v>0.4</v>
      </c>
      <c r="I188" s="60">
        <v>2.5908000000000002</v>
      </c>
      <c r="J188" s="60">
        <v>0.21</v>
      </c>
      <c r="K188" s="60">
        <v>1.36</v>
      </c>
      <c r="L188" s="32" t="str">
        <f>TEXT(C187, "yyyy-mm-dd") &amp; " [NH4].InitialValues = " &amp; H186 &amp; ", " &amp; H187 &amp; ", " &amp; H188 &amp; ", " &amp; H189  &amp; ", " &amp; H190 &amp; ", " &amp; H191 &amp; ", " &amp; H192 &amp; ", " &amp; H193 &amp; ", " &amp; H194 &amp; ", " &amp; H195 &amp; ", " &amp; H196 &amp; ", " &amp; H197 &amp; ", " &amp; H198 &amp; ", " &amp; H199</f>
        <v>1996-12-19 [NH4].InitialValues = 0.12, 0.24, 0.4, 0.44, 0.16, 0.13, 0.22, 0.22, 0.11, 0.11, 0.22, 0.22, 0.22, 0.22</v>
      </c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8" customHeight="1" thickBot="1">
      <c r="A189" s="3" t="s">
        <v>39</v>
      </c>
      <c r="B189" s="3">
        <v>914</v>
      </c>
      <c r="C189" s="4">
        <v>35418</v>
      </c>
      <c r="D189" s="60">
        <v>30</v>
      </c>
      <c r="E189" s="60">
        <v>50</v>
      </c>
      <c r="F189" s="60">
        <v>0.28000000000000003</v>
      </c>
      <c r="G189" s="60">
        <v>3172</v>
      </c>
      <c r="H189" s="60">
        <v>0.44</v>
      </c>
      <c r="I189" s="60">
        <v>2.73</v>
      </c>
      <c r="J189" s="60">
        <v>0.17</v>
      </c>
      <c r="K189" s="60">
        <v>1.05</v>
      </c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8" customHeight="1" thickBot="1">
      <c r="A190" s="3" t="s">
        <v>39</v>
      </c>
      <c r="B190" s="3">
        <v>914</v>
      </c>
      <c r="C190" s="4">
        <v>35418</v>
      </c>
      <c r="D190" s="60">
        <v>50</v>
      </c>
      <c r="E190" s="60">
        <v>60</v>
      </c>
      <c r="F190" s="60">
        <v>0.26400000000000001</v>
      </c>
      <c r="G190" s="60">
        <v>0.77910000000000001</v>
      </c>
      <c r="H190" s="60">
        <v>0.16</v>
      </c>
      <c r="I190" s="60">
        <v>0.61739999999999995</v>
      </c>
      <c r="J190" s="60">
        <v>0.11</v>
      </c>
      <c r="K190" s="60">
        <v>0.42</v>
      </c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8" customHeight="1" thickBot="1">
      <c r="A191" s="3" t="s">
        <v>39</v>
      </c>
      <c r="B191" s="3">
        <v>914</v>
      </c>
      <c r="C191" s="4">
        <v>35418</v>
      </c>
      <c r="D191" s="60">
        <v>60</v>
      </c>
      <c r="E191" s="60">
        <v>70</v>
      </c>
      <c r="F191" s="60">
        <v>0.247</v>
      </c>
      <c r="G191" s="60">
        <v>0.7056</v>
      </c>
      <c r="H191" s="60">
        <v>0.13</v>
      </c>
      <c r="I191" s="60">
        <v>0.57330000000000003</v>
      </c>
      <c r="J191" s="60">
        <v>0.09</v>
      </c>
      <c r="K191" s="60">
        <v>0.39</v>
      </c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8" customHeight="1" thickBot="1">
      <c r="A192" s="3" t="s">
        <v>39</v>
      </c>
      <c r="B192" s="3">
        <v>914</v>
      </c>
      <c r="C192" s="4">
        <v>35418</v>
      </c>
      <c r="D192" s="60">
        <v>70</v>
      </c>
      <c r="E192" s="60">
        <v>90</v>
      </c>
      <c r="F192" s="60">
        <v>0.20899999999999999</v>
      </c>
      <c r="G192" s="60">
        <v>13816</v>
      </c>
      <c r="H192" s="60">
        <v>0.22</v>
      </c>
      <c r="I192" s="60">
        <v>1.1617999999999999</v>
      </c>
      <c r="J192" s="60">
        <v>7.0000000000000007E-2</v>
      </c>
      <c r="K192" s="60">
        <v>0.37</v>
      </c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8" customHeight="1" thickBot="1">
      <c r="A193" s="3" t="s">
        <v>39</v>
      </c>
      <c r="B193" s="3">
        <v>914</v>
      </c>
      <c r="C193" s="4">
        <v>35418</v>
      </c>
      <c r="D193" s="60">
        <v>90</v>
      </c>
      <c r="E193" s="60">
        <v>110</v>
      </c>
      <c r="F193" s="60">
        <v>0.19400000000000001</v>
      </c>
      <c r="G193" s="60">
        <v>15072</v>
      </c>
      <c r="H193" s="60">
        <v>0.22</v>
      </c>
      <c r="I193" s="60">
        <v>1.2874000000000001</v>
      </c>
      <c r="J193" s="60">
        <v>7.0000000000000007E-2</v>
      </c>
      <c r="K193" s="60">
        <v>0.41</v>
      </c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8" customHeight="1" thickBot="1">
      <c r="A194" s="3" t="s">
        <v>39</v>
      </c>
      <c r="B194" s="3">
        <v>914</v>
      </c>
      <c r="C194" s="4">
        <v>35418</v>
      </c>
      <c r="D194" s="60">
        <v>110</v>
      </c>
      <c r="E194" s="60">
        <v>120</v>
      </c>
      <c r="F194" s="60">
        <v>0.193</v>
      </c>
      <c r="G194" s="60">
        <v>0.83209999999999995</v>
      </c>
      <c r="H194" s="60">
        <v>0.11</v>
      </c>
      <c r="I194" s="60">
        <v>0.72219999999999995</v>
      </c>
      <c r="J194" s="60">
        <v>7.0000000000000007E-2</v>
      </c>
      <c r="K194" s="60">
        <v>0.46</v>
      </c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8" customHeight="1" thickBot="1">
      <c r="A195" s="3" t="s">
        <v>39</v>
      </c>
      <c r="B195" s="3">
        <v>914</v>
      </c>
      <c r="C195" s="4">
        <v>35418</v>
      </c>
      <c r="D195" s="60">
        <v>120</v>
      </c>
      <c r="E195" s="60">
        <v>130</v>
      </c>
      <c r="F195" s="60">
        <v>0.192</v>
      </c>
      <c r="G195" s="60">
        <v>0.83209999999999995</v>
      </c>
      <c r="H195" s="60">
        <v>0.11</v>
      </c>
      <c r="I195" s="60">
        <v>0.72219999999999995</v>
      </c>
      <c r="J195" s="60">
        <v>7.0000000000000007E-2</v>
      </c>
      <c r="K195" s="60">
        <v>0.46</v>
      </c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8" customHeight="1" thickBot="1">
      <c r="A196" s="3" t="s">
        <v>39</v>
      </c>
      <c r="B196" s="3">
        <v>914</v>
      </c>
      <c r="C196" s="4">
        <v>35418</v>
      </c>
      <c r="D196" s="60">
        <v>130</v>
      </c>
      <c r="E196" s="60">
        <v>150</v>
      </c>
      <c r="F196" s="60">
        <v>0.19</v>
      </c>
      <c r="G196" s="60">
        <v>16642</v>
      </c>
      <c r="H196" s="60">
        <v>0.22</v>
      </c>
      <c r="I196" s="60">
        <v>1.4443999999999999</v>
      </c>
      <c r="J196" s="60">
        <v>7.0000000000000007E-2</v>
      </c>
      <c r="K196" s="60">
        <v>0.46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8" customHeight="1" thickBot="1">
      <c r="A197" s="3" t="s">
        <v>39</v>
      </c>
      <c r="B197" s="3">
        <v>914</v>
      </c>
      <c r="C197" s="4">
        <v>35418</v>
      </c>
      <c r="D197" s="60">
        <v>150</v>
      </c>
      <c r="E197" s="60">
        <v>170</v>
      </c>
      <c r="F197" s="60">
        <v>0.19</v>
      </c>
      <c r="G197" s="60">
        <v>16642</v>
      </c>
      <c r="H197" s="60">
        <v>0.22</v>
      </c>
      <c r="I197" s="60">
        <v>1.4443999999999999</v>
      </c>
      <c r="J197" s="60">
        <v>7.0000000000000007E-2</v>
      </c>
      <c r="K197" s="60">
        <v>0.46</v>
      </c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8" customHeight="1" thickBot="1">
      <c r="A198" s="3" t="s">
        <v>39</v>
      </c>
      <c r="B198" s="3">
        <v>914</v>
      </c>
      <c r="C198" s="4">
        <v>35418</v>
      </c>
      <c r="D198" s="60">
        <v>170</v>
      </c>
      <c r="E198" s="60">
        <v>190</v>
      </c>
      <c r="F198" s="60">
        <v>0.17299999999999999</v>
      </c>
      <c r="G198" s="60">
        <v>16642</v>
      </c>
      <c r="H198" s="60">
        <v>0.22</v>
      </c>
      <c r="I198" s="60">
        <v>1.4443999999999999</v>
      </c>
      <c r="J198" s="60">
        <v>7.0000000000000007E-2</v>
      </c>
      <c r="K198" s="60">
        <v>0.46</v>
      </c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8" customHeight="1" thickBot="1">
      <c r="A199" s="6" t="s">
        <v>39</v>
      </c>
      <c r="B199" s="6">
        <v>914</v>
      </c>
      <c r="C199" s="7">
        <v>35418</v>
      </c>
      <c r="D199" s="61">
        <v>190</v>
      </c>
      <c r="E199" s="61">
        <v>210</v>
      </c>
      <c r="F199" s="61">
        <v>0.17799999999999999</v>
      </c>
      <c r="G199" s="61">
        <v>16642</v>
      </c>
      <c r="H199" s="61">
        <v>0.22</v>
      </c>
      <c r="I199" s="61">
        <v>1.4443999999999999</v>
      </c>
      <c r="J199" s="61">
        <v>7.0000000000000007E-2</v>
      </c>
      <c r="K199" s="61">
        <v>0.46</v>
      </c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8" customHeight="1" thickBot="1">
      <c r="A200" s="3" t="s">
        <v>39</v>
      </c>
      <c r="B200" s="3">
        <v>915</v>
      </c>
      <c r="C200" s="4">
        <v>35418</v>
      </c>
      <c r="D200" s="59"/>
      <c r="E200" s="60">
        <v>5</v>
      </c>
      <c r="F200" s="60">
        <v>0.26800000000000002</v>
      </c>
      <c r="G200" s="60">
        <v>360905</v>
      </c>
      <c r="H200" s="60">
        <v>0.19</v>
      </c>
      <c r="I200" s="60">
        <v>3.4190999999999998</v>
      </c>
      <c r="J200" s="60">
        <v>0.28999999999999998</v>
      </c>
      <c r="K200" s="60">
        <v>5.22</v>
      </c>
      <c r="L200" t="str">
        <f>TEXT(C200, "yyyy-mm-dd") &amp; " [Water].InitialValues = " &amp; F200 &amp; ", " &amp; F201 &amp; ", " &amp; F202 &amp; ", " &amp; F203  &amp; ", " &amp; F204 &amp; ", " &amp; F205 &amp; ", " &amp; F206 &amp; ", " &amp; F207 &amp; ", " &amp; F208 &amp; ", " &amp; F209 &amp; ", " &amp; F210 &amp; ", " &amp; F211 &amp; ", " &amp; F212 &amp; ", " &amp; F213</f>
        <v>1996-12-19 [Water].InitialValues = 0.268, 0.268, 0.268, 0.279, 0.269, 0.259, 0.212, 0.162, 0.156, 0.15, 0.145, 0.144, 0.159, 0.169</v>
      </c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8" customHeight="1" thickBot="1">
      <c r="A201" s="3" t="s">
        <v>39</v>
      </c>
      <c r="B201" s="3">
        <v>915</v>
      </c>
      <c r="C201" s="4">
        <v>35418</v>
      </c>
      <c r="D201" s="60">
        <v>5</v>
      </c>
      <c r="E201" s="60">
        <v>15</v>
      </c>
      <c r="F201" s="60">
        <v>0.26800000000000002</v>
      </c>
      <c r="G201" s="60">
        <v>69977</v>
      </c>
      <c r="H201" s="60">
        <v>0.37</v>
      </c>
      <c r="I201" s="60">
        <v>6.6294000000000004</v>
      </c>
      <c r="J201" s="60">
        <v>0.28999999999999998</v>
      </c>
      <c r="K201" s="60">
        <v>5.22</v>
      </c>
      <c r="L201" t="str">
        <f>TEXT(C201, "yyyy-mm-dd") &amp; " [NO3].InitialValues = " &amp; I200 &amp; ", " &amp; I201 &amp; ", " &amp; I202 &amp; ", " &amp; I203  &amp; ", " &amp; I204 &amp; ", " &amp; I205 &amp; ", " &amp; I206 &amp; ", " &amp; I207 &amp; ", " &amp; I208 &amp; ", " &amp; I209 &amp; ", " &amp; I210 &amp; ", " &amp; I211 &amp; ", " &amp; I212 &amp; ", " &amp; I213</f>
        <v>1996-12-19 [NO3].InitialValues = 3.4191, 6.6294, 1.6002, 2.496, 0.6321, 0.4998, 0.785, 0.8164, 0.4239, 0.4239, 0.8478, 0.8478, 0.8478, 0.8478</v>
      </c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8" customHeight="1" thickBot="1">
      <c r="A202" s="3" t="s">
        <v>39</v>
      </c>
      <c r="B202" s="3">
        <v>915</v>
      </c>
      <c r="C202" s="4">
        <v>35418</v>
      </c>
      <c r="D202" s="60">
        <v>15</v>
      </c>
      <c r="E202" s="60">
        <v>30</v>
      </c>
      <c r="F202" s="60">
        <v>0.26800000000000002</v>
      </c>
      <c r="G202" s="60">
        <v>1905</v>
      </c>
      <c r="H202" s="60">
        <v>0.3</v>
      </c>
      <c r="I202" s="60">
        <v>1.6002000000000001</v>
      </c>
      <c r="J202" s="60">
        <v>0.16</v>
      </c>
      <c r="K202" s="60">
        <v>0.84</v>
      </c>
      <c r="L202" s="32" t="str">
        <f>TEXT(C201, "yyyy-mm-dd") &amp; " [NH4].InitialValues = " &amp; H200 &amp; ", " &amp; H201 &amp; ", " &amp; H202 &amp; ", " &amp; H203  &amp; ", " &amp; H204 &amp; ", " &amp; H205 &amp; ", " &amp; H206 &amp; ", " &amp; H207 &amp; ", " &amp; H208 &amp; ", " &amp; H209 &amp; ", " &amp; H210 &amp; ", " &amp; H211 &amp; ", " &amp; H212 &amp; ", " &amp; H213</f>
        <v>1996-12-19 [NH4].InitialValues = 0.19, 0.37, 0.3, 0.44, 0.22, 0.13, 0.13, 0.06, 0.02, 0.02, 0.03, 0.03, 0.03, 0.03</v>
      </c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8" customHeight="1" thickBot="1">
      <c r="A203" s="3" t="s">
        <v>39</v>
      </c>
      <c r="B203" s="3">
        <v>915</v>
      </c>
      <c r="C203" s="4">
        <v>35418</v>
      </c>
      <c r="D203" s="60">
        <v>30</v>
      </c>
      <c r="E203" s="60">
        <v>50</v>
      </c>
      <c r="F203" s="60">
        <v>0.27900000000000003</v>
      </c>
      <c r="G203" s="60">
        <v>2938</v>
      </c>
      <c r="H203" s="60">
        <v>0.44</v>
      </c>
      <c r="I203" s="60">
        <v>2.496</v>
      </c>
      <c r="J203" s="60">
        <v>0.17</v>
      </c>
      <c r="K203" s="60">
        <v>0.96</v>
      </c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8" customHeight="1" thickBot="1">
      <c r="A204" s="3" t="s">
        <v>39</v>
      </c>
      <c r="B204" s="3">
        <v>915</v>
      </c>
      <c r="C204" s="4">
        <v>35418</v>
      </c>
      <c r="D204" s="60">
        <v>50</v>
      </c>
      <c r="E204" s="60">
        <v>60</v>
      </c>
      <c r="F204" s="60">
        <v>0.26900000000000002</v>
      </c>
      <c r="G204" s="60">
        <v>0.85260000000000002</v>
      </c>
      <c r="H204" s="60">
        <v>0.22</v>
      </c>
      <c r="I204" s="60">
        <v>0.6321</v>
      </c>
      <c r="J204" s="60">
        <v>0.15</v>
      </c>
      <c r="K204" s="60">
        <v>0.43</v>
      </c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8" customHeight="1" thickBot="1">
      <c r="A205" s="3" t="s">
        <v>39</v>
      </c>
      <c r="B205" s="3">
        <v>915</v>
      </c>
      <c r="C205" s="4">
        <v>35418</v>
      </c>
      <c r="D205" s="60">
        <v>60</v>
      </c>
      <c r="E205" s="60">
        <v>70</v>
      </c>
      <c r="F205" s="60">
        <v>0.25900000000000001</v>
      </c>
      <c r="G205" s="60">
        <v>0.6321</v>
      </c>
      <c r="H205" s="60">
        <v>0.13</v>
      </c>
      <c r="I205" s="60">
        <v>0.49980000000000002</v>
      </c>
      <c r="J205" s="60">
        <v>0.09</v>
      </c>
      <c r="K205" s="60">
        <v>0.34</v>
      </c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8" customHeight="1" thickBot="1">
      <c r="A206" s="3" t="s">
        <v>39</v>
      </c>
      <c r="B206" s="3">
        <v>915</v>
      </c>
      <c r="C206" s="4">
        <v>35418</v>
      </c>
      <c r="D206" s="60">
        <v>70</v>
      </c>
      <c r="E206" s="60">
        <v>90</v>
      </c>
      <c r="F206" s="60">
        <v>0.21199999999999999</v>
      </c>
      <c r="G206" s="60">
        <v>0.91059999999999997</v>
      </c>
      <c r="H206" s="60">
        <v>0.13</v>
      </c>
      <c r="I206" s="60">
        <v>0.78500000000000003</v>
      </c>
      <c r="J206" s="60">
        <v>0.04</v>
      </c>
      <c r="K206" s="60">
        <v>0.25</v>
      </c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8" customHeight="1" thickBot="1">
      <c r="A207" s="3" t="s">
        <v>39</v>
      </c>
      <c r="B207" s="3">
        <v>915</v>
      </c>
      <c r="C207" s="4">
        <v>35418</v>
      </c>
      <c r="D207" s="60">
        <v>90</v>
      </c>
      <c r="E207" s="60">
        <v>110</v>
      </c>
      <c r="F207" s="60">
        <v>0.16200000000000001</v>
      </c>
      <c r="G207" s="60">
        <v>0.87919999999999998</v>
      </c>
      <c r="H207" s="60">
        <v>0.06</v>
      </c>
      <c r="I207" s="60">
        <v>0.81640000000000001</v>
      </c>
      <c r="J207" s="60">
        <v>0.02</v>
      </c>
      <c r="K207" s="60">
        <v>0.26</v>
      </c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8" customHeight="1" thickBot="1">
      <c r="A208" s="3" t="s">
        <v>39</v>
      </c>
      <c r="B208" s="3">
        <v>915</v>
      </c>
      <c r="C208" s="4">
        <v>35418</v>
      </c>
      <c r="D208" s="60">
        <v>110</v>
      </c>
      <c r="E208" s="60">
        <v>120</v>
      </c>
      <c r="F208" s="60">
        <v>0.156</v>
      </c>
      <c r="G208" s="60">
        <v>0.43959999999999999</v>
      </c>
      <c r="H208" s="60">
        <v>0.02</v>
      </c>
      <c r="I208" s="60">
        <v>0.4239</v>
      </c>
      <c r="J208" s="60">
        <v>0.01</v>
      </c>
      <c r="K208" s="60">
        <v>0.27</v>
      </c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8" customHeight="1" thickBot="1">
      <c r="A209" s="3" t="s">
        <v>39</v>
      </c>
      <c r="B209" s="3">
        <v>915</v>
      </c>
      <c r="C209" s="4">
        <v>35418</v>
      </c>
      <c r="D209" s="60">
        <v>120</v>
      </c>
      <c r="E209" s="60">
        <v>130</v>
      </c>
      <c r="F209" s="60">
        <v>0.15</v>
      </c>
      <c r="G209" s="60">
        <v>0.43959999999999999</v>
      </c>
      <c r="H209" s="60">
        <v>0.02</v>
      </c>
      <c r="I209" s="60">
        <v>0.4239</v>
      </c>
      <c r="J209" s="60">
        <v>0.01</v>
      </c>
      <c r="K209" s="60">
        <v>0.27</v>
      </c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8" customHeight="1" thickBot="1">
      <c r="A210" s="3" t="s">
        <v>39</v>
      </c>
      <c r="B210" s="3">
        <v>915</v>
      </c>
      <c r="C210" s="4">
        <v>35418</v>
      </c>
      <c r="D210" s="60">
        <v>130</v>
      </c>
      <c r="E210" s="60">
        <v>150</v>
      </c>
      <c r="F210" s="60">
        <v>0.14499999999999999</v>
      </c>
      <c r="G210" s="60">
        <v>0.87919999999999998</v>
      </c>
      <c r="H210" s="60">
        <v>0.03</v>
      </c>
      <c r="I210" s="60">
        <v>0.8478</v>
      </c>
      <c r="J210" s="60">
        <v>0.01</v>
      </c>
      <c r="K210" s="60">
        <v>0.27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8" customHeight="1" thickBot="1">
      <c r="A211" s="3" t="s">
        <v>39</v>
      </c>
      <c r="B211" s="3">
        <v>915</v>
      </c>
      <c r="C211" s="4">
        <v>35418</v>
      </c>
      <c r="D211" s="60">
        <v>150</v>
      </c>
      <c r="E211" s="60">
        <v>170</v>
      </c>
      <c r="F211" s="60">
        <v>0.14399999999999999</v>
      </c>
      <c r="G211" s="60">
        <v>0.87919999999999998</v>
      </c>
      <c r="H211" s="60">
        <v>0.03</v>
      </c>
      <c r="I211" s="60">
        <v>0.8478</v>
      </c>
      <c r="J211" s="60">
        <v>0.01</v>
      </c>
      <c r="K211" s="60">
        <v>0.27</v>
      </c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8" customHeight="1" thickBot="1">
      <c r="A212" s="3" t="s">
        <v>39</v>
      </c>
      <c r="B212" s="3">
        <v>915</v>
      </c>
      <c r="C212" s="4">
        <v>35418</v>
      </c>
      <c r="D212" s="60">
        <v>170</v>
      </c>
      <c r="E212" s="60">
        <v>190</v>
      </c>
      <c r="F212" s="60">
        <v>0.159</v>
      </c>
      <c r="G212" s="60">
        <v>0.87919999999999998</v>
      </c>
      <c r="H212" s="60">
        <v>0.03</v>
      </c>
      <c r="I212" s="60">
        <v>0.8478</v>
      </c>
      <c r="J212" s="60">
        <v>0.01</v>
      </c>
      <c r="K212" s="60">
        <v>0.27</v>
      </c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8" customHeight="1" thickBot="1">
      <c r="A213" s="6" t="s">
        <v>39</v>
      </c>
      <c r="B213" s="6">
        <v>915</v>
      </c>
      <c r="C213" s="7">
        <v>35418</v>
      </c>
      <c r="D213" s="61">
        <v>190</v>
      </c>
      <c r="E213" s="61">
        <v>210</v>
      </c>
      <c r="F213" s="61">
        <v>0.16900000000000001</v>
      </c>
      <c r="G213" s="61">
        <v>0.87919999999999998</v>
      </c>
      <c r="H213" s="61">
        <v>0.03</v>
      </c>
      <c r="I213" s="61">
        <v>0.8478</v>
      </c>
      <c r="J213" s="61">
        <v>0.01</v>
      </c>
      <c r="K213" s="61">
        <v>0.27</v>
      </c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8" customHeight="1" thickBot="1">
      <c r="A214" s="3" t="s">
        <v>39</v>
      </c>
      <c r="B214" s="3">
        <v>916</v>
      </c>
      <c r="C214" s="4">
        <v>35418</v>
      </c>
      <c r="D214" s="59"/>
      <c r="E214" s="60">
        <v>5</v>
      </c>
      <c r="F214" s="60">
        <v>0.27300000000000002</v>
      </c>
      <c r="G214" s="60">
        <v>28689</v>
      </c>
      <c r="H214" s="60">
        <v>0.12</v>
      </c>
      <c r="I214" s="60">
        <v>2.7509999999999999</v>
      </c>
      <c r="J214" s="60">
        <v>0.18</v>
      </c>
      <c r="K214" s="60">
        <v>4.2</v>
      </c>
      <c r="L214" t="str">
        <f>TEXT(C214, "yyyy-mm-dd") &amp; " [Water].InitialValues = " &amp; F214 &amp; ", " &amp; F215 &amp; ", " &amp; F216 &amp; ", " &amp; F217  &amp; ", " &amp; F218 &amp; ", " &amp; F219 &amp; ", " &amp; F220 &amp; ", " &amp; F221 &amp; ", " &amp; F222 &amp; ", " &amp; F223 &amp; ", " &amp; F224 &amp; ", " &amp; F225 &amp; ", " &amp; F226 &amp; ", " &amp; F227</f>
        <v>1996-12-19 [Water].InitialValues = 0.273, 0.273, 0.273, 0.276, 0.261, 0.246, 0.209, 0.193, 0.181, 0.17, 0.17, 0.186, 0.171, 0.18</v>
      </c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8" customHeight="1" thickBot="1">
      <c r="A215" s="3" t="s">
        <v>39</v>
      </c>
      <c r="B215" s="3">
        <v>916</v>
      </c>
      <c r="C215" s="4">
        <v>35418</v>
      </c>
      <c r="D215" s="60">
        <v>5</v>
      </c>
      <c r="E215" s="60">
        <v>15</v>
      </c>
      <c r="F215" s="60">
        <v>0.27300000000000002</v>
      </c>
      <c r="G215" s="60">
        <v>55626</v>
      </c>
      <c r="H215" s="60">
        <v>0.23</v>
      </c>
      <c r="I215" s="60">
        <v>5.3339999999999996</v>
      </c>
      <c r="J215" s="60">
        <v>0.18</v>
      </c>
      <c r="K215" s="60">
        <v>4.2</v>
      </c>
      <c r="L215" t="str">
        <f>TEXT(C215, "yyyy-mm-dd") &amp; " [NO3].InitialValues = " &amp; I214 &amp; ", " &amp; I215 &amp; ", " &amp; I216 &amp; ", " &amp; I217  &amp; ", " &amp; I218 &amp; ", " &amp; I219 &amp; ", " &amp; I220 &amp; ", " &amp; I221 &amp; ", " &amp; I222 &amp; ", " &amp; I223 &amp; ", " &amp; I224 &amp; ", " &amp; I225 &amp; ", " &amp; I226 &amp; ", " &amp; I227</f>
        <v>1996-12-19 [NO3].InitialValues = 2.751, 5.334, 2.00025, 5.278, 1.029, 0.9702, 1.9468, 1.6642, 0.6908, 0.6908, 1.3816, 1.3816, 1.3816, 1.3816</v>
      </c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8" customHeight="1" thickBot="1">
      <c r="A216" s="3" t="s">
        <v>39</v>
      </c>
      <c r="B216" s="3">
        <v>916</v>
      </c>
      <c r="C216" s="4">
        <v>35418</v>
      </c>
      <c r="D216" s="60">
        <v>15</v>
      </c>
      <c r="E216" s="60">
        <v>30</v>
      </c>
      <c r="F216" s="60">
        <v>0.27300000000000002</v>
      </c>
      <c r="G216" s="60">
        <v>234315</v>
      </c>
      <c r="H216" s="60">
        <v>0.34</v>
      </c>
      <c r="I216" s="60">
        <v>2.0002499999999999</v>
      </c>
      <c r="J216" s="60">
        <v>0.18</v>
      </c>
      <c r="K216" s="60">
        <v>1.05</v>
      </c>
      <c r="L216" s="32" t="str">
        <f>TEXT(C215, "yyyy-mm-dd") &amp; " [NH4].InitialValues = " &amp; H214 &amp; ", " &amp; H215 &amp; ", " &amp; H216 &amp; ", " &amp; H217  &amp; ", " &amp; H218 &amp; ", " &amp; H219 &amp; ", " &amp; H220 &amp; ", " &amp; H221 &amp; ", " &amp; H222 &amp; ", " &amp; H223 &amp; ", " &amp; H224 &amp; ", " &amp; H225 &amp; ", " &amp; H226 &amp; ", " &amp; H227</f>
        <v>1996-12-19 [NH4].InitialValues = 0.12, 0.23, 0.34, 0.47, 0.16, 0.15, 0.25, 0.31, 0.19, 0.19, 0.38, 0.38, 0.38, 0.38</v>
      </c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8" customHeight="1" thickBot="1">
      <c r="A217" s="3" t="s">
        <v>39</v>
      </c>
      <c r="B217" s="3">
        <v>916</v>
      </c>
      <c r="C217" s="4">
        <v>35418</v>
      </c>
      <c r="D217" s="60">
        <v>30</v>
      </c>
      <c r="E217" s="60">
        <v>50</v>
      </c>
      <c r="F217" s="60">
        <v>0.27600000000000002</v>
      </c>
      <c r="G217" s="60">
        <v>5746</v>
      </c>
      <c r="H217" s="60">
        <v>0.47</v>
      </c>
      <c r="I217" s="60">
        <v>5.2779999999999996</v>
      </c>
      <c r="J217" s="60">
        <v>0.18</v>
      </c>
      <c r="K217" s="60">
        <v>2.0299999999999998</v>
      </c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8" customHeight="1" thickBot="1">
      <c r="A218" s="3" t="s">
        <v>39</v>
      </c>
      <c r="B218" s="3">
        <v>916</v>
      </c>
      <c r="C218" s="4">
        <v>35418</v>
      </c>
      <c r="D218" s="60">
        <v>50</v>
      </c>
      <c r="E218" s="60">
        <v>60</v>
      </c>
      <c r="F218" s="60">
        <v>0.26100000000000001</v>
      </c>
      <c r="G218" s="60">
        <v>11907</v>
      </c>
      <c r="H218" s="60">
        <v>0.16</v>
      </c>
      <c r="I218" s="60">
        <v>1.0289999999999999</v>
      </c>
      <c r="J218" s="60">
        <v>0.11</v>
      </c>
      <c r="K218" s="60">
        <v>0.7</v>
      </c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8" customHeight="1" thickBot="1">
      <c r="A219" s="3" t="s">
        <v>39</v>
      </c>
      <c r="B219" s="3">
        <v>916</v>
      </c>
      <c r="C219" s="4">
        <v>35418</v>
      </c>
      <c r="D219" s="60">
        <v>60</v>
      </c>
      <c r="E219" s="60">
        <v>70</v>
      </c>
      <c r="F219" s="60">
        <v>0.246</v>
      </c>
      <c r="G219" s="60">
        <v>11172</v>
      </c>
      <c r="H219" s="60">
        <v>0.15</v>
      </c>
      <c r="I219" s="60">
        <v>0.97019999999999995</v>
      </c>
      <c r="J219" s="60">
        <v>0.1</v>
      </c>
      <c r="K219" s="60">
        <v>0.66</v>
      </c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8" customHeight="1" thickBot="1">
      <c r="A220" s="3" t="s">
        <v>39</v>
      </c>
      <c r="B220" s="3">
        <v>916</v>
      </c>
      <c r="C220" s="4">
        <v>35418</v>
      </c>
      <c r="D220" s="60">
        <v>70</v>
      </c>
      <c r="E220" s="60">
        <v>90</v>
      </c>
      <c r="F220" s="60">
        <v>0.20899999999999999</v>
      </c>
      <c r="G220" s="60">
        <v>2198</v>
      </c>
      <c r="H220" s="60">
        <v>0.25</v>
      </c>
      <c r="I220" s="60">
        <v>1.9468000000000001</v>
      </c>
      <c r="J220" s="60">
        <v>0.08</v>
      </c>
      <c r="K220" s="60">
        <v>0.62</v>
      </c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8" customHeight="1" thickBot="1">
      <c r="A221" s="3" t="s">
        <v>39</v>
      </c>
      <c r="B221" s="3">
        <v>916</v>
      </c>
      <c r="C221" s="4">
        <v>35418</v>
      </c>
      <c r="D221" s="60">
        <v>90</v>
      </c>
      <c r="E221" s="60">
        <v>110</v>
      </c>
      <c r="F221" s="60">
        <v>0.193</v>
      </c>
      <c r="G221" s="60">
        <v>19782</v>
      </c>
      <c r="H221" s="60">
        <v>0.31</v>
      </c>
      <c r="I221" s="60">
        <v>1.6641999999999999</v>
      </c>
      <c r="J221" s="60">
        <v>0.1</v>
      </c>
      <c r="K221" s="60">
        <v>0.53</v>
      </c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8" customHeight="1" thickBot="1">
      <c r="A222" s="3" t="s">
        <v>39</v>
      </c>
      <c r="B222" s="3">
        <v>916</v>
      </c>
      <c r="C222" s="4">
        <v>35418</v>
      </c>
      <c r="D222" s="60">
        <v>110</v>
      </c>
      <c r="E222" s="60">
        <v>120</v>
      </c>
      <c r="F222" s="60">
        <v>0.18099999999999999</v>
      </c>
      <c r="G222" s="60">
        <v>0.87919999999999998</v>
      </c>
      <c r="H222" s="60">
        <v>0.19</v>
      </c>
      <c r="I222" s="60">
        <v>0.69079999999999997</v>
      </c>
      <c r="J222" s="60">
        <v>0.12</v>
      </c>
      <c r="K222" s="60">
        <v>0.44</v>
      </c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8" customHeight="1" thickBot="1">
      <c r="A223" s="3" t="s">
        <v>39</v>
      </c>
      <c r="B223" s="3">
        <v>916</v>
      </c>
      <c r="C223" s="4">
        <v>35418</v>
      </c>
      <c r="D223" s="60">
        <v>120</v>
      </c>
      <c r="E223" s="60">
        <v>130</v>
      </c>
      <c r="F223" s="60">
        <v>0.17</v>
      </c>
      <c r="G223" s="60">
        <v>0.87919999999999998</v>
      </c>
      <c r="H223" s="60">
        <v>0.19</v>
      </c>
      <c r="I223" s="60">
        <v>0.69079999999999997</v>
      </c>
      <c r="J223" s="60">
        <v>0.12</v>
      </c>
      <c r="K223" s="60">
        <v>0.44</v>
      </c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8" customHeight="1" thickBot="1">
      <c r="A224" s="3" t="s">
        <v>39</v>
      </c>
      <c r="B224" s="3">
        <v>916</v>
      </c>
      <c r="C224" s="4">
        <v>35418</v>
      </c>
      <c r="D224" s="60">
        <v>130</v>
      </c>
      <c r="E224" s="60">
        <v>150</v>
      </c>
      <c r="F224" s="60">
        <v>0.17</v>
      </c>
      <c r="G224" s="60">
        <v>17584</v>
      </c>
      <c r="H224" s="60">
        <v>0.38</v>
      </c>
      <c r="I224" s="60">
        <v>1.3815999999999999</v>
      </c>
      <c r="J224" s="60">
        <v>0.12</v>
      </c>
      <c r="K224" s="60">
        <v>0.44</v>
      </c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8" customHeight="1" thickBot="1">
      <c r="A225" s="3" t="s">
        <v>39</v>
      </c>
      <c r="B225" s="3">
        <v>916</v>
      </c>
      <c r="C225" s="4">
        <v>35418</v>
      </c>
      <c r="D225" s="60">
        <v>150</v>
      </c>
      <c r="E225" s="60">
        <v>170</v>
      </c>
      <c r="F225" s="60">
        <v>0.186</v>
      </c>
      <c r="G225" s="60">
        <v>17584</v>
      </c>
      <c r="H225" s="60">
        <v>0.38</v>
      </c>
      <c r="I225" s="60">
        <v>1.3815999999999999</v>
      </c>
      <c r="J225" s="60">
        <v>0.12</v>
      </c>
      <c r="K225" s="60">
        <v>0.44</v>
      </c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8" customHeight="1" thickBot="1">
      <c r="A226" s="3" t="s">
        <v>39</v>
      </c>
      <c r="B226" s="3">
        <v>916</v>
      </c>
      <c r="C226" s="4">
        <v>35418</v>
      </c>
      <c r="D226" s="60">
        <v>170</v>
      </c>
      <c r="E226" s="60">
        <v>190</v>
      </c>
      <c r="F226" s="60">
        <v>0.17100000000000001</v>
      </c>
      <c r="G226" s="60">
        <v>17584</v>
      </c>
      <c r="H226" s="60">
        <v>0.38</v>
      </c>
      <c r="I226" s="60">
        <v>1.3815999999999999</v>
      </c>
      <c r="J226" s="60">
        <v>0.12</v>
      </c>
      <c r="K226" s="60">
        <v>0.44</v>
      </c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8" customHeight="1" thickBot="1">
      <c r="A227" s="6" t="s">
        <v>39</v>
      </c>
      <c r="B227" s="6">
        <v>916</v>
      </c>
      <c r="C227" s="7">
        <v>35418</v>
      </c>
      <c r="D227" s="61">
        <v>190</v>
      </c>
      <c r="E227" s="61">
        <v>210</v>
      </c>
      <c r="F227" s="61">
        <v>0.18</v>
      </c>
      <c r="G227" s="61">
        <v>17584</v>
      </c>
      <c r="H227" s="61">
        <v>0.38</v>
      </c>
      <c r="I227" s="61">
        <v>1.3815999999999999</v>
      </c>
      <c r="J227" s="61">
        <v>0.12</v>
      </c>
      <c r="K227" s="61">
        <v>0.44</v>
      </c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8" customHeight="1" thickBot="1">
      <c r="A228" s="32"/>
      <c r="B228" s="32"/>
      <c r="C228" s="32"/>
      <c r="D228" s="32"/>
      <c r="E228" s="32"/>
      <c r="F228" s="32"/>
      <c r="G228" s="32"/>
      <c r="H228" s="32"/>
      <c r="I228" s="59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8" customHeight="1" thickBot="1">
      <c r="A229" s="32"/>
      <c r="B229" s="32"/>
      <c r="C229" s="32"/>
      <c r="D229" s="32"/>
      <c r="E229" s="32"/>
      <c r="F229" s="32"/>
      <c r="G229" s="32"/>
      <c r="H229" s="32"/>
      <c r="I229" s="59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8" customHeight="1" thickBot="1">
      <c r="A230" s="32"/>
      <c r="B230" s="32"/>
      <c r="C230" s="32"/>
      <c r="D230" s="32"/>
      <c r="E230" s="32"/>
      <c r="F230" s="32"/>
      <c r="G230" s="32"/>
      <c r="H230" s="32"/>
      <c r="I230" s="59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8" customHeight="1" thickBot="1">
      <c r="A231" s="32"/>
      <c r="B231" s="32"/>
      <c r="C231" s="32"/>
      <c r="D231" s="32"/>
      <c r="E231" s="32"/>
      <c r="F231" s="32"/>
      <c r="G231" s="32"/>
      <c r="H231" s="32"/>
      <c r="I231" s="59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8" customHeight="1" thickBot="1">
      <c r="A232" s="32"/>
      <c r="B232" s="32"/>
      <c r="C232" s="32"/>
      <c r="D232" s="32"/>
      <c r="E232" s="32"/>
      <c r="F232" s="32"/>
      <c r="G232" s="32"/>
      <c r="H232" s="32"/>
      <c r="I232" s="59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8" customHeight="1" thickBot="1">
      <c r="A233" s="32"/>
      <c r="B233" s="32"/>
      <c r="C233" s="32"/>
      <c r="D233" s="32"/>
      <c r="E233" s="32"/>
      <c r="F233" s="32"/>
      <c r="G233" s="32"/>
      <c r="H233" s="32"/>
      <c r="I233" s="59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8" customHeight="1" thickBot="1">
      <c r="A234" s="32"/>
      <c r="B234" s="32"/>
      <c r="C234" s="32"/>
      <c r="D234" s="32"/>
      <c r="E234" s="32"/>
      <c r="F234" s="32"/>
      <c r="G234" s="32"/>
      <c r="H234" s="32"/>
      <c r="I234" s="59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8" customHeight="1" thickBot="1">
      <c r="A235" s="32"/>
      <c r="B235" s="32"/>
      <c r="C235" s="32"/>
      <c r="D235" s="32"/>
      <c r="E235" s="32"/>
      <c r="F235" s="32"/>
      <c r="G235" s="32"/>
      <c r="H235" s="32"/>
      <c r="I235" s="59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8" customHeight="1" thickBot="1">
      <c r="A236" s="32"/>
      <c r="B236" s="32"/>
      <c r="C236" s="32"/>
      <c r="D236" s="32"/>
      <c r="E236" s="32"/>
      <c r="F236" s="32"/>
      <c r="G236" s="32"/>
      <c r="H236" s="32"/>
      <c r="I236" s="59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8" customHeight="1" thickBot="1">
      <c r="A237" s="32"/>
      <c r="B237" s="32"/>
      <c r="C237" s="32"/>
      <c r="D237" s="32"/>
      <c r="E237" s="32"/>
      <c r="F237" s="32"/>
      <c r="G237" s="32"/>
      <c r="H237" s="32"/>
      <c r="I237" s="59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8" customHeight="1" thickBot="1">
      <c r="A238" s="32"/>
      <c r="B238" s="32"/>
      <c r="C238" s="32"/>
      <c r="D238" s="32"/>
      <c r="E238" s="32"/>
      <c r="F238" s="32"/>
      <c r="G238" s="32"/>
      <c r="H238" s="32"/>
      <c r="I238" s="59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8" customHeight="1" thickBot="1">
      <c r="A239" s="32"/>
      <c r="B239" s="32"/>
      <c r="C239" s="32"/>
      <c r="D239" s="32"/>
      <c r="E239" s="32"/>
      <c r="F239" s="32"/>
      <c r="G239" s="32"/>
      <c r="H239" s="32"/>
      <c r="I239" s="59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8" customHeight="1" thickBot="1">
      <c r="A240" s="32"/>
      <c r="B240" s="32"/>
      <c r="C240" s="32"/>
      <c r="D240" s="32"/>
      <c r="E240" s="32"/>
      <c r="F240" s="32"/>
      <c r="G240" s="32"/>
      <c r="H240" s="32"/>
      <c r="I240" s="59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8" customHeight="1" thickBot="1">
      <c r="A241" s="32"/>
      <c r="B241" s="32"/>
      <c r="C241" s="32"/>
      <c r="D241" s="32"/>
      <c r="E241" s="32"/>
      <c r="F241" s="32"/>
      <c r="G241" s="32"/>
      <c r="H241" s="32"/>
      <c r="I241" s="59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8" customHeight="1" thickBot="1">
      <c r="A242" s="32"/>
      <c r="B242" s="32"/>
      <c r="C242" s="32"/>
      <c r="D242" s="32"/>
      <c r="E242" s="32"/>
      <c r="F242" s="32"/>
      <c r="G242" s="32"/>
      <c r="H242" s="32"/>
      <c r="I242" s="59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8" customHeight="1" thickBot="1">
      <c r="A243" s="32"/>
      <c r="B243" s="32"/>
      <c r="C243" s="32"/>
      <c r="D243" s="32"/>
      <c r="E243" s="32"/>
      <c r="F243" s="32"/>
      <c r="G243" s="32"/>
      <c r="H243" s="32"/>
      <c r="I243" s="59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8" customHeight="1" thickBot="1">
      <c r="A244" s="32"/>
      <c r="B244" s="32"/>
      <c r="C244" s="32"/>
      <c r="D244" s="32"/>
      <c r="E244" s="32"/>
      <c r="F244" s="32"/>
      <c r="G244" s="32"/>
      <c r="H244" s="32"/>
      <c r="I244" s="59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8" customHeight="1" thickBot="1">
      <c r="A245" s="32"/>
      <c r="B245" s="32"/>
      <c r="C245" s="32"/>
      <c r="D245" s="32"/>
      <c r="E245" s="32"/>
      <c r="F245" s="32"/>
      <c r="G245" s="32"/>
      <c r="H245" s="32"/>
      <c r="I245" s="59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8" customHeight="1" thickBot="1">
      <c r="A246" s="32"/>
      <c r="B246" s="32"/>
      <c r="C246" s="32"/>
      <c r="D246" s="32"/>
      <c r="E246" s="32"/>
      <c r="F246" s="32"/>
      <c r="G246" s="32"/>
      <c r="H246" s="32"/>
      <c r="I246" s="59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8" customHeight="1" thickBot="1">
      <c r="A247" s="32"/>
      <c r="B247" s="32"/>
      <c r="C247" s="32"/>
      <c r="D247" s="32"/>
      <c r="E247" s="32"/>
      <c r="F247" s="32"/>
      <c r="G247" s="32"/>
      <c r="H247" s="32"/>
      <c r="I247" s="59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8" customHeight="1" thickBot="1">
      <c r="A248" s="32"/>
      <c r="B248" s="32"/>
      <c r="C248" s="32"/>
      <c r="D248" s="32"/>
      <c r="E248" s="32"/>
      <c r="F248" s="32"/>
      <c r="G248" s="32"/>
      <c r="H248" s="32"/>
      <c r="I248" s="59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8" customHeight="1" thickBot="1">
      <c r="A249" s="32"/>
      <c r="B249" s="32"/>
      <c r="C249" s="32"/>
      <c r="D249" s="32"/>
      <c r="E249" s="32"/>
      <c r="F249" s="32"/>
      <c r="G249" s="32"/>
      <c r="H249" s="32"/>
      <c r="I249" s="59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8" customHeight="1" thickBot="1">
      <c r="A250" s="32"/>
      <c r="B250" s="32"/>
      <c r="C250" s="32"/>
      <c r="D250" s="32"/>
      <c r="E250" s="32"/>
      <c r="F250" s="32"/>
      <c r="G250" s="32"/>
      <c r="H250" s="32"/>
      <c r="I250" s="59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8" customHeight="1" thickBot="1">
      <c r="A251" s="32"/>
      <c r="B251" s="32"/>
      <c r="C251" s="32"/>
      <c r="D251" s="32"/>
      <c r="E251" s="32"/>
      <c r="F251" s="32"/>
      <c r="G251" s="32"/>
      <c r="H251" s="32"/>
      <c r="I251" s="59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8" customHeight="1" thickBot="1">
      <c r="A252" s="32"/>
      <c r="B252" s="32"/>
      <c r="C252" s="32"/>
      <c r="D252" s="32"/>
      <c r="E252" s="32"/>
      <c r="F252" s="32"/>
      <c r="G252" s="32"/>
      <c r="H252" s="32"/>
      <c r="I252" s="59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8" customHeight="1" thickBot="1">
      <c r="A253" s="32"/>
      <c r="B253" s="32"/>
      <c r="C253" s="32"/>
      <c r="D253" s="32"/>
      <c r="E253" s="32"/>
      <c r="F253" s="32"/>
      <c r="G253" s="32"/>
      <c r="H253" s="32"/>
      <c r="I253" s="59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8" customHeight="1" thickBot="1">
      <c r="A254" s="32"/>
      <c r="B254" s="32"/>
      <c r="C254" s="32"/>
      <c r="D254" s="32"/>
      <c r="E254" s="32"/>
      <c r="F254" s="32"/>
      <c r="G254" s="32"/>
      <c r="H254" s="32"/>
      <c r="I254" s="59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8" customHeight="1" thickBot="1">
      <c r="A255" s="32"/>
      <c r="B255" s="32"/>
      <c r="C255" s="32"/>
      <c r="D255" s="32"/>
      <c r="E255" s="32"/>
      <c r="F255" s="32"/>
      <c r="G255" s="32"/>
      <c r="H255" s="32"/>
      <c r="I255" s="59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8" customHeight="1" thickBot="1">
      <c r="A256" s="32"/>
      <c r="B256" s="32"/>
      <c r="C256" s="32"/>
      <c r="D256" s="32"/>
      <c r="E256" s="32"/>
      <c r="F256" s="32"/>
      <c r="G256" s="32"/>
      <c r="H256" s="32"/>
      <c r="I256" s="59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8" customHeight="1" thickBot="1">
      <c r="A257" s="32"/>
      <c r="B257" s="32"/>
      <c r="C257" s="32"/>
      <c r="D257" s="32"/>
      <c r="E257" s="32"/>
      <c r="F257" s="32"/>
      <c r="G257" s="32"/>
      <c r="H257" s="32"/>
      <c r="I257" s="59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8" customHeight="1" thickBot="1">
      <c r="A258" s="32"/>
      <c r="B258" s="32"/>
      <c r="C258" s="32"/>
      <c r="D258" s="32"/>
      <c r="E258" s="32"/>
      <c r="F258" s="32"/>
      <c r="G258" s="32"/>
      <c r="H258" s="32"/>
      <c r="I258" s="59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8" customHeight="1" thickBot="1">
      <c r="A259" s="32"/>
      <c r="B259" s="32"/>
      <c r="C259" s="32"/>
      <c r="D259" s="32"/>
      <c r="E259" s="32"/>
      <c r="F259" s="32"/>
      <c r="G259" s="32"/>
      <c r="H259" s="32"/>
      <c r="I259" s="59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8" customHeight="1" thickBot="1">
      <c r="A260" s="32"/>
      <c r="B260" s="32"/>
      <c r="C260" s="32"/>
      <c r="D260" s="32"/>
      <c r="E260" s="32"/>
      <c r="F260" s="32"/>
      <c r="G260" s="32"/>
      <c r="H260" s="32"/>
      <c r="I260" s="59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8" customHeight="1" thickBot="1">
      <c r="A261" s="32"/>
      <c r="B261" s="32"/>
      <c r="C261" s="32"/>
      <c r="D261" s="32"/>
      <c r="E261" s="32"/>
      <c r="F261" s="32"/>
      <c r="G261" s="32"/>
      <c r="H261" s="32"/>
      <c r="I261" s="59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8" customHeight="1" thickBot="1">
      <c r="A262" s="32"/>
      <c r="B262" s="32"/>
      <c r="C262" s="32"/>
      <c r="D262" s="32"/>
      <c r="E262" s="32"/>
      <c r="F262" s="32"/>
      <c r="G262" s="32"/>
      <c r="H262" s="32"/>
      <c r="I262" s="59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8" customHeight="1" thickBot="1">
      <c r="A263" s="32"/>
      <c r="B263" s="32"/>
      <c r="C263" s="32"/>
      <c r="D263" s="32"/>
      <c r="E263" s="32"/>
      <c r="F263" s="32"/>
      <c r="G263" s="32"/>
      <c r="H263" s="32"/>
      <c r="I263" s="59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8" customHeight="1" thickBot="1">
      <c r="A264" s="32"/>
      <c r="B264" s="32"/>
      <c r="C264" s="32"/>
      <c r="D264" s="32"/>
      <c r="E264" s="32"/>
      <c r="F264" s="32"/>
      <c r="G264" s="32"/>
      <c r="H264" s="32"/>
      <c r="I264" s="59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8" customHeight="1" thickBot="1">
      <c r="A265" s="32"/>
      <c r="B265" s="32"/>
      <c r="C265" s="32"/>
      <c r="D265" s="32"/>
      <c r="E265" s="32"/>
      <c r="F265" s="32"/>
      <c r="G265" s="32"/>
      <c r="H265" s="32"/>
      <c r="I265" s="59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8" customHeight="1" thickBot="1">
      <c r="A266" s="32"/>
      <c r="B266" s="32"/>
      <c r="C266" s="32"/>
      <c r="D266" s="32"/>
      <c r="E266" s="32"/>
      <c r="F266" s="32"/>
      <c r="G266" s="32"/>
      <c r="H266" s="32"/>
      <c r="I266" s="59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8" customHeight="1" thickBot="1">
      <c r="A267" s="32"/>
      <c r="B267" s="32"/>
      <c r="C267" s="32"/>
      <c r="D267" s="32"/>
      <c r="E267" s="32"/>
      <c r="F267" s="32"/>
      <c r="G267" s="32"/>
      <c r="H267" s="32"/>
      <c r="I267" s="59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8" customHeight="1" thickBot="1">
      <c r="A268" s="32"/>
      <c r="B268" s="32"/>
      <c r="C268" s="32"/>
      <c r="D268" s="32"/>
      <c r="E268" s="32"/>
      <c r="F268" s="32"/>
      <c r="G268" s="32"/>
      <c r="H268" s="32"/>
      <c r="I268" s="59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8" customHeight="1" thickBot="1">
      <c r="A269" s="32"/>
      <c r="B269" s="32"/>
      <c r="C269" s="32"/>
      <c r="D269" s="32"/>
      <c r="E269" s="32"/>
      <c r="F269" s="32"/>
      <c r="G269" s="32"/>
      <c r="H269" s="32"/>
      <c r="I269" s="59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8" customHeight="1" thickBot="1">
      <c r="A270" s="32"/>
      <c r="B270" s="32"/>
      <c r="C270" s="32"/>
      <c r="D270" s="32"/>
      <c r="E270" s="32"/>
      <c r="F270" s="32"/>
      <c r="G270" s="32"/>
      <c r="H270" s="32"/>
      <c r="I270" s="59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8" customHeight="1" thickBot="1">
      <c r="A271" s="32"/>
      <c r="B271" s="32"/>
      <c r="C271" s="32"/>
      <c r="D271" s="32"/>
      <c r="E271" s="32"/>
      <c r="F271" s="32"/>
      <c r="G271" s="32"/>
      <c r="H271" s="32"/>
      <c r="I271" s="59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8" customHeight="1" thickBot="1">
      <c r="A272" s="32"/>
      <c r="B272" s="32"/>
      <c r="C272" s="32"/>
      <c r="D272" s="32"/>
      <c r="E272" s="32"/>
      <c r="F272" s="32"/>
      <c r="G272" s="32"/>
      <c r="H272" s="32"/>
      <c r="I272" s="59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8" customHeight="1" thickBot="1">
      <c r="A273" s="32"/>
      <c r="B273" s="32"/>
      <c r="C273" s="32"/>
      <c r="D273" s="32"/>
      <c r="E273" s="32"/>
      <c r="F273" s="32"/>
      <c r="G273" s="32"/>
      <c r="H273" s="32"/>
      <c r="I273" s="59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8" customHeight="1" thickBot="1">
      <c r="A274" s="32"/>
      <c r="B274" s="32"/>
      <c r="C274" s="32"/>
      <c r="D274" s="32"/>
      <c r="E274" s="32"/>
      <c r="F274" s="32"/>
      <c r="G274" s="32"/>
      <c r="H274" s="32"/>
      <c r="I274" s="59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8" customHeight="1" thickBot="1">
      <c r="A275" s="32"/>
      <c r="B275" s="32"/>
      <c r="C275" s="32"/>
      <c r="D275" s="32"/>
      <c r="E275" s="32"/>
      <c r="F275" s="32"/>
      <c r="G275" s="32"/>
      <c r="H275" s="32"/>
      <c r="I275" s="59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8" customHeight="1" thickBot="1">
      <c r="A276" s="32"/>
      <c r="B276" s="32"/>
      <c r="C276" s="32"/>
      <c r="D276" s="32"/>
      <c r="E276" s="32"/>
      <c r="F276" s="32"/>
      <c r="G276" s="32"/>
      <c r="H276" s="32"/>
      <c r="I276" s="59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8" customHeight="1" thickBot="1">
      <c r="A277" s="32"/>
      <c r="B277" s="32"/>
      <c r="C277" s="32"/>
      <c r="D277" s="32"/>
      <c r="E277" s="32"/>
      <c r="F277" s="32"/>
      <c r="G277" s="32"/>
      <c r="H277" s="32"/>
      <c r="I277" s="59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8" customHeight="1" thickBot="1">
      <c r="A278" s="32"/>
      <c r="B278" s="32"/>
      <c r="C278" s="32"/>
      <c r="D278" s="32"/>
      <c r="E278" s="32"/>
      <c r="F278" s="32"/>
      <c r="G278" s="32"/>
      <c r="H278" s="32"/>
      <c r="I278" s="59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8" customHeight="1" thickBot="1">
      <c r="A279" s="32"/>
      <c r="B279" s="32"/>
      <c r="C279" s="32"/>
      <c r="D279" s="32"/>
      <c r="E279" s="32"/>
      <c r="F279" s="32"/>
      <c r="G279" s="32"/>
      <c r="H279" s="32"/>
      <c r="I279" s="59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8" customHeight="1" thickBot="1">
      <c r="A280" s="32"/>
      <c r="B280" s="32"/>
      <c r="C280" s="32"/>
      <c r="D280" s="32"/>
      <c r="E280" s="32"/>
      <c r="F280" s="32"/>
      <c r="G280" s="32"/>
      <c r="H280" s="32"/>
      <c r="I280" s="59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8" customHeight="1" thickBot="1">
      <c r="A281" s="32"/>
      <c r="B281" s="32"/>
      <c r="C281" s="32"/>
      <c r="D281" s="32"/>
      <c r="E281" s="32"/>
      <c r="F281" s="32"/>
      <c r="G281" s="32"/>
      <c r="H281" s="32"/>
      <c r="I281" s="59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8" customHeight="1" thickBot="1">
      <c r="A282" s="32"/>
      <c r="B282" s="32"/>
      <c r="C282" s="32"/>
      <c r="D282" s="32"/>
      <c r="E282" s="32"/>
      <c r="F282" s="32"/>
      <c r="G282" s="32"/>
      <c r="H282" s="32"/>
      <c r="I282" s="59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8" customHeight="1" thickBot="1">
      <c r="A283" s="32"/>
      <c r="B283" s="32"/>
      <c r="C283" s="32"/>
      <c r="D283" s="32"/>
      <c r="E283" s="32"/>
      <c r="F283" s="32"/>
      <c r="G283" s="32"/>
      <c r="H283" s="32"/>
      <c r="I283" s="59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8" customHeight="1" thickBot="1">
      <c r="A284" s="32"/>
      <c r="B284" s="32"/>
      <c r="C284" s="32"/>
      <c r="D284" s="32"/>
      <c r="E284" s="32"/>
      <c r="F284" s="32"/>
      <c r="G284" s="32"/>
      <c r="H284" s="32"/>
      <c r="I284" s="59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8" customHeight="1" thickBot="1">
      <c r="A285" s="32"/>
      <c r="B285" s="32"/>
      <c r="C285" s="32"/>
      <c r="D285" s="32"/>
      <c r="E285" s="32"/>
      <c r="F285" s="32"/>
      <c r="G285" s="32"/>
      <c r="H285" s="32"/>
      <c r="I285" s="59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8" customHeight="1" thickBot="1">
      <c r="A286" s="32"/>
      <c r="B286" s="32"/>
      <c r="C286" s="32"/>
      <c r="D286" s="32"/>
      <c r="E286" s="32"/>
      <c r="F286" s="32"/>
      <c r="G286" s="32"/>
      <c r="H286" s="32"/>
      <c r="I286" s="59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8" customHeight="1" thickBot="1">
      <c r="A287" s="32"/>
      <c r="B287" s="32"/>
      <c r="C287" s="32"/>
      <c r="D287" s="32"/>
      <c r="E287" s="32"/>
      <c r="F287" s="32"/>
      <c r="G287" s="32"/>
      <c r="H287" s="32"/>
      <c r="I287" s="59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8" customHeight="1" thickBot="1">
      <c r="A288" s="32"/>
      <c r="B288" s="32"/>
      <c r="C288" s="32"/>
      <c r="D288" s="32"/>
      <c r="E288" s="32"/>
      <c r="F288" s="32"/>
      <c r="G288" s="32"/>
      <c r="H288" s="32"/>
      <c r="I288" s="59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8" customHeight="1" thickBot="1">
      <c r="A289" s="32"/>
      <c r="B289" s="32"/>
      <c r="C289" s="32"/>
      <c r="D289" s="32"/>
      <c r="E289" s="32"/>
      <c r="F289" s="32"/>
      <c r="G289" s="32"/>
      <c r="H289" s="32"/>
      <c r="I289" s="59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8" customHeight="1" thickBot="1">
      <c r="A290" s="32"/>
      <c r="B290" s="32"/>
      <c r="C290" s="32"/>
      <c r="D290" s="32"/>
      <c r="E290" s="32"/>
      <c r="F290" s="32"/>
      <c r="G290" s="32"/>
      <c r="H290" s="32"/>
      <c r="I290" s="59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8" customHeight="1" thickBot="1">
      <c r="A291" s="32"/>
      <c r="B291" s="32"/>
      <c r="C291" s="32"/>
      <c r="D291" s="32"/>
      <c r="E291" s="32"/>
      <c r="F291" s="32"/>
      <c r="G291" s="32"/>
      <c r="H291" s="32"/>
      <c r="I291" s="59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8" customHeight="1" thickBot="1">
      <c r="A292" s="32"/>
      <c r="B292" s="32"/>
      <c r="C292" s="32"/>
      <c r="D292" s="32"/>
      <c r="E292" s="32"/>
      <c r="F292" s="32"/>
      <c r="G292" s="32"/>
      <c r="H292" s="32"/>
      <c r="I292" s="59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8" customHeight="1" thickBot="1">
      <c r="A293" s="32"/>
      <c r="B293" s="32"/>
      <c r="C293" s="32"/>
      <c r="D293" s="32"/>
      <c r="E293" s="32"/>
      <c r="F293" s="32"/>
      <c r="G293" s="32"/>
      <c r="H293" s="32"/>
      <c r="I293" s="59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8" customHeight="1" thickBot="1">
      <c r="A294" s="32"/>
      <c r="B294" s="32"/>
      <c r="C294" s="32"/>
      <c r="D294" s="32"/>
      <c r="E294" s="32"/>
      <c r="F294" s="32"/>
      <c r="G294" s="32"/>
      <c r="H294" s="32"/>
      <c r="I294" s="59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8" customHeight="1" thickBot="1">
      <c r="A295" s="32"/>
      <c r="B295" s="32"/>
      <c r="C295" s="32"/>
      <c r="D295" s="32"/>
      <c r="E295" s="32"/>
      <c r="F295" s="32"/>
      <c r="G295" s="32"/>
      <c r="H295" s="32"/>
      <c r="I295" s="59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8" customHeight="1" thickBot="1">
      <c r="A296" s="32"/>
      <c r="B296" s="32"/>
      <c r="C296" s="32"/>
      <c r="D296" s="32"/>
      <c r="E296" s="32"/>
      <c r="F296" s="32"/>
      <c r="G296" s="32"/>
      <c r="H296" s="32"/>
      <c r="I296" s="59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8" customHeight="1" thickBot="1">
      <c r="A297" s="32"/>
      <c r="B297" s="32"/>
      <c r="C297" s="32"/>
      <c r="D297" s="32"/>
      <c r="E297" s="32"/>
      <c r="F297" s="32"/>
      <c r="G297" s="32"/>
      <c r="H297" s="32"/>
      <c r="I297" s="59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8" customHeight="1" thickBot="1">
      <c r="A298" s="32"/>
      <c r="B298" s="32"/>
      <c r="C298" s="32"/>
      <c r="D298" s="32"/>
      <c r="E298" s="32"/>
      <c r="F298" s="32"/>
      <c r="G298" s="32"/>
      <c r="H298" s="32"/>
      <c r="I298" s="59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8" customHeight="1" thickBot="1">
      <c r="A299" s="32"/>
      <c r="B299" s="32"/>
      <c r="C299" s="32"/>
      <c r="D299" s="32"/>
      <c r="E299" s="32"/>
      <c r="F299" s="32"/>
      <c r="G299" s="32"/>
      <c r="H299" s="32"/>
      <c r="I299" s="59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8" customHeight="1" thickBot="1">
      <c r="A300" s="32"/>
      <c r="B300" s="32"/>
      <c r="C300" s="32"/>
      <c r="D300" s="32"/>
      <c r="E300" s="32"/>
      <c r="F300" s="32"/>
      <c r="G300" s="32"/>
      <c r="H300" s="32"/>
      <c r="I300" s="59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8" customHeight="1" thickBot="1">
      <c r="A301" s="32"/>
      <c r="B301" s="32"/>
      <c r="C301" s="32"/>
      <c r="D301" s="32"/>
      <c r="E301" s="32"/>
      <c r="F301" s="32"/>
      <c r="G301" s="32"/>
      <c r="H301" s="32"/>
      <c r="I301" s="59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8" customHeight="1" thickBot="1">
      <c r="A302" s="32"/>
      <c r="B302" s="32"/>
      <c r="C302" s="32"/>
      <c r="D302" s="32"/>
      <c r="E302" s="32"/>
      <c r="F302" s="32"/>
      <c r="G302" s="32"/>
      <c r="H302" s="32"/>
      <c r="I302" s="59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8" customHeight="1" thickBot="1">
      <c r="A303" s="32"/>
      <c r="B303" s="32"/>
      <c r="C303" s="32"/>
      <c r="D303" s="32"/>
      <c r="E303" s="32"/>
      <c r="F303" s="32"/>
      <c r="G303" s="32"/>
      <c r="H303" s="32"/>
      <c r="I303" s="59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8" customHeight="1" thickBot="1">
      <c r="A304" s="32"/>
      <c r="B304" s="32"/>
      <c r="C304" s="32"/>
      <c r="D304" s="32"/>
      <c r="E304" s="32"/>
      <c r="F304" s="32"/>
      <c r="G304" s="32"/>
      <c r="H304" s="32"/>
      <c r="I304" s="59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8" customHeight="1" thickBot="1">
      <c r="A305" s="32"/>
      <c r="B305" s="32"/>
      <c r="C305" s="32"/>
      <c r="D305" s="32"/>
      <c r="E305" s="32"/>
      <c r="F305" s="32"/>
      <c r="G305" s="32"/>
      <c r="H305" s="32"/>
      <c r="I305" s="59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8" customHeight="1" thickBot="1">
      <c r="A306" s="32"/>
      <c r="B306" s="32"/>
      <c r="C306" s="32"/>
      <c r="D306" s="32"/>
      <c r="E306" s="32"/>
      <c r="F306" s="32"/>
      <c r="G306" s="32"/>
      <c r="H306" s="32"/>
      <c r="I306" s="59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8" customHeight="1" thickBot="1">
      <c r="A307" s="32"/>
      <c r="B307" s="32"/>
      <c r="C307" s="32"/>
      <c r="D307" s="32"/>
      <c r="E307" s="32"/>
      <c r="F307" s="32"/>
      <c r="G307" s="32"/>
      <c r="H307" s="32"/>
      <c r="I307" s="59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8" customHeight="1" thickBot="1">
      <c r="A308" s="32"/>
      <c r="B308" s="32"/>
      <c r="C308" s="32"/>
      <c r="D308" s="32"/>
      <c r="E308" s="32"/>
      <c r="F308" s="32"/>
      <c r="G308" s="32"/>
      <c r="H308" s="32"/>
      <c r="I308" s="59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8" customHeight="1" thickBot="1">
      <c r="A309" s="32"/>
      <c r="B309" s="32"/>
      <c r="C309" s="32"/>
      <c r="D309" s="32"/>
      <c r="E309" s="32"/>
      <c r="F309" s="32"/>
      <c r="G309" s="32"/>
      <c r="H309" s="32"/>
      <c r="I309" s="59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8" customHeight="1" thickBot="1">
      <c r="A310" s="32"/>
      <c r="B310" s="32"/>
      <c r="C310" s="32"/>
      <c r="D310" s="32"/>
      <c r="E310" s="32"/>
      <c r="F310" s="32"/>
      <c r="G310" s="32"/>
      <c r="H310" s="32"/>
      <c r="I310" s="59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8" customHeight="1" thickBot="1">
      <c r="A311" s="32"/>
      <c r="B311" s="32"/>
      <c r="C311" s="32"/>
      <c r="D311" s="32"/>
      <c r="E311" s="32"/>
      <c r="F311" s="32"/>
      <c r="G311" s="32"/>
      <c r="H311" s="32"/>
      <c r="I311" s="59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8" customHeight="1" thickBot="1">
      <c r="A312" s="32"/>
      <c r="B312" s="32"/>
      <c r="C312" s="32"/>
      <c r="D312" s="32"/>
      <c r="E312" s="32"/>
      <c r="F312" s="32"/>
      <c r="G312" s="32"/>
      <c r="H312" s="32"/>
      <c r="I312" s="59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8" customHeight="1" thickBot="1">
      <c r="A313" s="32"/>
      <c r="B313" s="32"/>
      <c r="C313" s="32"/>
      <c r="D313" s="32"/>
      <c r="E313" s="32"/>
      <c r="F313" s="32"/>
      <c r="G313" s="32"/>
      <c r="H313" s="32"/>
      <c r="I313" s="59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8" customHeight="1" thickBot="1">
      <c r="A314" s="32"/>
      <c r="B314" s="32"/>
      <c r="C314" s="32"/>
      <c r="D314" s="32"/>
      <c r="E314" s="32"/>
      <c r="F314" s="32"/>
      <c r="G314" s="32"/>
      <c r="H314" s="32"/>
      <c r="I314" s="59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8" customHeight="1" thickBot="1">
      <c r="A315" s="32"/>
      <c r="B315" s="32"/>
      <c r="C315" s="32"/>
      <c r="D315" s="32"/>
      <c r="E315" s="32"/>
      <c r="F315" s="32"/>
      <c r="G315" s="32"/>
      <c r="H315" s="32"/>
      <c r="I315" s="59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8" customHeight="1" thickBot="1">
      <c r="A316" s="32"/>
      <c r="B316" s="32"/>
      <c r="C316" s="32"/>
      <c r="D316" s="32"/>
      <c r="E316" s="32"/>
      <c r="F316" s="32"/>
      <c r="G316" s="32"/>
      <c r="H316" s="32"/>
      <c r="I316" s="59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8" customHeight="1" thickBot="1">
      <c r="A317" s="32"/>
      <c r="B317" s="32"/>
      <c r="C317" s="32"/>
      <c r="D317" s="32"/>
      <c r="E317" s="32"/>
      <c r="F317" s="32"/>
      <c r="G317" s="32"/>
      <c r="H317" s="32"/>
      <c r="I317" s="59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8" customHeight="1" thickBot="1">
      <c r="A318" s="32"/>
      <c r="B318" s="32"/>
      <c r="C318" s="32"/>
      <c r="D318" s="32"/>
      <c r="E318" s="32"/>
      <c r="F318" s="32"/>
      <c r="G318" s="32"/>
      <c r="H318" s="32"/>
      <c r="I318" s="59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8" customHeight="1" thickBot="1">
      <c r="A319" s="32"/>
      <c r="B319" s="32"/>
      <c r="C319" s="32"/>
      <c r="D319" s="32"/>
      <c r="E319" s="32"/>
      <c r="F319" s="32"/>
      <c r="G319" s="32"/>
      <c r="H319" s="32"/>
      <c r="I319" s="59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8" customHeight="1" thickBot="1">
      <c r="A320" s="32"/>
      <c r="B320" s="32"/>
      <c r="C320" s="32"/>
      <c r="D320" s="32"/>
      <c r="E320" s="32"/>
      <c r="F320" s="32"/>
      <c r="G320" s="32"/>
      <c r="H320" s="32"/>
      <c r="I320" s="59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8" customHeight="1" thickBot="1">
      <c r="A321" s="32"/>
      <c r="B321" s="32"/>
      <c r="C321" s="32"/>
      <c r="D321" s="32"/>
      <c r="E321" s="32"/>
      <c r="F321" s="32"/>
      <c r="G321" s="32"/>
      <c r="H321" s="32"/>
      <c r="I321" s="59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8" customHeight="1" thickBot="1">
      <c r="A322" s="32"/>
      <c r="B322" s="32"/>
      <c r="C322" s="32"/>
      <c r="D322" s="32"/>
      <c r="E322" s="32"/>
      <c r="F322" s="32"/>
      <c r="G322" s="32"/>
      <c r="H322" s="32"/>
      <c r="I322" s="59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8" customHeight="1" thickBot="1">
      <c r="A323" s="32"/>
      <c r="B323" s="32"/>
      <c r="C323" s="32"/>
      <c r="D323" s="32"/>
      <c r="E323" s="32"/>
      <c r="F323" s="32"/>
      <c r="G323" s="32"/>
      <c r="H323" s="32"/>
      <c r="I323" s="59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8" customHeight="1" thickBot="1">
      <c r="A324" s="32"/>
      <c r="B324" s="32"/>
      <c r="C324" s="32"/>
      <c r="D324" s="32"/>
      <c r="E324" s="32"/>
      <c r="F324" s="32"/>
      <c r="G324" s="32"/>
      <c r="H324" s="32"/>
      <c r="I324" s="59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8" customHeight="1" thickBot="1">
      <c r="A325" s="32"/>
      <c r="B325" s="32"/>
      <c r="C325" s="32"/>
      <c r="D325" s="32"/>
      <c r="E325" s="32"/>
      <c r="F325" s="32"/>
      <c r="G325" s="32"/>
      <c r="H325" s="32"/>
      <c r="I325" s="59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8" customHeight="1" thickBot="1">
      <c r="A326" s="32"/>
      <c r="B326" s="32"/>
      <c r="C326" s="32"/>
      <c r="D326" s="32"/>
      <c r="E326" s="32"/>
      <c r="F326" s="32"/>
      <c r="G326" s="32"/>
      <c r="H326" s="32"/>
      <c r="I326" s="59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8" customHeight="1" thickBot="1">
      <c r="A327" s="32"/>
      <c r="B327" s="32"/>
      <c r="C327" s="32"/>
      <c r="D327" s="32"/>
      <c r="E327" s="32"/>
      <c r="F327" s="32"/>
      <c r="G327" s="32"/>
      <c r="H327" s="32"/>
      <c r="I327" s="59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8" customHeight="1" thickBot="1">
      <c r="A328" s="32"/>
      <c r="B328" s="32"/>
      <c r="C328" s="32"/>
      <c r="D328" s="32"/>
      <c r="E328" s="32"/>
      <c r="F328" s="32"/>
      <c r="G328" s="32"/>
      <c r="H328" s="32"/>
      <c r="I328" s="59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8" customHeight="1" thickBot="1">
      <c r="A329" s="32"/>
      <c r="B329" s="32"/>
      <c r="C329" s="32"/>
      <c r="D329" s="32"/>
      <c r="E329" s="32"/>
      <c r="F329" s="32"/>
      <c r="G329" s="32"/>
      <c r="H329" s="32"/>
      <c r="I329" s="59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8" customHeight="1" thickBot="1">
      <c r="A330" s="32"/>
      <c r="B330" s="32"/>
      <c r="C330" s="32"/>
      <c r="D330" s="32"/>
      <c r="E330" s="32"/>
      <c r="F330" s="32"/>
      <c r="G330" s="32"/>
      <c r="H330" s="32"/>
      <c r="I330" s="59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8" customHeight="1" thickBot="1">
      <c r="A331" s="32"/>
      <c r="B331" s="32"/>
      <c r="C331" s="32"/>
      <c r="D331" s="32"/>
      <c r="E331" s="32"/>
      <c r="F331" s="32"/>
      <c r="G331" s="32"/>
      <c r="H331" s="32"/>
      <c r="I331" s="59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8" customHeight="1" thickBot="1">
      <c r="A332" s="32"/>
      <c r="B332" s="32"/>
      <c r="C332" s="32"/>
      <c r="D332" s="32"/>
      <c r="E332" s="32"/>
      <c r="F332" s="32"/>
      <c r="G332" s="32"/>
      <c r="H332" s="32"/>
      <c r="I332" s="59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8" customHeight="1" thickBot="1">
      <c r="A333" s="32"/>
      <c r="B333" s="32"/>
      <c r="C333" s="32"/>
      <c r="D333" s="32"/>
      <c r="E333" s="32"/>
      <c r="F333" s="32"/>
      <c r="G333" s="32"/>
      <c r="H333" s="32"/>
      <c r="I333" s="59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8" customHeight="1" thickBot="1">
      <c r="A334" s="32"/>
      <c r="B334" s="32"/>
      <c r="C334" s="32"/>
      <c r="D334" s="32"/>
      <c r="E334" s="32"/>
      <c r="F334" s="32"/>
      <c r="G334" s="32"/>
      <c r="H334" s="32"/>
      <c r="I334" s="59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8" customHeight="1" thickBot="1">
      <c r="A335" s="32"/>
      <c r="B335" s="32"/>
      <c r="C335" s="32"/>
      <c r="D335" s="32"/>
      <c r="E335" s="32"/>
      <c r="F335" s="32"/>
      <c r="G335" s="32"/>
      <c r="H335" s="32"/>
      <c r="I335" s="59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8" customHeight="1" thickBot="1">
      <c r="A336" s="32"/>
      <c r="B336" s="32"/>
      <c r="C336" s="32"/>
      <c r="D336" s="32"/>
      <c r="E336" s="32"/>
      <c r="F336" s="32"/>
      <c r="G336" s="32"/>
      <c r="H336" s="32"/>
      <c r="I336" s="59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8" customHeight="1" thickBot="1">
      <c r="A337" s="32"/>
      <c r="B337" s="32"/>
      <c r="C337" s="32"/>
      <c r="D337" s="32"/>
      <c r="E337" s="32"/>
      <c r="F337" s="32"/>
      <c r="G337" s="32"/>
      <c r="H337" s="32"/>
      <c r="I337" s="59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8" customHeight="1" thickBot="1">
      <c r="A338" s="32"/>
      <c r="B338" s="32"/>
      <c r="C338" s="32"/>
      <c r="D338" s="32"/>
      <c r="E338" s="32"/>
      <c r="F338" s="32"/>
      <c r="G338" s="32"/>
      <c r="H338" s="32"/>
      <c r="I338" s="59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8" customHeight="1" thickBot="1">
      <c r="A339" s="32"/>
      <c r="B339" s="32"/>
      <c r="C339" s="32"/>
      <c r="D339" s="32"/>
      <c r="E339" s="32"/>
      <c r="F339" s="32"/>
      <c r="G339" s="32"/>
      <c r="H339" s="32"/>
      <c r="I339" s="59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8" customHeight="1" thickBot="1">
      <c r="A340" s="32"/>
      <c r="B340" s="32"/>
      <c r="C340" s="32"/>
      <c r="D340" s="32"/>
      <c r="E340" s="32"/>
      <c r="F340" s="32"/>
      <c r="G340" s="32"/>
      <c r="H340" s="32"/>
      <c r="I340" s="59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8" customHeight="1" thickBot="1">
      <c r="A341" s="32"/>
      <c r="B341" s="32"/>
      <c r="C341" s="32"/>
      <c r="D341" s="32"/>
      <c r="E341" s="32"/>
      <c r="F341" s="32"/>
      <c r="G341" s="32"/>
      <c r="H341" s="32"/>
      <c r="I341" s="59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8" customHeight="1" thickBot="1">
      <c r="A342" s="32"/>
      <c r="B342" s="32"/>
      <c r="C342" s="32"/>
      <c r="D342" s="32"/>
      <c r="E342" s="32"/>
      <c r="F342" s="32"/>
      <c r="G342" s="32"/>
      <c r="H342" s="32"/>
      <c r="I342" s="59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8" customHeight="1" thickBot="1">
      <c r="A343" s="32"/>
      <c r="B343" s="32"/>
      <c r="C343" s="32"/>
      <c r="D343" s="32"/>
      <c r="E343" s="32"/>
      <c r="F343" s="32"/>
      <c r="G343" s="32"/>
      <c r="H343" s="32"/>
      <c r="I343" s="59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8" customHeight="1" thickBot="1">
      <c r="A344" s="32"/>
      <c r="B344" s="32"/>
      <c r="C344" s="32"/>
      <c r="D344" s="32"/>
      <c r="E344" s="32"/>
      <c r="F344" s="32"/>
      <c r="G344" s="32"/>
      <c r="H344" s="32"/>
      <c r="I344" s="59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8" customHeight="1" thickBot="1">
      <c r="A345" s="32"/>
      <c r="B345" s="32"/>
      <c r="C345" s="32"/>
      <c r="D345" s="32"/>
      <c r="E345" s="32"/>
      <c r="F345" s="32"/>
      <c r="G345" s="32"/>
      <c r="H345" s="32"/>
      <c r="I345" s="59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8" customHeight="1" thickBot="1">
      <c r="A346" s="32"/>
      <c r="B346" s="32"/>
      <c r="C346" s="32"/>
      <c r="D346" s="32"/>
      <c r="E346" s="32"/>
      <c r="F346" s="32"/>
      <c r="G346" s="32"/>
      <c r="H346" s="32"/>
      <c r="I346" s="59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8" customHeight="1" thickBot="1">
      <c r="A347" s="32"/>
      <c r="B347" s="32"/>
      <c r="C347" s="32"/>
      <c r="D347" s="32"/>
      <c r="E347" s="32"/>
      <c r="F347" s="32"/>
      <c r="G347" s="32"/>
      <c r="H347" s="32"/>
      <c r="I347" s="59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8" customHeight="1" thickBot="1">
      <c r="A348" s="32"/>
      <c r="B348" s="32"/>
      <c r="C348" s="32"/>
      <c r="D348" s="32"/>
      <c r="E348" s="32"/>
      <c r="F348" s="32"/>
      <c r="G348" s="32"/>
      <c r="H348" s="32"/>
      <c r="I348" s="59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8" customHeight="1" thickBot="1">
      <c r="A349" s="32"/>
      <c r="B349" s="32"/>
      <c r="C349" s="32"/>
      <c r="D349" s="32"/>
      <c r="E349" s="32"/>
      <c r="F349" s="32"/>
      <c r="G349" s="32"/>
      <c r="H349" s="32"/>
      <c r="I349" s="59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8" customHeight="1" thickBot="1">
      <c r="A350" s="32"/>
      <c r="B350" s="32"/>
      <c r="C350" s="32"/>
      <c r="D350" s="32"/>
      <c r="E350" s="32"/>
      <c r="F350" s="32"/>
      <c r="G350" s="32"/>
      <c r="H350" s="32"/>
      <c r="I350" s="59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8" customHeight="1" thickBot="1">
      <c r="A351" s="32"/>
      <c r="B351" s="32"/>
      <c r="C351" s="32"/>
      <c r="D351" s="32"/>
      <c r="E351" s="32"/>
      <c r="F351" s="32"/>
      <c r="G351" s="32"/>
      <c r="H351" s="32"/>
      <c r="I351" s="59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8" customHeight="1" thickBot="1">
      <c r="A352" s="32"/>
      <c r="B352" s="32"/>
      <c r="C352" s="32"/>
      <c r="D352" s="32"/>
      <c r="E352" s="32"/>
      <c r="F352" s="32"/>
      <c r="G352" s="32"/>
      <c r="H352" s="32"/>
      <c r="I352" s="59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8" customHeight="1" thickBot="1">
      <c r="A353" s="32"/>
      <c r="B353" s="32"/>
      <c r="C353" s="32"/>
      <c r="D353" s="32"/>
      <c r="E353" s="32"/>
      <c r="F353" s="32"/>
      <c r="G353" s="32"/>
      <c r="H353" s="32"/>
      <c r="I353" s="59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8" customHeight="1" thickBot="1">
      <c r="A354" s="32"/>
      <c r="B354" s="32"/>
      <c r="C354" s="32"/>
      <c r="D354" s="32"/>
      <c r="E354" s="32"/>
      <c r="F354" s="32"/>
      <c r="G354" s="32"/>
      <c r="H354" s="32"/>
      <c r="I354" s="59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8" customHeight="1" thickBot="1">
      <c r="A355" s="32"/>
      <c r="B355" s="32"/>
      <c r="C355" s="32"/>
      <c r="D355" s="32"/>
      <c r="E355" s="32"/>
      <c r="F355" s="32"/>
      <c r="G355" s="32"/>
      <c r="H355" s="32"/>
      <c r="I355" s="59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8" customHeight="1" thickBot="1">
      <c r="A356" s="32"/>
      <c r="B356" s="32"/>
      <c r="C356" s="32"/>
      <c r="D356" s="32"/>
      <c r="E356" s="32"/>
      <c r="F356" s="32"/>
      <c r="G356" s="32"/>
      <c r="H356" s="32"/>
      <c r="I356" s="59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8" customHeight="1" thickBot="1">
      <c r="A357" s="32"/>
      <c r="B357" s="32"/>
      <c r="C357" s="32"/>
      <c r="D357" s="32"/>
      <c r="E357" s="32"/>
      <c r="F357" s="32"/>
      <c r="G357" s="32"/>
      <c r="H357" s="32"/>
      <c r="I357" s="59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8" customHeight="1" thickBot="1">
      <c r="A358" s="32"/>
      <c r="B358" s="32"/>
      <c r="C358" s="32"/>
      <c r="D358" s="32"/>
      <c r="E358" s="32"/>
      <c r="F358" s="32"/>
      <c r="G358" s="32"/>
      <c r="H358" s="32"/>
      <c r="I358" s="59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8" customHeight="1" thickBot="1">
      <c r="A359" s="32"/>
      <c r="B359" s="32"/>
      <c r="C359" s="32"/>
      <c r="D359" s="32"/>
      <c r="E359" s="32"/>
      <c r="F359" s="32"/>
      <c r="G359" s="32"/>
      <c r="H359" s="32"/>
      <c r="I359" s="59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8" customHeight="1" thickBot="1">
      <c r="A360" s="32"/>
      <c r="B360" s="32"/>
      <c r="C360" s="32"/>
      <c r="D360" s="32"/>
      <c r="E360" s="32"/>
      <c r="F360" s="32"/>
      <c r="G360" s="32"/>
      <c r="H360" s="32"/>
      <c r="I360" s="59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8" customHeight="1" thickBot="1">
      <c r="A361" s="32"/>
      <c r="B361" s="32"/>
      <c r="C361" s="32"/>
      <c r="D361" s="32"/>
      <c r="E361" s="32"/>
      <c r="F361" s="32"/>
      <c r="G361" s="32"/>
      <c r="H361" s="32"/>
      <c r="I361" s="59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8" customHeight="1" thickBot="1">
      <c r="A362" s="32"/>
      <c r="B362" s="32"/>
      <c r="C362" s="32"/>
      <c r="D362" s="32"/>
      <c r="E362" s="32"/>
      <c r="F362" s="32"/>
      <c r="G362" s="32"/>
      <c r="H362" s="32"/>
      <c r="I362" s="59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8" customHeight="1" thickBot="1">
      <c r="A363" s="32"/>
      <c r="B363" s="32"/>
      <c r="C363" s="32"/>
      <c r="D363" s="32"/>
      <c r="E363" s="32"/>
      <c r="F363" s="32"/>
      <c r="G363" s="32"/>
      <c r="H363" s="32"/>
      <c r="I363" s="59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8" customHeight="1" thickBot="1">
      <c r="A364" s="32"/>
      <c r="B364" s="32"/>
      <c r="C364" s="32"/>
      <c r="D364" s="32"/>
      <c r="E364" s="32"/>
      <c r="F364" s="32"/>
      <c r="G364" s="32"/>
      <c r="H364" s="32"/>
      <c r="I364" s="59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8" customHeight="1" thickBot="1">
      <c r="A365" s="32"/>
      <c r="B365" s="32"/>
      <c r="C365" s="32"/>
      <c r="D365" s="32"/>
      <c r="E365" s="32"/>
      <c r="F365" s="32"/>
      <c r="G365" s="32"/>
      <c r="H365" s="32"/>
      <c r="I365" s="59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8" customHeight="1" thickBot="1">
      <c r="A366" s="32"/>
      <c r="B366" s="32"/>
      <c r="C366" s="32"/>
      <c r="D366" s="32"/>
      <c r="E366" s="32"/>
      <c r="F366" s="32"/>
      <c r="G366" s="32"/>
      <c r="H366" s="32"/>
      <c r="I366" s="59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8" customHeight="1" thickBot="1">
      <c r="A367" s="32"/>
      <c r="B367" s="32"/>
      <c r="C367" s="32"/>
      <c r="D367" s="32"/>
      <c r="E367" s="32"/>
      <c r="F367" s="32"/>
      <c r="G367" s="32"/>
      <c r="H367" s="32"/>
      <c r="I367" s="59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8" customHeight="1" thickBot="1">
      <c r="A368" s="32"/>
      <c r="B368" s="32"/>
      <c r="C368" s="32"/>
      <c r="D368" s="32"/>
      <c r="E368" s="32"/>
      <c r="F368" s="32"/>
      <c r="G368" s="32"/>
      <c r="H368" s="32"/>
      <c r="I368" s="59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8" customHeight="1" thickBot="1">
      <c r="A369" s="32"/>
      <c r="B369" s="32"/>
      <c r="C369" s="32"/>
      <c r="D369" s="32"/>
      <c r="E369" s="32"/>
      <c r="F369" s="32"/>
      <c r="G369" s="32"/>
      <c r="H369" s="32"/>
      <c r="I369" s="59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8" customHeight="1" thickBot="1">
      <c r="A370" s="32"/>
      <c r="B370" s="32"/>
      <c r="C370" s="32"/>
      <c r="D370" s="32"/>
      <c r="E370" s="32"/>
      <c r="F370" s="32"/>
      <c r="G370" s="32"/>
      <c r="H370" s="32"/>
      <c r="I370" s="59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8" customHeight="1" thickBot="1">
      <c r="A371" s="32"/>
      <c r="B371" s="32"/>
      <c r="C371" s="32"/>
      <c r="D371" s="32"/>
      <c r="E371" s="32"/>
      <c r="F371" s="32"/>
      <c r="G371" s="32"/>
      <c r="H371" s="32"/>
      <c r="I371" s="59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8" customHeight="1" thickBot="1">
      <c r="A372" s="32"/>
      <c r="B372" s="32"/>
      <c r="C372" s="32"/>
      <c r="D372" s="32"/>
      <c r="E372" s="32"/>
      <c r="F372" s="32"/>
      <c r="G372" s="32"/>
      <c r="H372" s="32"/>
      <c r="I372" s="59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8" customHeight="1" thickBot="1">
      <c r="A373" s="32"/>
      <c r="B373" s="32"/>
      <c r="C373" s="32"/>
      <c r="D373" s="32"/>
      <c r="E373" s="32"/>
      <c r="F373" s="32"/>
      <c r="G373" s="32"/>
      <c r="H373" s="32"/>
      <c r="I373" s="59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8" customHeight="1" thickBot="1">
      <c r="A374" s="32"/>
      <c r="B374" s="32"/>
      <c r="C374" s="32"/>
      <c r="D374" s="32"/>
      <c r="E374" s="32"/>
      <c r="F374" s="32"/>
      <c r="G374" s="32"/>
      <c r="H374" s="32"/>
      <c r="I374" s="59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8" customHeight="1" thickBot="1">
      <c r="A375" s="32"/>
      <c r="B375" s="32"/>
      <c r="C375" s="32"/>
      <c r="D375" s="32"/>
      <c r="E375" s="32"/>
      <c r="F375" s="32"/>
      <c r="G375" s="32"/>
      <c r="H375" s="32"/>
      <c r="I375" s="59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8" customHeight="1" thickBot="1">
      <c r="A376" s="32"/>
      <c r="B376" s="32"/>
      <c r="C376" s="32"/>
      <c r="D376" s="32"/>
      <c r="E376" s="32"/>
      <c r="F376" s="32"/>
      <c r="G376" s="32"/>
      <c r="H376" s="32"/>
      <c r="I376" s="59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8" customHeight="1" thickBot="1">
      <c r="A377" s="32"/>
      <c r="B377" s="32"/>
      <c r="C377" s="32"/>
      <c r="D377" s="32"/>
      <c r="E377" s="32"/>
      <c r="F377" s="32"/>
      <c r="G377" s="32"/>
      <c r="H377" s="32"/>
      <c r="I377" s="59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8" customHeight="1" thickBot="1">
      <c r="A378" s="32"/>
      <c r="B378" s="32"/>
      <c r="C378" s="32"/>
      <c r="D378" s="32"/>
      <c r="E378" s="32"/>
      <c r="F378" s="32"/>
      <c r="G378" s="32"/>
      <c r="H378" s="32"/>
      <c r="I378" s="59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8" customHeight="1" thickBot="1">
      <c r="A379" s="32"/>
      <c r="B379" s="32"/>
      <c r="C379" s="32"/>
      <c r="D379" s="32"/>
      <c r="E379" s="32"/>
      <c r="F379" s="32"/>
      <c r="G379" s="32"/>
      <c r="H379" s="32"/>
      <c r="I379" s="59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8" customHeight="1" thickBot="1">
      <c r="A380" s="32"/>
      <c r="B380" s="32"/>
      <c r="C380" s="32"/>
      <c r="D380" s="32"/>
      <c r="E380" s="32"/>
      <c r="F380" s="32"/>
      <c r="G380" s="32"/>
      <c r="H380" s="32"/>
      <c r="I380" s="59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8" customHeight="1" thickBot="1">
      <c r="A381" s="32"/>
      <c r="B381" s="32"/>
      <c r="C381" s="32"/>
      <c r="D381" s="32"/>
      <c r="E381" s="32"/>
      <c r="F381" s="32"/>
      <c r="G381" s="32"/>
      <c r="H381" s="32"/>
      <c r="I381" s="59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8" customHeight="1" thickBot="1">
      <c r="A382" s="32"/>
      <c r="B382" s="32"/>
      <c r="C382" s="32"/>
      <c r="D382" s="32"/>
      <c r="E382" s="32"/>
      <c r="F382" s="32"/>
      <c r="G382" s="32"/>
      <c r="H382" s="32"/>
      <c r="I382" s="59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8" customHeight="1" thickBot="1">
      <c r="A383" s="32"/>
      <c r="B383" s="32"/>
      <c r="C383" s="32"/>
      <c r="D383" s="32"/>
      <c r="E383" s="32"/>
      <c r="F383" s="32"/>
      <c r="G383" s="32"/>
      <c r="H383" s="32"/>
      <c r="I383" s="59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8" customHeight="1" thickBot="1">
      <c r="A384" s="32"/>
      <c r="B384" s="32"/>
      <c r="C384" s="32"/>
      <c r="D384" s="32"/>
      <c r="E384" s="32"/>
      <c r="F384" s="32"/>
      <c r="G384" s="32"/>
      <c r="H384" s="32"/>
      <c r="I384" s="59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8" customHeight="1" thickBot="1">
      <c r="A385" s="32"/>
      <c r="B385" s="32"/>
      <c r="C385" s="32"/>
      <c r="D385" s="32"/>
      <c r="E385" s="32"/>
      <c r="F385" s="32"/>
      <c r="G385" s="32"/>
      <c r="H385" s="32"/>
      <c r="I385" s="59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8" customHeight="1" thickBot="1">
      <c r="A386" s="32"/>
      <c r="B386" s="32"/>
      <c r="C386" s="32"/>
      <c r="D386" s="32"/>
      <c r="E386" s="32"/>
      <c r="F386" s="32"/>
      <c r="G386" s="32"/>
      <c r="H386" s="32"/>
      <c r="I386" s="59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8" customHeight="1" thickBot="1">
      <c r="A387" s="32"/>
      <c r="B387" s="32"/>
      <c r="C387" s="32"/>
      <c r="D387" s="32"/>
      <c r="E387" s="32"/>
      <c r="F387" s="32"/>
      <c r="G387" s="32"/>
      <c r="H387" s="32"/>
      <c r="I387" s="59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8" customHeight="1" thickBot="1">
      <c r="A388" s="32"/>
      <c r="B388" s="32"/>
      <c r="C388" s="32"/>
      <c r="D388" s="32"/>
      <c r="E388" s="32"/>
      <c r="F388" s="32"/>
      <c r="G388" s="32"/>
      <c r="H388" s="32"/>
      <c r="I388" s="59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8" customHeight="1" thickBot="1">
      <c r="A389" s="32"/>
      <c r="B389" s="32"/>
      <c r="C389" s="32"/>
      <c r="D389" s="32"/>
      <c r="E389" s="32"/>
      <c r="F389" s="32"/>
      <c r="G389" s="32"/>
      <c r="H389" s="32"/>
      <c r="I389" s="59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8" customHeight="1" thickBot="1">
      <c r="A390" s="32"/>
      <c r="B390" s="32"/>
      <c r="C390" s="32"/>
      <c r="D390" s="32"/>
      <c r="E390" s="32"/>
      <c r="F390" s="32"/>
      <c r="G390" s="32"/>
      <c r="H390" s="32"/>
      <c r="I390" s="59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8" customHeight="1" thickBot="1">
      <c r="A391" s="32"/>
      <c r="B391" s="32"/>
      <c r="C391" s="32"/>
      <c r="D391" s="32"/>
      <c r="E391" s="32"/>
      <c r="F391" s="32"/>
      <c r="G391" s="32"/>
      <c r="H391" s="32"/>
      <c r="I391" s="59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8" customHeight="1" thickBot="1">
      <c r="A392" s="32"/>
      <c r="B392" s="32"/>
      <c r="C392" s="32"/>
      <c r="D392" s="32"/>
      <c r="E392" s="32"/>
      <c r="F392" s="32"/>
      <c r="G392" s="32"/>
      <c r="H392" s="32"/>
      <c r="I392" s="59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8" customHeight="1" thickBot="1">
      <c r="A393" s="32"/>
      <c r="B393" s="32"/>
      <c r="C393" s="32"/>
      <c r="D393" s="32"/>
      <c r="E393" s="32"/>
      <c r="F393" s="32"/>
      <c r="G393" s="32"/>
      <c r="H393" s="32"/>
      <c r="I393" s="59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8" customHeight="1" thickBot="1">
      <c r="A394" s="32"/>
      <c r="B394" s="32"/>
      <c r="C394" s="32"/>
      <c r="D394" s="32"/>
      <c r="E394" s="32"/>
      <c r="F394" s="32"/>
      <c r="G394" s="32"/>
      <c r="H394" s="32"/>
      <c r="I394" s="59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8" customHeight="1" thickBot="1">
      <c r="A395" s="32"/>
      <c r="B395" s="32"/>
      <c r="C395" s="32"/>
      <c r="D395" s="32"/>
      <c r="E395" s="32"/>
      <c r="F395" s="32"/>
      <c r="G395" s="32"/>
      <c r="H395" s="32"/>
      <c r="I395" s="59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8" customHeight="1" thickBot="1">
      <c r="A396" s="32"/>
      <c r="B396" s="32"/>
      <c r="C396" s="32"/>
      <c r="D396" s="32"/>
      <c r="E396" s="32"/>
      <c r="F396" s="32"/>
      <c r="G396" s="32"/>
      <c r="H396" s="32"/>
      <c r="I396" s="59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8" customHeight="1" thickBot="1">
      <c r="A397" s="32"/>
      <c r="B397" s="32"/>
      <c r="C397" s="32"/>
      <c r="D397" s="32"/>
      <c r="E397" s="32"/>
      <c r="F397" s="32"/>
      <c r="G397" s="32"/>
      <c r="H397" s="32"/>
      <c r="I397" s="59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8" customHeight="1" thickBot="1">
      <c r="A398" s="32"/>
      <c r="B398" s="32"/>
      <c r="C398" s="32"/>
      <c r="D398" s="32"/>
      <c r="E398" s="32"/>
      <c r="F398" s="32"/>
      <c r="G398" s="32"/>
      <c r="H398" s="32"/>
      <c r="I398" s="59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8" customHeight="1" thickBot="1">
      <c r="A399" s="32"/>
      <c r="B399" s="32"/>
      <c r="C399" s="32"/>
      <c r="D399" s="32"/>
      <c r="E399" s="32"/>
      <c r="F399" s="32"/>
      <c r="G399" s="32"/>
      <c r="H399" s="32"/>
      <c r="I399" s="59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8" customHeight="1" thickBot="1">
      <c r="A400" s="32"/>
      <c r="B400" s="32"/>
      <c r="C400" s="32"/>
      <c r="D400" s="32"/>
      <c r="E400" s="32"/>
      <c r="F400" s="32"/>
      <c r="G400" s="32"/>
      <c r="H400" s="32"/>
      <c r="I400" s="59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8" customHeight="1" thickBot="1">
      <c r="A401" s="32"/>
      <c r="B401" s="32"/>
      <c r="C401" s="32"/>
      <c r="D401" s="32"/>
      <c r="E401" s="32"/>
      <c r="F401" s="32"/>
      <c r="G401" s="32"/>
      <c r="H401" s="32"/>
      <c r="I401" s="59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8" customHeight="1" thickBot="1">
      <c r="A402" s="32"/>
      <c r="B402" s="32"/>
      <c r="C402" s="32"/>
      <c r="D402" s="32"/>
      <c r="E402" s="32"/>
      <c r="F402" s="32"/>
      <c r="G402" s="32"/>
      <c r="H402" s="32"/>
      <c r="I402" s="59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8" customHeight="1" thickBot="1">
      <c r="A403" s="32"/>
      <c r="B403" s="32"/>
      <c r="C403" s="32"/>
      <c r="D403" s="32"/>
      <c r="E403" s="32"/>
      <c r="F403" s="32"/>
      <c r="G403" s="32"/>
      <c r="H403" s="32"/>
      <c r="I403" s="59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8" customHeight="1" thickBot="1">
      <c r="A404" s="32"/>
      <c r="B404" s="32"/>
      <c r="C404" s="32"/>
      <c r="D404" s="32"/>
      <c r="E404" s="32"/>
      <c r="F404" s="32"/>
      <c r="G404" s="32"/>
      <c r="H404" s="32"/>
      <c r="I404" s="59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8" customHeight="1" thickBot="1">
      <c r="A405" s="32"/>
      <c r="B405" s="32"/>
      <c r="C405" s="32"/>
      <c r="D405" s="32"/>
      <c r="E405" s="32"/>
      <c r="F405" s="32"/>
      <c r="G405" s="32"/>
      <c r="H405" s="32"/>
      <c r="I405" s="59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8" customHeight="1" thickBot="1">
      <c r="A406" s="32"/>
      <c r="B406" s="32"/>
      <c r="C406" s="32"/>
      <c r="D406" s="32"/>
      <c r="E406" s="32"/>
      <c r="F406" s="32"/>
      <c r="G406" s="32"/>
      <c r="H406" s="32"/>
      <c r="I406" s="59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8" customHeight="1" thickBot="1">
      <c r="A407" s="32"/>
      <c r="B407" s="32"/>
      <c r="C407" s="32"/>
      <c r="D407" s="32"/>
      <c r="E407" s="32"/>
      <c r="F407" s="32"/>
      <c r="G407" s="32"/>
      <c r="H407" s="32"/>
      <c r="I407" s="59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8" customHeight="1" thickBot="1">
      <c r="A408" s="32"/>
      <c r="B408" s="32"/>
      <c r="C408" s="32"/>
      <c r="D408" s="32"/>
      <c r="E408" s="32"/>
      <c r="F408" s="32"/>
      <c r="G408" s="32"/>
      <c r="H408" s="32"/>
      <c r="I408" s="59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8" customHeight="1" thickBot="1">
      <c r="A409" s="32"/>
      <c r="B409" s="32"/>
      <c r="C409" s="32"/>
      <c r="D409" s="32"/>
      <c r="E409" s="32"/>
      <c r="F409" s="32"/>
      <c r="G409" s="32"/>
      <c r="H409" s="32"/>
      <c r="I409" s="59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8" customHeight="1" thickBot="1">
      <c r="A410" s="32"/>
      <c r="B410" s="32"/>
      <c r="C410" s="32"/>
      <c r="D410" s="32"/>
      <c r="E410" s="32"/>
      <c r="F410" s="32"/>
      <c r="G410" s="32"/>
      <c r="H410" s="32"/>
      <c r="I410" s="59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8" customHeight="1" thickBot="1">
      <c r="A411" s="32"/>
      <c r="B411" s="32"/>
      <c r="C411" s="32"/>
      <c r="D411" s="32"/>
      <c r="E411" s="32"/>
      <c r="F411" s="32"/>
      <c r="G411" s="32"/>
      <c r="H411" s="32"/>
      <c r="I411" s="59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8" customHeight="1" thickBot="1">
      <c r="A412" s="32"/>
      <c r="B412" s="32"/>
      <c r="C412" s="32"/>
      <c r="D412" s="32"/>
      <c r="E412" s="32"/>
      <c r="F412" s="32"/>
      <c r="G412" s="32"/>
      <c r="H412" s="32"/>
      <c r="I412" s="59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8" customHeight="1" thickBot="1">
      <c r="A413" s="32"/>
      <c r="B413" s="32"/>
      <c r="C413" s="32"/>
      <c r="D413" s="32"/>
      <c r="E413" s="32"/>
      <c r="F413" s="32"/>
      <c r="G413" s="32"/>
      <c r="H413" s="32"/>
      <c r="I413" s="59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8" customHeight="1" thickBot="1">
      <c r="A414" s="32"/>
      <c r="B414" s="32"/>
      <c r="C414" s="32"/>
      <c r="D414" s="32"/>
      <c r="E414" s="32"/>
      <c r="F414" s="32"/>
      <c r="G414" s="32"/>
      <c r="H414" s="32"/>
      <c r="I414" s="59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8" customHeight="1" thickBot="1">
      <c r="A415" s="32"/>
      <c r="B415" s="32"/>
      <c r="C415" s="32"/>
      <c r="D415" s="32"/>
      <c r="E415" s="32"/>
      <c r="F415" s="32"/>
      <c r="G415" s="32"/>
      <c r="H415" s="32"/>
      <c r="I415" s="59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8" customHeight="1" thickBot="1">
      <c r="A416" s="32"/>
      <c r="B416" s="32"/>
      <c r="C416" s="32"/>
      <c r="D416" s="32"/>
      <c r="E416" s="32"/>
      <c r="F416" s="32"/>
      <c r="G416" s="32"/>
      <c r="H416" s="32"/>
      <c r="I416" s="59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8" customHeight="1" thickBot="1">
      <c r="A417" s="32"/>
      <c r="B417" s="32"/>
      <c r="C417" s="32"/>
      <c r="D417" s="32"/>
      <c r="E417" s="32"/>
      <c r="F417" s="32"/>
      <c r="G417" s="32"/>
      <c r="H417" s="32"/>
      <c r="I417" s="59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8" customHeight="1" thickBot="1">
      <c r="A418" s="32"/>
      <c r="B418" s="32"/>
      <c r="C418" s="32"/>
      <c r="D418" s="32"/>
      <c r="E418" s="32"/>
      <c r="F418" s="32"/>
      <c r="G418" s="32"/>
      <c r="H418" s="32"/>
      <c r="I418" s="59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8" customHeight="1" thickBot="1">
      <c r="A419" s="32"/>
      <c r="B419" s="32"/>
      <c r="C419" s="32"/>
      <c r="D419" s="32"/>
      <c r="E419" s="32"/>
      <c r="F419" s="32"/>
      <c r="G419" s="32"/>
      <c r="H419" s="32"/>
      <c r="I419" s="59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8" customHeight="1" thickBot="1">
      <c r="A420" s="32"/>
      <c r="B420" s="32"/>
      <c r="C420" s="32"/>
      <c r="D420" s="32"/>
      <c r="E420" s="32"/>
      <c r="F420" s="32"/>
      <c r="G420" s="32"/>
      <c r="H420" s="32"/>
      <c r="I420" s="59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8" customHeight="1" thickBot="1">
      <c r="A421" s="32"/>
      <c r="B421" s="32"/>
      <c r="C421" s="32"/>
      <c r="D421" s="32"/>
      <c r="E421" s="32"/>
      <c r="F421" s="32"/>
      <c r="G421" s="32"/>
      <c r="H421" s="32"/>
      <c r="I421" s="59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8" customHeight="1" thickBot="1">
      <c r="A422" s="32"/>
      <c r="B422" s="32"/>
      <c r="C422" s="32"/>
      <c r="D422" s="32"/>
      <c r="E422" s="32"/>
      <c r="F422" s="32"/>
      <c r="G422" s="32"/>
      <c r="H422" s="32"/>
      <c r="I422" s="59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8" customHeight="1" thickBot="1">
      <c r="A423" s="32"/>
      <c r="B423" s="32"/>
      <c r="C423" s="32"/>
      <c r="D423" s="32"/>
      <c r="E423" s="32"/>
      <c r="F423" s="32"/>
      <c r="G423" s="32"/>
      <c r="H423" s="32"/>
      <c r="I423" s="59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8" customHeight="1" thickBot="1">
      <c r="A424" s="32"/>
      <c r="B424" s="32"/>
      <c r="C424" s="32"/>
      <c r="D424" s="32"/>
      <c r="E424" s="32"/>
      <c r="F424" s="32"/>
      <c r="G424" s="32"/>
      <c r="H424" s="32"/>
      <c r="I424" s="59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8" customHeight="1" thickBot="1">
      <c r="A425" s="32"/>
      <c r="B425" s="32"/>
      <c r="C425" s="32"/>
      <c r="D425" s="32"/>
      <c r="E425" s="32"/>
      <c r="F425" s="32"/>
      <c r="G425" s="32"/>
      <c r="H425" s="32"/>
      <c r="I425" s="59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8" customHeight="1" thickBot="1">
      <c r="A426" s="32"/>
      <c r="B426" s="32"/>
      <c r="C426" s="32"/>
      <c r="D426" s="32"/>
      <c r="E426" s="32"/>
      <c r="F426" s="32"/>
      <c r="G426" s="32"/>
      <c r="H426" s="32"/>
      <c r="I426" s="59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8" customHeight="1" thickBot="1">
      <c r="A427" s="32"/>
      <c r="B427" s="32"/>
      <c r="C427" s="32"/>
      <c r="D427" s="32"/>
      <c r="E427" s="32"/>
      <c r="F427" s="32"/>
      <c r="G427" s="32"/>
      <c r="H427" s="32"/>
      <c r="I427" s="59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8" customHeight="1" thickBot="1">
      <c r="A428" s="32"/>
      <c r="B428" s="32"/>
      <c r="C428" s="32"/>
      <c r="D428" s="32"/>
      <c r="E428" s="32"/>
      <c r="F428" s="32"/>
      <c r="G428" s="32"/>
      <c r="H428" s="32"/>
      <c r="I428" s="59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8" customHeight="1" thickBot="1">
      <c r="A429" s="32"/>
      <c r="B429" s="32"/>
      <c r="C429" s="32"/>
      <c r="D429" s="32"/>
      <c r="E429" s="32"/>
      <c r="F429" s="32"/>
      <c r="G429" s="32"/>
      <c r="H429" s="32"/>
      <c r="I429" s="59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8" customHeight="1" thickBot="1">
      <c r="A430" s="32"/>
      <c r="B430" s="32"/>
      <c r="C430" s="32"/>
      <c r="D430" s="32"/>
      <c r="E430" s="32"/>
      <c r="F430" s="32"/>
      <c r="G430" s="32"/>
      <c r="H430" s="32"/>
      <c r="I430" s="59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8" customHeight="1" thickBot="1">
      <c r="A431" s="32"/>
      <c r="B431" s="32"/>
      <c r="C431" s="32"/>
      <c r="D431" s="32"/>
      <c r="E431" s="32"/>
      <c r="F431" s="32"/>
      <c r="G431" s="32"/>
      <c r="H431" s="32"/>
      <c r="I431" s="59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8" customHeight="1" thickBot="1">
      <c r="A432" s="32"/>
      <c r="B432" s="32"/>
      <c r="C432" s="32"/>
      <c r="D432" s="32"/>
      <c r="E432" s="32"/>
      <c r="F432" s="32"/>
      <c r="G432" s="32"/>
      <c r="H432" s="32"/>
      <c r="I432" s="59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8" customHeight="1" thickBot="1">
      <c r="A433" s="32"/>
      <c r="B433" s="32"/>
      <c r="C433" s="32"/>
      <c r="D433" s="32"/>
      <c r="E433" s="32"/>
      <c r="F433" s="32"/>
      <c r="G433" s="32"/>
      <c r="H433" s="32"/>
      <c r="I433" s="59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8" customHeight="1" thickBot="1">
      <c r="A434" s="32"/>
      <c r="B434" s="32"/>
      <c r="C434" s="32"/>
      <c r="D434" s="32"/>
      <c r="E434" s="32"/>
      <c r="F434" s="32"/>
      <c r="G434" s="32"/>
      <c r="H434" s="32"/>
      <c r="I434" s="59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8" customHeight="1" thickBot="1">
      <c r="A435" s="32"/>
      <c r="B435" s="32"/>
      <c r="C435" s="32"/>
      <c r="D435" s="32"/>
      <c r="E435" s="32"/>
      <c r="F435" s="32"/>
      <c r="G435" s="32"/>
      <c r="H435" s="32"/>
      <c r="I435" s="59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8" customHeight="1" thickBot="1">
      <c r="A436" s="32"/>
      <c r="B436" s="32"/>
      <c r="C436" s="32"/>
      <c r="D436" s="32"/>
      <c r="E436" s="32"/>
      <c r="F436" s="32"/>
      <c r="G436" s="32"/>
      <c r="H436" s="32"/>
      <c r="I436" s="59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8" customHeight="1" thickBot="1">
      <c r="A437" s="32"/>
      <c r="B437" s="32"/>
      <c r="C437" s="32"/>
      <c r="D437" s="32"/>
      <c r="E437" s="32"/>
      <c r="F437" s="32"/>
      <c r="G437" s="32"/>
      <c r="H437" s="32"/>
      <c r="I437" s="59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8" customHeight="1" thickBot="1">
      <c r="A438" s="32"/>
      <c r="B438" s="32"/>
      <c r="C438" s="32"/>
      <c r="D438" s="32"/>
      <c r="E438" s="32"/>
      <c r="F438" s="32"/>
      <c r="G438" s="32"/>
      <c r="H438" s="32"/>
      <c r="I438" s="59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8" customHeight="1" thickBot="1">
      <c r="A439" s="32"/>
      <c r="B439" s="32"/>
      <c r="C439" s="32"/>
      <c r="D439" s="32"/>
      <c r="E439" s="32"/>
      <c r="F439" s="32"/>
      <c r="G439" s="32"/>
      <c r="H439" s="32"/>
      <c r="I439" s="59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8" customHeight="1" thickBot="1">
      <c r="A440" s="32"/>
      <c r="B440" s="32"/>
      <c r="C440" s="32"/>
      <c r="D440" s="32"/>
      <c r="E440" s="32"/>
      <c r="F440" s="32"/>
      <c r="G440" s="32"/>
      <c r="H440" s="32"/>
      <c r="I440" s="59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8" customHeight="1" thickBot="1">
      <c r="A441" s="32"/>
      <c r="B441" s="32"/>
      <c r="C441" s="32"/>
      <c r="D441" s="32"/>
      <c r="E441" s="32"/>
      <c r="F441" s="32"/>
      <c r="G441" s="32"/>
      <c r="H441" s="32"/>
      <c r="I441" s="59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8" customHeight="1" thickBot="1">
      <c r="A442" s="32"/>
      <c r="B442" s="32"/>
      <c r="C442" s="32"/>
      <c r="D442" s="32"/>
      <c r="E442" s="32"/>
      <c r="F442" s="32"/>
      <c r="G442" s="32"/>
      <c r="H442" s="32"/>
      <c r="I442" s="59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8" customHeight="1" thickBot="1">
      <c r="A443" s="32"/>
      <c r="B443" s="32"/>
      <c r="C443" s="32"/>
      <c r="D443" s="32"/>
      <c r="E443" s="32"/>
      <c r="F443" s="32"/>
      <c r="G443" s="32"/>
      <c r="H443" s="32"/>
      <c r="I443" s="59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8" customHeight="1" thickBot="1">
      <c r="A444" s="32"/>
      <c r="B444" s="32"/>
      <c r="C444" s="32"/>
      <c r="D444" s="32"/>
      <c r="E444" s="32"/>
      <c r="F444" s="32"/>
      <c r="G444" s="32"/>
      <c r="H444" s="32"/>
      <c r="I444" s="59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8" customHeight="1" thickBot="1">
      <c r="A445" s="32"/>
      <c r="B445" s="32"/>
      <c r="C445" s="32"/>
      <c r="D445" s="32"/>
      <c r="E445" s="32"/>
      <c r="F445" s="32"/>
      <c r="G445" s="32"/>
      <c r="H445" s="32"/>
      <c r="I445" s="59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8" customHeight="1" thickBot="1">
      <c r="A446" s="32"/>
      <c r="B446" s="32"/>
      <c r="C446" s="32"/>
      <c r="D446" s="32"/>
      <c r="E446" s="32"/>
      <c r="F446" s="32"/>
      <c r="G446" s="32"/>
      <c r="H446" s="32"/>
      <c r="I446" s="59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8" customHeight="1" thickBot="1">
      <c r="A447" s="32"/>
      <c r="B447" s="32"/>
      <c r="C447" s="32"/>
      <c r="D447" s="32"/>
      <c r="E447" s="32"/>
      <c r="F447" s="32"/>
      <c r="G447" s="32"/>
      <c r="H447" s="32"/>
      <c r="I447" s="59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8" customHeight="1" thickBot="1">
      <c r="A448" s="32"/>
      <c r="B448" s="32"/>
      <c r="C448" s="32"/>
      <c r="D448" s="32"/>
      <c r="E448" s="32"/>
      <c r="F448" s="32"/>
      <c r="G448" s="32"/>
      <c r="H448" s="32"/>
      <c r="I448" s="59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8" customHeight="1" thickBot="1">
      <c r="A449" s="32"/>
      <c r="B449" s="32"/>
      <c r="C449" s="32"/>
      <c r="D449" s="32"/>
      <c r="E449" s="32"/>
      <c r="F449" s="32"/>
      <c r="G449" s="32"/>
      <c r="H449" s="32"/>
      <c r="I449" s="59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8" customHeight="1" thickBot="1">
      <c r="A450" s="32"/>
      <c r="B450" s="32"/>
      <c r="C450" s="32"/>
      <c r="D450" s="32"/>
      <c r="E450" s="32"/>
      <c r="F450" s="32"/>
      <c r="G450" s="32"/>
      <c r="H450" s="32"/>
      <c r="I450" s="59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8" customHeight="1" thickBot="1">
      <c r="A451" s="32"/>
      <c r="B451" s="32"/>
      <c r="C451" s="32"/>
      <c r="D451" s="32"/>
      <c r="E451" s="32"/>
      <c r="F451" s="32"/>
      <c r="G451" s="32"/>
      <c r="H451" s="32"/>
      <c r="I451" s="59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8" customHeight="1" thickBot="1">
      <c r="A452" s="32"/>
      <c r="B452" s="32"/>
      <c r="C452" s="32"/>
      <c r="D452" s="32"/>
      <c r="E452" s="32"/>
      <c r="F452" s="32"/>
      <c r="G452" s="32"/>
      <c r="H452" s="32"/>
      <c r="I452" s="59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8" customHeight="1" thickBot="1">
      <c r="A453" s="32"/>
      <c r="B453" s="32"/>
      <c r="C453" s="32"/>
      <c r="D453" s="32"/>
      <c r="E453" s="32"/>
      <c r="F453" s="32"/>
      <c r="G453" s="32"/>
      <c r="H453" s="32"/>
      <c r="I453" s="59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8" customHeight="1" thickBot="1">
      <c r="A454" s="32"/>
      <c r="B454" s="32"/>
      <c r="C454" s="32"/>
      <c r="D454" s="32"/>
      <c r="E454" s="32"/>
      <c r="F454" s="32"/>
      <c r="G454" s="32"/>
      <c r="H454" s="32"/>
      <c r="I454" s="59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8" customHeight="1" thickBot="1">
      <c r="A455" s="32"/>
      <c r="B455" s="32"/>
      <c r="C455" s="32"/>
      <c r="D455" s="32"/>
      <c r="E455" s="32"/>
      <c r="F455" s="32"/>
      <c r="G455" s="32"/>
      <c r="H455" s="32"/>
      <c r="I455" s="59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8" customHeight="1" thickBot="1">
      <c r="A456" s="32"/>
      <c r="B456" s="32"/>
      <c r="C456" s="32"/>
      <c r="D456" s="32"/>
      <c r="E456" s="32"/>
      <c r="F456" s="32"/>
      <c r="G456" s="32"/>
      <c r="H456" s="32"/>
      <c r="I456" s="59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8" customHeight="1" thickBot="1">
      <c r="A457" s="32"/>
      <c r="B457" s="32"/>
      <c r="C457" s="32"/>
      <c r="D457" s="32"/>
      <c r="E457" s="32"/>
      <c r="F457" s="32"/>
      <c r="G457" s="32"/>
      <c r="H457" s="32"/>
      <c r="I457" s="59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8" customHeight="1" thickBot="1">
      <c r="A458" s="32"/>
      <c r="B458" s="32"/>
      <c r="C458" s="32"/>
      <c r="D458" s="32"/>
      <c r="E458" s="32"/>
      <c r="F458" s="32"/>
      <c r="G458" s="32"/>
      <c r="H458" s="32"/>
      <c r="I458" s="59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8" customHeight="1" thickBot="1">
      <c r="A459" s="32"/>
      <c r="B459" s="32"/>
      <c r="C459" s="32"/>
      <c r="D459" s="32"/>
      <c r="E459" s="32"/>
      <c r="F459" s="32"/>
      <c r="G459" s="32"/>
      <c r="H459" s="32"/>
      <c r="I459" s="59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8" customHeight="1" thickBot="1">
      <c r="A460" s="32"/>
      <c r="B460" s="32"/>
      <c r="C460" s="32"/>
      <c r="D460" s="32"/>
      <c r="E460" s="32"/>
      <c r="F460" s="32"/>
      <c r="G460" s="32"/>
      <c r="H460" s="32"/>
      <c r="I460" s="59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8" customHeight="1" thickBot="1">
      <c r="A461" s="32"/>
      <c r="B461" s="32"/>
      <c r="C461" s="32"/>
      <c r="D461" s="32"/>
      <c r="E461" s="32"/>
      <c r="F461" s="32"/>
      <c r="G461" s="32"/>
      <c r="H461" s="32"/>
      <c r="I461" s="59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8" customHeight="1" thickBot="1">
      <c r="A462" s="32"/>
      <c r="B462" s="32"/>
      <c r="C462" s="32"/>
      <c r="D462" s="32"/>
      <c r="E462" s="32"/>
      <c r="F462" s="32"/>
      <c r="G462" s="32"/>
      <c r="H462" s="32"/>
      <c r="I462" s="59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8" customHeight="1" thickBot="1">
      <c r="A463" s="32"/>
      <c r="B463" s="32"/>
      <c r="C463" s="32"/>
      <c r="D463" s="32"/>
      <c r="E463" s="32"/>
      <c r="F463" s="32"/>
      <c r="G463" s="32"/>
      <c r="H463" s="32"/>
      <c r="I463" s="59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8" customHeight="1" thickBot="1">
      <c r="A464" s="32"/>
      <c r="B464" s="32"/>
      <c r="C464" s="32"/>
      <c r="D464" s="32"/>
      <c r="E464" s="32"/>
      <c r="F464" s="32"/>
      <c r="G464" s="32"/>
      <c r="H464" s="32"/>
      <c r="I464" s="59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8" customHeight="1" thickBot="1">
      <c r="A465" s="32"/>
      <c r="B465" s="32"/>
      <c r="C465" s="32"/>
      <c r="D465" s="32"/>
      <c r="E465" s="32"/>
      <c r="F465" s="32"/>
      <c r="G465" s="32"/>
      <c r="H465" s="32"/>
      <c r="I465" s="59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8" customHeight="1" thickBot="1">
      <c r="A466" s="32"/>
      <c r="B466" s="32"/>
      <c r="C466" s="32"/>
      <c r="D466" s="32"/>
      <c r="E466" s="32"/>
      <c r="F466" s="32"/>
      <c r="G466" s="32"/>
      <c r="H466" s="32"/>
      <c r="I466" s="59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8" customHeight="1" thickBot="1">
      <c r="A467" s="32"/>
      <c r="B467" s="32"/>
      <c r="C467" s="32"/>
      <c r="D467" s="32"/>
      <c r="E467" s="32"/>
      <c r="F467" s="32"/>
      <c r="G467" s="32"/>
      <c r="H467" s="32"/>
      <c r="I467" s="59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8" customHeight="1" thickBot="1">
      <c r="A468" s="32"/>
      <c r="B468" s="32"/>
      <c r="C468" s="32"/>
      <c r="D468" s="32"/>
      <c r="E468" s="32"/>
      <c r="F468" s="32"/>
      <c r="G468" s="32"/>
      <c r="H468" s="32"/>
      <c r="I468" s="59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8" customHeight="1" thickBot="1">
      <c r="A469" s="32"/>
      <c r="B469" s="32"/>
      <c r="C469" s="32"/>
      <c r="D469" s="32"/>
      <c r="E469" s="32"/>
      <c r="F469" s="32"/>
      <c r="G469" s="32"/>
      <c r="H469" s="32"/>
      <c r="I469" s="59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8" customHeight="1" thickBot="1">
      <c r="A470" s="32"/>
      <c r="B470" s="32"/>
      <c r="C470" s="32"/>
      <c r="D470" s="32"/>
      <c r="E470" s="32"/>
      <c r="F470" s="32"/>
      <c r="G470" s="32"/>
      <c r="H470" s="32"/>
      <c r="I470" s="59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8" customHeight="1" thickBot="1">
      <c r="A471" s="32"/>
      <c r="B471" s="32"/>
      <c r="C471" s="32"/>
      <c r="D471" s="32"/>
      <c r="E471" s="32"/>
      <c r="F471" s="32"/>
      <c r="G471" s="32"/>
      <c r="H471" s="32"/>
      <c r="I471" s="59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8" customHeight="1" thickBot="1">
      <c r="A472" s="32"/>
      <c r="B472" s="32"/>
      <c r="C472" s="32"/>
      <c r="D472" s="32"/>
      <c r="E472" s="32"/>
      <c r="F472" s="32"/>
      <c r="G472" s="32"/>
      <c r="H472" s="32"/>
      <c r="I472" s="59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8" customHeight="1" thickBot="1">
      <c r="A473" s="32"/>
      <c r="B473" s="32"/>
      <c r="C473" s="32"/>
      <c r="D473" s="32"/>
      <c r="E473" s="32"/>
      <c r="F473" s="32"/>
      <c r="G473" s="32"/>
      <c r="H473" s="32"/>
      <c r="I473" s="59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8" customHeight="1" thickBot="1">
      <c r="A474" s="32"/>
      <c r="B474" s="32"/>
      <c r="C474" s="32"/>
      <c r="D474" s="32"/>
      <c r="E474" s="32"/>
      <c r="F474" s="32"/>
      <c r="G474" s="32"/>
      <c r="H474" s="32"/>
      <c r="I474" s="59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8" customHeight="1" thickBot="1">
      <c r="A475" s="32"/>
      <c r="B475" s="32"/>
      <c r="C475" s="32"/>
      <c r="D475" s="32"/>
      <c r="E475" s="32"/>
      <c r="F475" s="32"/>
      <c r="G475" s="32"/>
      <c r="H475" s="32"/>
      <c r="I475" s="59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8" customHeight="1" thickBot="1">
      <c r="A476" s="32"/>
      <c r="B476" s="32"/>
      <c r="C476" s="32"/>
      <c r="D476" s="32"/>
      <c r="E476" s="32"/>
      <c r="F476" s="32"/>
      <c r="G476" s="32"/>
      <c r="H476" s="32"/>
      <c r="I476" s="59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8" customHeight="1" thickBot="1">
      <c r="A477" s="32"/>
      <c r="B477" s="32"/>
      <c r="C477" s="32"/>
      <c r="D477" s="32"/>
      <c r="E477" s="32"/>
      <c r="F477" s="32"/>
      <c r="G477" s="32"/>
      <c r="H477" s="32"/>
      <c r="I477" s="59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8" customHeight="1" thickBot="1">
      <c r="A478" s="32"/>
      <c r="B478" s="32"/>
      <c r="C478" s="32"/>
      <c r="D478" s="32"/>
      <c r="E478" s="32"/>
      <c r="F478" s="32"/>
      <c r="G478" s="32"/>
      <c r="H478" s="32"/>
      <c r="I478" s="59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8" customHeight="1" thickBot="1">
      <c r="A479" s="32"/>
      <c r="B479" s="32"/>
      <c r="C479" s="32"/>
      <c r="D479" s="32"/>
      <c r="E479" s="32"/>
      <c r="F479" s="32"/>
      <c r="G479" s="32"/>
      <c r="H479" s="32"/>
      <c r="I479" s="59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8" customHeight="1" thickBot="1">
      <c r="A480" s="32"/>
      <c r="B480" s="32"/>
      <c r="C480" s="32"/>
      <c r="D480" s="32"/>
      <c r="E480" s="32"/>
      <c r="F480" s="32"/>
      <c r="G480" s="32"/>
      <c r="H480" s="32"/>
      <c r="I480" s="59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8" customHeight="1" thickBot="1">
      <c r="A481" s="32"/>
      <c r="B481" s="32"/>
      <c r="C481" s="32"/>
      <c r="D481" s="32"/>
      <c r="E481" s="32"/>
      <c r="F481" s="32"/>
      <c r="G481" s="32"/>
      <c r="H481" s="32"/>
      <c r="I481" s="59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8" customHeight="1" thickBot="1">
      <c r="A482" s="32"/>
      <c r="B482" s="32"/>
      <c r="C482" s="32"/>
      <c r="D482" s="32"/>
      <c r="E482" s="32"/>
      <c r="F482" s="32"/>
      <c r="G482" s="32"/>
      <c r="H482" s="32"/>
      <c r="I482" s="59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8" customHeight="1" thickBot="1">
      <c r="A483" s="32"/>
      <c r="B483" s="32"/>
      <c r="C483" s="32"/>
      <c r="D483" s="32"/>
      <c r="E483" s="32"/>
      <c r="F483" s="32"/>
      <c r="G483" s="32"/>
      <c r="H483" s="32"/>
      <c r="I483" s="59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8" customHeight="1" thickBot="1">
      <c r="A484" s="32"/>
      <c r="B484" s="32"/>
      <c r="C484" s="32"/>
      <c r="D484" s="32"/>
      <c r="E484" s="32"/>
      <c r="F484" s="32"/>
      <c r="G484" s="32"/>
      <c r="H484" s="32"/>
      <c r="I484" s="59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8" customHeight="1" thickBot="1">
      <c r="A485" s="32"/>
      <c r="B485" s="32"/>
      <c r="C485" s="32"/>
      <c r="D485" s="32"/>
      <c r="E485" s="32"/>
      <c r="F485" s="32"/>
      <c r="G485" s="32"/>
      <c r="H485" s="32"/>
      <c r="I485" s="59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8" customHeight="1" thickBot="1">
      <c r="A486" s="32"/>
      <c r="B486" s="32"/>
      <c r="C486" s="32"/>
      <c r="D486" s="32"/>
      <c r="E486" s="32"/>
      <c r="F486" s="32"/>
      <c r="G486" s="32"/>
      <c r="H486" s="32"/>
      <c r="I486" s="59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8" customHeight="1" thickBot="1">
      <c r="A487" s="32"/>
      <c r="B487" s="32"/>
      <c r="C487" s="32"/>
      <c r="D487" s="32"/>
      <c r="E487" s="32"/>
      <c r="F487" s="32"/>
      <c r="G487" s="32"/>
      <c r="H487" s="32"/>
      <c r="I487" s="59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8" customHeight="1" thickBot="1">
      <c r="A488" s="32"/>
      <c r="B488" s="32"/>
      <c r="C488" s="32"/>
      <c r="D488" s="32"/>
      <c r="E488" s="32"/>
      <c r="F488" s="32"/>
      <c r="G488" s="32"/>
      <c r="H488" s="32"/>
      <c r="I488" s="59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8" customHeight="1" thickBot="1">
      <c r="A489" s="32"/>
      <c r="B489" s="32"/>
      <c r="C489" s="32"/>
      <c r="D489" s="32"/>
      <c r="E489" s="32"/>
      <c r="F489" s="32"/>
      <c r="G489" s="32"/>
      <c r="H489" s="32"/>
      <c r="I489" s="59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8" customHeight="1" thickBot="1">
      <c r="A490" s="32"/>
      <c r="B490" s="32"/>
      <c r="C490" s="32"/>
      <c r="D490" s="32"/>
      <c r="E490" s="32"/>
      <c r="F490" s="32"/>
      <c r="G490" s="32"/>
      <c r="H490" s="32"/>
      <c r="I490" s="59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8" customHeight="1" thickBot="1">
      <c r="A491" s="32"/>
      <c r="B491" s="32"/>
      <c r="C491" s="32"/>
      <c r="D491" s="32"/>
      <c r="E491" s="32"/>
      <c r="F491" s="32"/>
      <c r="G491" s="32"/>
      <c r="H491" s="32"/>
      <c r="I491" s="59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8" customHeight="1" thickBot="1">
      <c r="A492" s="32"/>
      <c r="B492" s="32"/>
      <c r="C492" s="32"/>
      <c r="D492" s="32"/>
      <c r="E492" s="32"/>
      <c r="F492" s="32"/>
      <c r="G492" s="32"/>
      <c r="H492" s="32"/>
      <c r="I492" s="59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8" customHeight="1" thickBot="1">
      <c r="A493" s="32"/>
      <c r="B493" s="32"/>
      <c r="C493" s="32"/>
      <c r="D493" s="32"/>
      <c r="E493" s="32"/>
      <c r="F493" s="32"/>
      <c r="G493" s="32"/>
      <c r="H493" s="32"/>
      <c r="I493" s="59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8" customHeight="1" thickBot="1">
      <c r="A494" s="32"/>
      <c r="B494" s="32"/>
      <c r="C494" s="32"/>
      <c r="D494" s="32"/>
      <c r="E494" s="32"/>
      <c r="F494" s="32"/>
      <c r="G494" s="32"/>
      <c r="H494" s="32"/>
      <c r="I494" s="59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8" customHeight="1" thickBot="1">
      <c r="A495" s="32"/>
      <c r="B495" s="32"/>
      <c r="C495" s="32"/>
      <c r="D495" s="32"/>
      <c r="E495" s="32"/>
      <c r="F495" s="32"/>
      <c r="G495" s="32"/>
      <c r="H495" s="32"/>
      <c r="I495" s="59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8" customHeight="1" thickBot="1">
      <c r="A496" s="32"/>
      <c r="B496" s="32"/>
      <c r="C496" s="32"/>
      <c r="D496" s="32"/>
      <c r="E496" s="32"/>
      <c r="F496" s="32"/>
      <c r="G496" s="32"/>
      <c r="H496" s="32"/>
      <c r="I496" s="59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8" customHeight="1" thickBot="1">
      <c r="A497" s="32"/>
      <c r="B497" s="32"/>
      <c r="C497" s="32"/>
      <c r="D497" s="32"/>
      <c r="E497" s="32"/>
      <c r="F497" s="32"/>
      <c r="G497" s="32"/>
      <c r="H497" s="32"/>
      <c r="I497" s="59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8" customHeight="1" thickBot="1">
      <c r="A498" s="32"/>
      <c r="B498" s="32"/>
      <c r="C498" s="32"/>
      <c r="D498" s="32"/>
      <c r="E498" s="32"/>
      <c r="F498" s="32"/>
      <c r="G498" s="32"/>
      <c r="H498" s="32"/>
      <c r="I498" s="59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8" customHeight="1" thickBot="1">
      <c r="A499" s="32"/>
      <c r="B499" s="32"/>
      <c r="C499" s="32"/>
      <c r="D499" s="32"/>
      <c r="E499" s="32"/>
      <c r="F499" s="32"/>
      <c r="G499" s="32"/>
      <c r="H499" s="32"/>
      <c r="I499" s="59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8" customHeight="1" thickBot="1">
      <c r="A500" s="32"/>
      <c r="B500" s="32"/>
      <c r="C500" s="32"/>
      <c r="D500" s="32"/>
      <c r="E500" s="32"/>
      <c r="F500" s="32"/>
      <c r="G500" s="32"/>
      <c r="H500" s="32"/>
      <c r="I500" s="59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8" customHeight="1" thickBot="1">
      <c r="A501" s="32"/>
      <c r="B501" s="32"/>
      <c r="C501" s="32"/>
      <c r="D501" s="32"/>
      <c r="E501" s="32"/>
      <c r="F501" s="32"/>
      <c r="G501" s="32"/>
      <c r="H501" s="32"/>
      <c r="I501" s="59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8" customHeight="1" thickBot="1">
      <c r="A502" s="32"/>
      <c r="B502" s="32"/>
      <c r="C502" s="32"/>
      <c r="D502" s="32"/>
      <c r="E502" s="32"/>
      <c r="F502" s="32"/>
      <c r="G502" s="32"/>
      <c r="H502" s="32"/>
      <c r="I502" s="59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8" customHeight="1" thickBot="1">
      <c r="A503" s="32"/>
      <c r="B503" s="32"/>
      <c r="C503" s="32"/>
      <c r="D503" s="32"/>
      <c r="E503" s="32"/>
      <c r="F503" s="32"/>
      <c r="G503" s="32"/>
      <c r="H503" s="32"/>
      <c r="I503" s="59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8" customHeight="1" thickBot="1">
      <c r="A504" s="32"/>
      <c r="B504" s="32"/>
      <c r="C504" s="32"/>
      <c r="D504" s="32"/>
      <c r="E504" s="32"/>
      <c r="F504" s="32"/>
      <c r="G504" s="32"/>
      <c r="H504" s="32"/>
      <c r="I504" s="59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8" customHeight="1" thickBot="1">
      <c r="A505" s="32"/>
      <c r="B505" s="32"/>
      <c r="C505" s="32"/>
      <c r="D505" s="32"/>
      <c r="E505" s="32"/>
      <c r="F505" s="32"/>
      <c r="G505" s="32"/>
      <c r="H505" s="32"/>
      <c r="I505" s="59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8" customHeight="1" thickBot="1">
      <c r="A506" s="32"/>
      <c r="B506" s="32"/>
      <c r="C506" s="32"/>
      <c r="D506" s="32"/>
      <c r="E506" s="32"/>
      <c r="F506" s="32"/>
      <c r="G506" s="32"/>
      <c r="H506" s="32"/>
      <c r="I506" s="59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8" customHeight="1" thickBot="1">
      <c r="A507" s="32"/>
      <c r="B507" s="32"/>
      <c r="C507" s="32"/>
      <c r="D507" s="32"/>
      <c r="E507" s="32"/>
      <c r="F507" s="32"/>
      <c r="G507" s="32"/>
      <c r="H507" s="32"/>
      <c r="I507" s="59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8" customHeight="1" thickBot="1">
      <c r="A508" s="32"/>
      <c r="B508" s="32"/>
      <c r="C508" s="32"/>
      <c r="D508" s="32"/>
      <c r="E508" s="32"/>
      <c r="F508" s="32"/>
      <c r="G508" s="32"/>
      <c r="H508" s="32"/>
      <c r="I508" s="59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8" customHeight="1" thickBot="1">
      <c r="A509" s="32"/>
      <c r="B509" s="32"/>
      <c r="C509" s="32"/>
      <c r="D509" s="32"/>
      <c r="E509" s="32"/>
      <c r="F509" s="32"/>
      <c r="G509" s="32"/>
      <c r="H509" s="32"/>
      <c r="I509" s="59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8" customHeight="1" thickBot="1">
      <c r="A510" s="32"/>
      <c r="B510" s="32"/>
      <c r="C510" s="32"/>
      <c r="D510" s="32"/>
      <c r="E510" s="32"/>
      <c r="F510" s="32"/>
      <c r="G510" s="32"/>
      <c r="H510" s="32"/>
      <c r="I510" s="59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8" customHeight="1" thickBot="1">
      <c r="A511" s="32"/>
      <c r="B511" s="32"/>
      <c r="C511" s="32"/>
      <c r="D511" s="32"/>
      <c r="E511" s="32"/>
      <c r="F511" s="32"/>
      <c r="G511" s="32"/>
      <c r="H511" s="32"/>
      <c r="I511" s="59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8" customHeight="1" thickBot="1">
      <c r="A512" s="32"/>
      <c r="B512" s="32"/>
      <c r="C512" s="32"/>
      <c r="D512" s="32"/>
      <c r="E512" s="32"/>
      <c r="F512" s="32"/>
      <c r="G512" s="32"/>
      <c r="H512" s="32"/>
      <c r="I512" s="59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8" customHeight="1" thickBot="1">
      <c r="A513" s="32"/>
      <c r="B513" s="32"/>
      <c r="C513" s="32"/>
      <c r="D513" s="32"/>
      <c r="E513" s="32"/>
      <c r="F513" s="32"/>
      <c r="G513" s="32"/>
      <c r="H513" s="32"/>
      <c r="I513" s="59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8" customHeight="1" thickBot="1">
      <c r="A514" s="32"/>
      <c r="B514" s="32"/>
      <c r="C514" s="32"/>
      <c r="D514" s="32"/>
      <c r="E514" s="32"/>
      <c r="F514" s="32"/>
      <c r="G514" s="32"/>
      <c r="H514" s="32"/>
      <c r="I514" s="59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8" customHeight="1" thickBot="1">
      <c r="A515" s="32"/>
      <c r="B515" s="32"/>
      <c r="C515" s="32"/>
      <c r="D515" s="32"/>
      <c r="E515" s="32"/>
      <c r="F515" s="32"/>
      <c r="G515" s="32"/>
      <c r="H515" s="32"/>
      <c r="I515" s="59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8" customHeight="1" thickBot="1">
      <c r="A516" s="32"/>
      <c r="B516" s="32"/>
      <c r="C516" s="32"/>
      <c r="D516" s="32"/>
      <c r="E516" s="32"/>
      <c r="F516" s="32"/>
      <c r="G516" s="32"/>
      <c r="H516" s="32"/>
      <c r="I516" s="59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8" customHeight="1" thickBot="1">
      <c r="A517" s="32"/>
      <c r="B517" s="32"/>
      <c r="C517" s="32"/>
      <c r="D517" s="32"/>
      <c r="E517" s="32"/>
      <c r="F517" s="32"/>
      <c r="G517" s="32"/>
      <c r="H517" s="32"/>
      <c r="I517" s="59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8" customHeight="1" thickBot="1">
      <c r="A518" s="32"/>
      <c r="B518" s="32"/>
      <c r="C518" s="32"/>
      <c r="D518" s="32"/>
      <c r="E518" s="32"/>
      <c r="F518" s="32"/>
      <c r="G518" s="32"/>
      <c r="H518" s="32"/>
      <c r="I518" s="59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8" customHeight="1" thickBot="1">
      <c r="A519" s="32"/>
      <c r="B519" s="32"/>
      <c r="C519" s="32"/>
      <c r="D519" s="32"/>
      <c r="E519" s="32"/>
      <c r="F519" s="32"/>
      <c r="G519" s="32"/>
      <c r="H519" s="32"/>
      <c r="I519" s="59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8" customHeight="1" thickBot="1">
      <c r="A520" s="32"/>
      <c r="B520" s="32"/>
      <c r="C520" s="32"/>
      <c r="D520" s="32"/>
      <c r="E520" s="32"/>
      <c r="F520" s="32"/>
      <c r="G520" s="32"/>
      <c r="H520" s="32"/>
      <c r="I520" s="59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8" customHeight="1" thickBot="1">
      <c r="A521" s="32"/>
      <c r="B521" s="32"/>
      <c r="C521" s="32"/>
      <c r="D521" s="32"/>
      <c r="E521" s="32"/>
      <c r="F521" s="32"/>
      <c r="G521" s="32"/>
      <c r="H521" s="32"/>
      <c r="I521" s="59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8" customHeight="1" thickBot="1">
      <c r="A522" s="32"/>
      <c r="B522" s="32"/>
      <c r="C522" s="32"/>
      <c r="D522" s="32"/>
      <c r="E522" s="32"/>
      <c r="F522" s="32"/>
      <c r="G522" s="32"/>
      <c r="H522" s="32"/>
      <c r="I522" s="59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8" customHeight="1" thickBot="1">
      <c r="A523" s="32"/>
      <c r="B523" s="32"/>
      <c r="C523" s="32"/>
      <c r="D523" s="32"/>
      <c r="E523" s="32"/>
      <c r="F523" s="32"/>
      <c r="G523" s="32"/>
      <c r="H523" s="32"/>
      <c r="I523" s="59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8" customHeight="1" thickBot="1">
      <c r="A524" s="32"/>
      <c r="B524" s="32"/>
      <c r="C524" s="32"/>
      <c r="D524" s="32"/>
      <c r="E524" s="32"/>
      <c r="F524" s="32"/>
      <c r="G524" s="32"/>
      <c r="H524" s="32"/>
      <c r="I524" s="59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8" customHeight="1" thickBot="1">
      <c r="A525" s="32"/>
      <c r="B525" s="32"/>
      <c r="C525" s="32"/>
      <c r="D525" s="32"/>
      <c r="E525" s="32"/>
      <c r="F525" s="32"/>
      <c r="G525" s="32"/>
      <c r="H525" s="32"/>
      <c r="I525" s="59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8" customHeight="1" thickBot="1">
      <c r="A526" s="32"/>
      <c r="B526" s="32"/>
      <c r="C526" s="32"/>
      <c r="D526" s="32"/>
      <c r="E526" s="32"/>
      <c r="F526" s="32"/>
      <c r="G526" s="32"/>
      <c r="H526" s="32"/>
      <c r="I526" s="59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8" customHeight="1" thickBot="1">
      <c r="A527" s="32"/>
      <c r="B527" s="32"/>
      <c r="C527" s="32"/>
      <c r="D527" s="32"/>
      <c r="E527" s="32"/>
      <c r="F527" s="32"/>
      <c r="G527" s="32"/>
      <c r="H527" s="32"/>
      <c r="I527" s="59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8" customHeight="1" thickBot="1">
      <c r="A528" s="32"/>
      <c r="B528" s="32"/>
      <c r="C528" s="32"/>
      <c r="D528" s="32"/>
      <c r="E528" s="32"/>
      <c r="F528" s="32"/>
      <c r="G528" s="32"/>
      <c r="H528" s="32"/>
      <c r="I528" s="59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8" customHeight="1" thickBot="1">
      <c r="A529" s="32"/>
      <c r="B529" s="32"/>
      <c r="C529" s="32"/>
      <c r="D529" s="32"/>
      <c r="E529" s="32"/>
      <c r="F529" s="32"/>
      <c r="G529" s="32"/>
      <c r="H529" s="32"/>
      <c r="I529" s="59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8" customHeight="1" thickBot="1">
      <c r="A530" s="32"/>
      <c r="B530" s="32"/>
      <c r="C530" s="32"/>
      <c r="D530" s="32"/>
      <c r="E530" s="32"/>
      <c r="F530" s="32"/>
      <c r="G530" s="32"/>
      <c r="H530" s="32"/>
      <c r="I530" s="59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8" customHeight="1" thickBot="1">
      <c r="A531" s="32"/>
      <c r="B531" s="32"/>
      <c r="C531" s="32"/>
      <c r="D531" s="32"/>
      <c r="E531" s="32"/>
      <c r="F531" s="32"/>
      <c r="G531" s="32"/>
      <c r="H531" s="32"/>
      <c r="I531" s="59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8" customHeight="1" thickBot="1">
      <c r="A532" s="32"/>
      <c r="B532" s="32"/>
      <c r="C532" s="32"/>
      <c r="D532" s="32"/>
      <c r="E532" s="32"/>
      <c r="F532" s="32"/>
      <c r="G532" s="32"/>
      <c r="H532" s="32"/>
      <c r="I532" s="59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8" customHeight="1" thickBot="1">
      <c r="A533" s="32"/>
      <c r="B533" s="32"/>
      <c r="C533" s="32"/>
      <c r="D533" s="32"/>
      <c r="E533" s="32"/>
      <c r="F533" s="32"/>
      <c r="G533" s="32"/>
      <c r="H533" s="32"/>
      <c r="I533" s="59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8" customHeight="1" thickBot="1">
      <c r="A534" s="32"/>
      <c r="B534" s="32"/>
      <c r="C534" s="32"/>
      <c r="D534" s="32"/>
      <c r="E534" s="32"/>
      <c r="F534" s="32"/>
      <c r="G534" s="32"/>
      <c r="H534" s="32"/>
      <c r="I534" s="59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8" customHeight="1" thickBot="1">
      <c r="A535" s="32"/>
      <c r="B535" s="32"/>
      <c r="C535" s="32"/>
      <c r="D535" s="32"/>
      <c r="E535" s="32"/>
      <c r="F535" s="32"/>
      <c r="G535" s="32"/>
      <c r="H535" s="32"/>
      <c r="I535" s="59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8" customHeight="1" thickBot="1">
      <c r="A536" s="32"/>
      <c r="B536" s="32"/>
      <c r="C536" s="32"/>
      <c r="D536" s="32"/>
      <c r="E536" s="32"/>
      <c r="F536" s="32"/>
      <c r="G536" s="32"/>
      <c r="H536" s="32"/>
      <c r="I536" s="59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8" customHeight="1" thickBot="1">
      <c r="A537" s="32"/>
      <c r="B537" s="32"/>
      <c r="C537" s="32"/>
      <c r="D537" s="32"/>
      <c r="E537" s="32"/>
      <c r="F537" s="32"/>
      <c r="G537" s="32"/>
      <c r="H537" s="32"/>
      <c r="I537" s="59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8" customHeight="1" thickBot="1">
      <c r="A538" s="32"/>
      <c r="B538" s="32"/>
      <c r="C538" s="32"/>
      <c r="D538" s="32"/>
      <c r="E538" s="32"/>
      <c r="F538" s="32"/>
      <c r="G538" s="32"/>
      <c r="H538" s="32"/>
      <c r="I538" s="59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8" customHeight="1" thickBot="1">
      <c r="A539" s="32"/>
      <c r="B539" s="32"/>
      <c r="C539" s="32"/>
      <c r="D539" s="32"/>
      <c r="E539" s="32"/>
      <c r="F539" s="32"/>
      <c r="G539" s="32"/>
      <c r="H539" s="32"/>
      <c r="I539" s="59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8" customHeight="1" thickBot="1">
      <c r="A540" s="32"/>
      <c r="B540" s="32"/>
      <c r="C540" s="32"/>
      <c r="D540" s="32"/>
      <c r="E540" s="32"/>
      <c r="F540" s="32"/>
      <c r="G540" s="32"/>
      <c r="H540" s="32"/>
      <c r="I540" s="59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8" customHeight="1" thickBot="1">
      <c r="A541" s="32"/>
      <c r="B541" s="32"/>
      <c r="C541" s="32"/>
      <c r="D541" s="32"/>
      <c r="E541" s="32"/>
      <c r="F541" s="32"/>
      <c r="G541" s="32"/>
      <c r="H541" s="32"/>
      <c r="I541" s="59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8" customHeight="1" thickBot="1">
      <c r="A542" s="32"/>
      <c r="B542" s="32"/>
      <c r="C542" s="32"/>
      <c r="D542" s="32"/>
      <c r="E542" s="32"/>
      <c r="F542" s="32"/>
      <c r="G542" s="32"/>
      <c r="H542" s="32"/>
      <c r="I542" s="59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8" customHeight="1" thickBot="1">
      <c r="A543" s="32"/>
      <c r="B543" s="32"/>
      <c r="C543" s="32"/>
      <c r="D543" s="32"/>
      <c r="E543" s="32"/>
      <c r="F543" s="32"/>
      <c r="G543" s="32"/>
      <c r="H543" s="32"/>
      <c r="I543" s="59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8" customHeight="1" thickBot="1">
      <c r="A544" s="32"/>
      <c r="B544" s="32"/>
      <c r="C544" s="32"/>
      <c r="D544" s="32"/>
      <c r="E544" s="32"/>
      <c r="F544" s="32"/>
      <c r="G544" s="32"/>
      <c r="H544" s="32"/>
      <c r="I544" s="59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8" customHeight="1" thickBot="1">
      <c r="A545" s="32"/>
      <c r="B545" s="32"/>
      <c r="C545" s="32"/>
      <c r="D545" s="32"/>
      <c r="E545" s="32"/>
      <c r="F545" s="32"/>
      <c r="G545" s="32"/>
      <c r="H545" s="32"/>
      <c r="I545" s="59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8" customHeight="1" thickBot="1">
      <c r="A546" s="32"/>
      <c r="B546" s="32"/>
      <c r="C546" s="32"/>
      <c r="D546" s="32"/>
      <c r="E546" s="32"/>
      <c r="F546" s="32"/>
      <c r="G546" s="32"/>
      <c r="H546" s="32"/>
      <c r="I546" s="59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8" customHeight="1" thickBot="1">
      <c r="A547" s="32"/>
      <c r="B547" s="32"/>
      <c r="C547" s="32"/>
      <c r="D547" s="32"/>
      <c r="E547" s="32"/>
      <c r="F547" s="32"/>
      <c r="G547" s="32"/>
      <c r="H547" s="32"/>
      <c r="I547" s="59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8" customHeight="1" thickBot="1">
      <c r="A548" s="32"/>
      <c r="B548" s="32"/>
      <c r="C548" s="32"/>
      <c r="D548" s="32"/>
      <c r="E548" s="32"/>
      <c r="F548" s="32"/>
      <c r="G548" s="32"/>
      <c r="H548" s="32"/>
      <c r="I548" s="59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8" customHeight="1" thickBot="1">
      <c r="A549" s="32"/>
      <c r="B549" s="32"/>
      <c r="C549" s="32"/>
      <c r="D549" s="32"/>
      <c r="E549" s="32"/>
      <c r="F549" s="32"/>
      <c r="G549" s="32"/>
      <c r="H549" s="32"/>
      <c r="I549" s="59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8" customHeight="1" thickBot="1">
      <c r="A550" s="32"/>
      <c r="B550" s="32"/>
      <c r="C550" s="32"/>
      <c r="D550" s="32"/>
      <c r="E550" s="32"/>
      <c r="F550" s="32"/>
      <c r="G550" s="32"/>
      <c r="H550" s="32"/>
      <c r="I550" s="59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8" customHeight="1" thickBot="1">
      <c r="A551" s="32"/>
      <c r="B551" s="32"/>
      <c r="C551" s="32"/>
      <c r="D551" s="32"/>
      <c r="E551" s="32"/>
      <c r="F551" s="32"/>
      <c r="G551" s="32"/>
      <c r="H551" s="32"/>
      <c r="I551" s="59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8" customHeight="1" thickBot="1">
      <c r="A552" s="32"/>
      <c r="B552" s="32"/>
      <c r="C552" s="32"/>
      <c r="D552" s="32"/>
      <c r="E552" s="32"/>
      <c r="F552" s="32"/>
      <c r="G552" s="32"/>
      <c r="H552" s="32"/>
      <c r="I552" s="59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8" customHeight="1" thickBot="1">
      <c r="A553" s="32"/>
      <c r="B553" s="32"/>
      <c r="C553" s="32"/>
      <c r="D553" s="32"/>
      <c r="E553" s="32"/>
      <c r="F553" s="32"/>
      <c r="G553" s="32"/>
      <c r="H553" s="32"/>
      <c r="I553" s="59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8" customHeight="1" thickBot="1">
      <c r="A554" s="32"/>
      <c r="B554" s="32"/>
      <c r="C554" s="32"/>
      <c r="D554" s="32"/>
      <c r="E554" s="32"/>
      <c r="F554" s="32"/>
      <c r="G554" s="32"/>
      <c r="H554" s="32"/>
      <c r="I554" s="59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8" customHeight="1" thickBot="1">
      <c r="A555" s="32"/>
      <c r="B555" s="32"/>
      <c r="C555" s="32"/>
      <c r="D555" s="32"/>
      <c r="E555" s="32"/>
      <c r="F555" s="32"/>
      <c r="G555" s="32"/>
      <c r="H555" s="32"/>
      <c r="I555" s="59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8" customHeight="1" thickBot="1">
      <c r="A556" s="32"/>
      <c r="B556" s="32"/>
      <c r="C556" s="32"/>
      <c r="D556" s="32"/>
      <c r="E556" s="32"/>
      <c r="F556" s="32"/>
      <c r="G556" s="32"/>
      <c r="H556" s="32"/>
      <c r="I556" s="59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8" customHeight="1" thickBot="1">
      <c r="A557" s="32"/>
      <c r="B557" s="32"/>
      <c r="C557" s="32"/>
      <c r="D557" s="32"/>
      <c r="E557" s="32"/>
      <c r="F557" s="32"/>
      <c r="G557" s="32"/>
      <c r="H557" s="32"/>
      <c r="I557" s="59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8" customHeight="1" thickBot="1">
      <c r="A558" s="32"/>
      <c r="B558" s="32"/>
      <c r="C558" s="32"/>
      <c r="D558" s="32"/>
      <c r="E558" s="32"/>
      <c r="F558" s="32"/>
      <c r="G558" s="32"/>
      <c r="H558" s="32"/>
      <c r="I558" s="59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8" customHeight="1" thickBot="1">
      <c r="A559" s="32"/>
      <c r="B559" s="32"/>
      <c r="C559" s="32"/>
      <c r="D559" s="32"/>
      <c r="E559" s="32"/>
      <c r="F559" s="32"/>
      <c r="G559" s="32"/>
      <c r="H559" s="32"/>
      <c r="I559" s="59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8" customHeight="1" thickBot="1">
      <c r="A560" s="32"/>
      <c r="B560" s="32"/>
      <c r="C560" s="32"/>
      <c r="D560" s="32"/>
      <c r="E560" s="32"/>
      <c r="F560" s="32"/>
      <c r="G560" s="32"/>
      <c r="H560" s="32"/>
      <c r="I560" s="59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8" customHeight="1" thickBot="1">
      <c r="A561" s="32"/>
      <c r="B561" s="32"/>
      <c r="C561" s="32"/>
      <c r="D561" s="32"/>
      <c r="E561" s="32"/>
      <c r="F561" s="32"/>
      <c r="G561" s="32"/>
      <c r="H561" s="32"/>
      <c r="I561" s="59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8" customHeight="1" thickBot="1">
      <c r="A562" s="32"/>
      <c r="B562" s="32"/>
      <c r="C562" s="32"/>
      <c r="D562" s="32"/>
      <c r="E562" s="32"/>
      <c r="F562" s="32"/>
      <c r="G562" s="32"/>
      <c r="H562" s="32"/>
      <c r="I562" s="59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8" customHeight="1" thickBot="1">
      <c r="A563" s="32"/>
      <c r="B563" s="32"/>
      <c r="C563" s="32"/>
      <c r="D563" s="32"/>
      <c r="E563" s="32"/>
      <c r="F563" s="32"/>
      <c r="G563" s="32"/>
      <c r="H563" s="32"/>
      <c r="I563" s="59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8" customHeight="1" thickBot="1">
      <c r="A564" s="32"/>
      <c r="B564" s="32"/>
      <c r="C564" s="32"/>
      <c r="D564" s="32"/>
      <c r="E564" s="32"/>
      <c r="F564" s="32"/>
      <c r="G564" s="32"/>
      <c r="H564" s="32"/>
      <c r="I564" s="59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8" customHeight="1" thickBot="1">
      <c r="A565" s="32"/>
      <c r="B565" s="32"/>
      <c r="C565" s="32"/>
      <c r="D565" s="32"/>
      <c r="E565" s="32"/>
      <c r="F565" s="32"/>
      <c r="G565" s="32"/>
      <c r="H565" s="32"/>
      <c r="I565" s="59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8" customHeight="1" thickBot="1">
      <c r="A566" s="32"/>
      <c r="B566" s="32"/>
      <c r="C566" s="32"/>
      <c r="D566" s="32"/>
      <c r="E566" s="32"/>
      <c r="F566" s="32"/>
      <c r="G566" s="32"/>
      <c r="H566" s="32"/>
      <c r="I566" s="59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8" customHeight="1" thickBot="1">
      <c r="A567" s="32"/>
      <c r="B567" s="32"/>
      <c r="C567" s="32"/>
      <c r="D567" s="32"/>
      <c r="E567" s="32"/>
      <c r="F567" s="32"/>
      <c r="G567" s="32"/>
      <c r="H567" s="32"/>
      <c r="I567" s="59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8" customHeight="1" thickBot="1">
      <c r="A568" s="32"/>
      <c r="B568" s="32"/>
      <c r="C568" s="32"/>
      <c r="D568" s="32"/>
      <c r="E568" s="32"/>
      <c r="F568" s="32"/>
      <c r="G568" s="32"/>
      <c r="H568" s="32"/>
      <c r="I568" s="59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8" customHeight="1" thickBot="1">
      <c r="A569" s="32"/>
      <c r="B569" s="32"/>
      <c r="C569" s="32"/>
      <c r="D569" s="32"/>
      <c r="E569" s="32"/>
      <c r="F569" s="32"/>
      <c r="G569" s="32"/>
      <c r="H569" s="32"/>
      <c r="I569" s="59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8" customHeight="1" thickBot="1">
      <c r="A570" s="32"/>
      <c r="B570" s="32"/>
      <c r="C570" s="32"/>
      <c r="D570" s="32"/>
      <c r="E570" s="32"/>
      <c r="F570" s="32"/>
      <c r="G570" s="32"/>
      <c r="H570" s="32"/>
      <c r="I570" s="59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8" customHeight="1" thickBot="1">
      <c r="A571" s="32"/>
      <c r="B571" s="32"/>
      <c r="C571" s="32"/>
      <c r="D571" s="32"/>
      <c r="E571" s="32"/>
      <c r="F571" s="32"/>
      <c r="G571" s="32"/>
      <c r="H571" s="32"/>
      <c r="I571" s="59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8" customHeight="1" thickBot="1">
      <c r="A572" s="32"/>
      <c r="B572" s="32"/>
      <c r="C572" s="32"/>
      <c r="D572" s="32"/>
      <c r="E572" s="32"/>
      <c r="F572" s="32"/>
      <c r="G572" s="32"/>
      <c r="H572" s="32"/>
      <c r="I572" s="59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8" customHeight="1" thickBot="1">
      <c r="A573" s="32"/>
      <c r="B573" s="32"/>
      <c r="C573" s="32"/>
      <c r="D573" s="32"/>
      <c r="E573" s="32"/>
      <c r="F573" s="32"/>
      <c r="G573" s="32"/>
      <c r="H573" s="32"/>
      <c r="I573" s="59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8" customHeight="1" thickBot="1">
      <c r="A574" s="32"/>
      <c r="B574" s="32"/>
      <c r="C574" s="32"/>
      <c r="D574" s="32"/>
      <c r="E574" s="32"/>
      <c r="F574" s="32"/>
      <c r="G574" s="32"/>
      <c r="H574" s="32"/>
      <c r="I574" s="59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8" customHeight="1" thickBot="1">
      <c r="A575" s="32"/>
      <c r="B575" s="32"/>
      <c r="C575" s="32"/>
      <c r="D575" s="32"/>
      <c r="E575" s="32"/>
      <c r="F575" s="32"/>
      <c r="G575" s="32"/>
      <c r="H575" s="32"/>
      <c r="I575" s="59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8" customHeight="1" thickBot="1">
      <c r="A576" s="32"/>
      <c r="B576" s="32"/>
      <c r="C576" s="32"/>
      <c r="D576" s="32"/>
      <c r="E576" s="32"/>
      <c r="F576" s="32"/>
      <c r="G576" s="32"/>
      <c r="H576" s="32"/>
      <c r="I576" s="59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8" customHeight="1" thickBot="1">
      <c r="A577" s="32"/>
      <c r="B577" s="32"/>
      <c r="C577" s="32"/>
      <c r="D577" s="32"/>
      <c r="E577" s="32"/>
      <c r="F577" s="32"/>
      <c r="G577" s="32"/>
      <c r="H577" s="32"/>
      <c r="I577" s="59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8" customHeight="1" thickBot="1">
      <c r="A578" s="32"/>
      <c r="B578" s="32"/>
      <c r="C578" s="32"/>
      <c r="D578" s="32"/>
      <c r="E578" s="32"/>
      <c r="F578" s="32"/>
      <c r="G578" s="32"/>
      <c r="H578" s="32"/>
      <c r="I578" s="59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8" customHeight="1" thickBot="1">
      <c r="A579" s="32"/>
      <c r="B579" s="32"/>
      <c r="C579" s="32"/>
      <c r="D579" s="32"/>
      <c r="E579" s="32"/>
      <c r="F579" s="32"/>
      <c r="G579" s="32"/>
      <c r="H579" s="32"/>
      <c r="I579" s="59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8" customHeight="1" thickBot="1">
      <c r="A580" s="32"/>
      <c r="B580" s="32"/>
      <c r="C580" s="32"/>
      <c r="D580" s="32"/>
      <c r="E580" s="32"/>
      <c r="F580" s="32"/>
      <c r="G580" s="32"/>
      <c r="H580" s="32"/>
      <c r="I580" s="59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8" customHeight="1" thickBot="1">
      <c r="A581" s="32"/>
      <c r="B581" s="32"/>
      <c r="C581" s="32"/>
      <c r="D581" s="32"/>
      <c r="E581" s="32"/>
      <c r="F581" s="32"/>
      <c r="G581" s="32"/>
      <c r="H581" s="32"/>
      <c r="I581" s="59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8" customHeight="1" thickBot="1">
      <c r="A582" s="32"/>
      <c r="B582" s="32"/>
      <c r="C582" s="32"/>
      <c r="D582" s="32"/>
      <c r="E582" s="32"/>
      <c r="F582" s="32"/>
      <c r="G582" s="32"/>
      <c r="H582" s="32"/>
      <c r="I582" s="59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8" customHeight="1" thickBot="1">
      <c r="A583" s="32"/>
      <c r="B583" s="32"/>
      <c r="C583" s="32"/>
      <c r="D583" s="32"/>
      <c r="E583" s="32"/>
      <c r="F583" s="32"/>
      <c r="G583" s="32"/>
      <c r="H583" s="32"/>
      <c r="I583" s="59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8" customHeight="1" thickBot="1">
      <c r="A584" s="32"/>
      <c r="B584" s="32"/>
      <c r="C584" s="32"/>
      <c r="D584" s="32"/>
      <c r="E584" s="32"/>
      <c r="F584" s="32"/>
      <c r="G584" s="32"/>
      <c r="H584" s="32"/>
      <c r="I584" s="59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8" customHeight="1" thickBot="1">
      <c r="A585" s="32"/>
      <c r="B585" s="32"/>
      <c r="C585" s="32"/>
      <c r="D585" s="32"/>
      <c r="E585" s="32"/>
      <c r="F585" s="32"/>
      <c r="G585" s="32"/>
      <c r="H585" s="32"/>
      <c r="I585" s="59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8" customHeight="1" thickBot="1">
      <c r="A586" s="32"/>
      <c r="B586" s="32"/>
      <c r="C586" s="32"/>
      <c r="D586" s="32"/>
      <c r="E586" s="32"/>
      <c r="F586" s="32"/>
      <c r="G586" s="32"/>
      <c r="H586" s="32"/>
      <c r="I586" s="59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8" customHeight="1" thickBot="1">
      <c r="A587" s="32"/>
      <c r="B587" s="32"/>
      <c r="C587" s="32"/>
      <c r="D587" s="32"/>
      <c r="E587" s="32"/>
      <c r="F587" s="32"/>
      <c r="G587" s="32"/>
      <c r="H587" s="32"/>
      <c r="I587" s="59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8" customHeight="1" thickBot="1">
      <c r="A588" s="32"/>
      <c r="B588" s="32"/>
      <c r="C588" s="32"/>
      <c r="D588" s="32"/>
      <c r="E588" s="32"/>
      <c r="F588" s="32"/>
      <c r="G588" s="32"/>
      <c r="H588" s="32"/>
      <c r="I588" s="59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8" customHeight="1" thickBot="1">
      <c r="A589" s="32"/>
      <c r="B589" s="32"/>
      <c r="C589" s="32"/>
      <c r="D589" s="32"/>
      <c r="E589" s="32"/>
      <c r="F589" s="32"/>
      <c r="G589" s="32"/>
      <c r="H589" s="32"/>
      <c r="I589" s="59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8" customHeight="1" thickBot="1">
      <c r="A590" s="32"/>
      <c r="B590" s="32"/>
      <c r="C590" s="32"/>
      <c r="D590" s="32"/>
      <c r="E590" s="32"/>
      <c r="F590" s="32"/>
      <c r="G590" s="32"/>
      <c r="H590" s="32"/>
      <c r="I590" s="59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8" customHeight="1" thickBot="1">
      <c r="A591" s="32"/>
      <c r="B591" s="32"/>
      <c r="C591" s="32"/>
      <c r="D591" s="32"/>
      <c r="E591" s="32"/>
      <c r="F591" s="32"/>
      <c r="G591" s="32"/>
      <c r="H591" s="32"/>
      <c r="I591" s="59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8" customHeight="1" thickBot="1">
      <c r="A592" s="32"/>
      <c r="B592" s="32"/>
      <c r="C592" s="32"/>
      <c r="D592" s="32"/>
      <c r="E592" s="32"/>
      <c r="F592" s="32"/>
      <c r="G592" s="32"/>
      <c r="H592" s="32"/>
      <c r="I592" s="59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8" customHeight="1" thickBot="1">
      <c r="A593" s="32"/>
      <c r="B593" s="32"/>
      <c r="C593" s="32"/>
      <c r="D593" s="32"/>
      <c r="E593" s="32"/>
      <c r="F593" s="32"/>
      <c r="G593" s="32"/>
      <c r="H593" s="32"/>
      <c r="I593" s="59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8" customHeight="1" thickBot="1">
      <c r="A594" s="32"/>
      <c r="B594" s="32"/>
      <c r="C594" s="32"/>
      <c r="D594" s="32"/>
      <c r="E594" s="32"/>
      <c r="F594" s="32"/>
      <c r="G594" s="32"/>
      <c r="H594" s="32"/>
      <c r="I594" s="59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8" customHeight="1" thickBot="1">
      <c r="A595" s="32"/>
      <c r="B595" s="32"/>
      <c r="C595" s="32"/>
      <c r="D595" s="32"/>
      <c r="E595" s="32"/>
      <c r="F595" s="32"/>
      <c r="G595" s="32"/>
      <c r="H595" s="32"/>
      <c r="I595" s="59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8" customHeight="1" thickBot="1">
      <c r="A596" s="32"/>
      <c r="B596" s="32"/>
      <c r="C596" s="32"/>
      <c r="D596" s="32"/>
      <c r="E596" s="32"/>
      <c r="F596" s="32"/>
      <c r="G596" s="32"/>
      <c r="H596" s="32"/>
      <c r="I596" s="59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8" customHeight="1" thickBot="1">
      <c r="A597" s="32"/>
      <c r="B597" s="32"/>
      <c r="C597" s="32"/>
      <c r="D597" s="32"/>
      <c r="E597" s="32"/>
      <c r="F597" s="32"/>
      <c r="G597" s="32"/>
      <c r="H597" s="32"/>
      <c r="I597" s="59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8" customHeight="1" thickBot="1">
      <c r="A598" s="32"/>
      <c r="B598" s="32"/>
      <c r="C598" s="32"/>
      <c r="D598" s="32"/>
      <c r="E598" s="32"/>
      <c r="F598" s="32"/>
      <c r="G598" s="32"/>
      <c r="H598" s="32"/>
      <c r="I598" s="59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8" customHeight="1" thickBot="1">
      <c r="A599" s="32"/>
      <c r="B599" s="32"/>
      <c r="C599" s="32"/>
      <c r="D599" s="32"/>
      <c r="E599" s="32"/>
      <c r="F599" s="32"/>
      <c r="G599" s="32"/>
      <c r="H599" s="32"/>
      <c r="I599" s="59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8" customHeight="1" thickBot="1">
      <c r="A600" s="32"/>
      <c r="B600" s="32"/>
      <c r="C600" s="32"/>
      <c r="D600" s="32"/>
      <c r="E600" s="32"/>
      <c r="F600" s="32"/>
      <c r="G600" s="32"/>
      <c r="H600" s="32"/>
      <c r="I600" s="59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8" customHeight="1" thickBot="1">
      <c r="A601" s="32"/>
      <c r="B601" s="32"/>
      <c r="C601" s="32"/>
      <c r="D601" s="32"/>
      <c r="E601" s="32"/>
      <c r="F601" s="32"/>
      <c r="G601" s="32"/>
      <c r="H601" s="32"/>
      <c r="I601" s="59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8" customHeight="1" thickBot="1">
      <c r="A602" s="32"/>
      <c r="B602" s="32"/>
      <c r="C602" s="32"/>
      <c r="D602" s="32"/>
      <c r="E602" s="32"/>
      <c r="F602" s="32"/>
      <c r="G602" s="32"/>
      <c r="H602" s="32"/>
      <c r="I602" s="59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8" customHeight="1" thickBot="1">
      <c r="A603" s="32"/>
      <c r="B603" s="32"/>
      <c r="C603" s="32"/>
      <c r="D603" s="32"/>
      <c r="E603" s="32"/>
      <c r="F603" s="32"/>
      <c r="G603" s="32"/>
      <c r="H603" s="32"/>
      <c r="I603" s="59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8" customHeight="1" thickBot="1">
      <c r="A604" s="32"/>
      <c r="B604" s="32"/>
      <c r="C604" s="32"/>
      <c r="D604" s="32"/>
      <c r="E604" s="32"/>
      <c r="F604" s="32"/>
      <c r="G604" s="32"/>
      <c r="H604" s="32"/>
      <c r="I604" s="59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8" customHeight="1" thickBot="1">
      <c r="A605" s="32"/>
      <c r="B605" s="32"/>
      <c r="C605" s="32"/>
      <c r="D605" s="32"/>
      <c r="E605" s="32"/>
      <c r="F605" s="32"/>
      <c r="G605" s="32"/>
      <c r="H605" s="32"/>
      <c r="I605" s="59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8" customHeight="1" thickBot="1">
      <c r="A606" s="32"/>
      <c r="B606" s="32"/>
      <c r="C606" s="32"/>
      <c r="D606" s="32"/>
      <c r="E606" s="32"/>
      <c r="F606" s="32"/>
      <c r="G606" s="32"/>
      <c r="H606" s="32"/>
      <c r="I606" s="59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8" customHeight="1" thickBot="1">
      <c r="A607" s="32"/>
      <c r="B607" s="32"/>
      <c r="C607" s="32"/>
      <c r="D607" s="32"/>
      <c r="E607" s="32"/>
      <c r="F607" s="32"/>
      <c r="G607" s="32"/>
      <c r="H607" s="32"/>
      <c r="I607" s="59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8" customHeight="1" thickBot="1">
      <c r="A608" s="32"/>
      <c r="B608" s="32"/>
      <c r="C608" s="32"/>
      <c r="D608" s="32"/>
      <c r="E608" s="32"/>
      <c r="F608" s="32"/>
      <c r="G608" s="32"/>
      <c r="H608" s="32"/>
      <c r="I608" s="59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8" customHeight="1" thickBot="1">
      <c r="A609" s="32"/>
      <c r="B609" s="32"/>
      <c r="C609" s="32"/>
      <c r="D609" s="32"/>
      <c r="E609" s="32"/>
      <c r="F609" s="32"/>
      <c r="G609" s="32"/>
      <c r="H609" s="32"/>
      <c r="I609" s="59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8" customHeight="1" thickBot="1">
      <c r="A610" s="32"/>
      <c r="B610" s="32"/>
      <c r="C610" s="32"/>
      <c r="D610" s="32"/>
      <c r="E610" s="32"/>
      <c r="F610" s="32"/>
      <c r="G610" s="32"/>
      <c r="H610" s="32"/>
      <c r="I610" s="59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8" customHeight="1" thickBot="1">
      <c r="A611" s="32"/>
      <c r="B611" s="32"/>
      <c r="C611" s="32"/>
      <c r="D611" s="32"/>
      <c r="E611" s="32"/>
      <c r="F611" s="32"/>
      <c r="G611" s="32"/>
      <c r="H611" s="32"/>
      <c r="I611" s="59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8" customHeight="1" thickBot="1">
      <c r="A612" s="32"/>
      <c r="B612" s="32"/>
      <c r="C612" s="32"/>
      <c r="D612" s="32"/>
      <c r="E612" s="32"/>
      <c r="F612" s="32"/>
      <c r="G612" s="32"/>
      <c r="H612" s="32"/>
      <c r="I612" s="59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8" customHeight="1" thickBot="1">
      <c r="A613" s="32"/>
      <c r="B613" s="32"/>
      <c r="C613" s="32"/>
      <c r="D613" s="32"/>
      <c r="E613" s="32"/>
      <c r="F613" s="32"/>
      <c r="G613" s="32"/>
      <c r="H613" s="32"/>
      <c r="I613" s="59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8" customHeight="1" thickBot="1">
      <c r="A614" s="32"/>
      <c r="B614" s="32"/>
      <c r="C614" s="32"/>
      <c r="D614" s="32"/>
      <c r="E614" s="32"/>
      <c r="F614" s="32"/>
      <c r="G614" s="32"/>
      <c r="H614" s="32"/>
      <c r="I614" s="59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8" customHeight="1" thickBot="1">
      <c r="A615" s="32"/>
      <c r="B615" s="32"/>
      <c r="C615" s="32"/>
      <c r="D615" s="32"/>
      <c r="E615" s="32"/>
      <c r="F615" s="32"/>
      <c r="G615" s="32"/>
      <c r="H615" s="32"/>
      <c r="I615" s="59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8" customHeight="1" thickBot="1">
      <c r="A616" s="32"/>
      <c r="B616" s="32"/>
      <c r="C616" s="32"/>
      <c r="D616" s="32"/>
      <c r="E616" s="32"/>
      <c r="F616" s="32"/>
      <c r="G616" s="32"/>
      <c r="H616" s="32"/>
      <c r="I616" s="59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8" customHeight="1" thickBot="1">
      <c r="A617" s="32"/>
      <c r="B617" s="32"/>
      <c r="C617" s="32"/>
      <c r="D617" s="32"/>
      <c r="E617" s="32"/>
      <c r="F617" s="32"/>
      <c r="G617" s="32"/>
      <c r="H617" s="32"/>
      <c r="I617" s="59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8" customHeight="1" thickBot="1">
      <c r="A618" s="32"/>
      <c r="B618" s="32"/>
      <c r="C618" s="32"/>
      <c r="D618" s="32"/>
      <c r="E618" s="32"/>
      <c r="F618" s="32"/>
      <c r="G618" s="32"/>
      <c r="H618" s="32"/>
      <c r="I618" s="59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8" customHeight="1" thickBot="1">
      <c r="A619" s="32"/>
      <c r="B619" s="32"/>
      <c r="C619" s="32"/>
      <c r="D619" s="32"/>
      <c r="E619" s="32"/>
      <c r="F619" s="32"/>
      <c r="G619" s="32"/>
      <c r="H619" s="32"/>
      <c r="I619" s="59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8" customHeight="1" thickBot="1">
      <c r="A620" s="32"/>
      <c r="B620" s="32"/>
      <c r="C620" s="32"/>
      <c r="D620" s="32"/>
      <c r="E620" s="32"/>
      <c r="F620" s="32"/>
      <c r="G620" s="32"/>
      <c r="H620" s="32"/>
      <c r="I620" s="59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8" customHeight="1" thickBot="1">
      <c r="A621" s="32"/>
      <c r="B621" s="32"/>
      <c r="C621" s="32"/>
      <c r="D621" s="32"/>
      <c r="E621" s="32"/>
      <c r="F621" s="32"/>
      <c r="G621" s="32"/>
      <c r="H621" s="32"/>
      <c r="I621" s="59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8" customHeight="1" thickBot="1">
      <c r="A622" s="32"/>
      <c r="B622" s="32"/>
      <c r="C622" s="32"/>
      <c r="D622" s="32"/>
      <c r="E622" s="32"/>
      <c r="F622" s="32"/>
      <c r="G622" s="32"/>
      <c r="H622" s="32"/>
      <c r="I622" s="59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8" customHeight="1" thickBot="1">
      <c r="A623" s="32"/>
      <c r="B623" s="32"/>
      <c r="C623" s="32"/>
      <c r="D623" s="32"/>
      <c r="E623" s="32"/>
      <c r="F623" s="32"/>
      <c r="G623" s="32"/>
      <c r="H623" s="32"/>
      <c r="I623" s="59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8" customHeight="1" thickBot="1">
      <c r="A624" s="32"/>
      <c r="B624" s="32"/>
      <c r="C624" s="32"/>
      <c r="D624" s="32"/>
      <c r="E624" s="32"/>
      <c r="F624" s="32"/>
      <c r="G624" s="32"/>
      <c r="H624" s="32"/>
      <c r="I624" s="59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8" customHeight="1" thickBot="1">
      <c r="A625" s="32"/>
      <c r="B625" s="32"/>
      <c r="C625" s="32"/>
      <c r="D625" s="32"/>
      <c r="E625" s="32"/>
      <c r="F625" s="32"/>
      <c r="G625" s="32"/>
      <c r="H625" s="32"/>
      <c r="I625" s="59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8" customHeight="1" thickBot="1">
      <c r="A626" s="32"/>
      <c r="B626" s="32"/>
      <c r="C626" s="32"/>
      <c r="D626" s="32"/>
      <c r="E626" s="32"/>
      <c r="F626" s="32"/>
      <c r="G626" s="32"/>
      <c r="H626" s="32"/>
      <c r="I626" s="59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8" customHeight="1" thickBot="1">
      <c r="A627" s="32"/>
      <c r="B627" s="32"/>
      <c r="C627" s="32"/>
      <c r="D627" s="32"/>
      <c r="E627" s="32"/>
      <c r="F627" s="32"/>
      <c r="G627" s="32"/>
      <c r="H627" s="32"/>
      <c r="I627" s="59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8" customHeight="1" thickBot="1">
      <c r="A628" s="32"/>
      <c r="B628" s="32"/>
      <c r="C628" s="32"/>
      <c r="D628" s="32"/>
      <c r="E628" s="32"/>
      <c r="F628" s="32"/>
      <c r="G628" s="32"/>
      <c r="H628" s="32"/>
      <c r="I628" s="59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8" customHeight="1" thickBot="1">
      <c r="A629" s="32"/>
      <c r="B629" s="32"/>
      <c r="C629" s="32"/>
      <c r="D629" s="32"/>
      <c r="E629" s="32"/>
      <c r="F629" s="32"/>
      <c r="G629" s="32"/>
      <c r="H629" s="32"/>
      <c r="I629" s="59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8" customHeight="1" thickBot="1">
      <c r="A630" s="32"/>
      <c r="B630" s="32"/>
      <c r="C630" s="32"/>
      <c r="D630" s="32"/>
      <c r="E630" s="32"/>
      <c r="F630" s="32"/>
      <c r="G630" s="32"/>
      <c r="H630" s="32"/>
      <c r="I630" s="59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8" customHeight="1" thickBot="1">
      <c r="A631" s="32"/>
      <c r="B631" s="32"/>
      <c r="C631" s="32"/>
      <c r="D631" s="32"/>
      <c r="E631" s="32"/>
      <c r="F631" s="32"/>
      <c r="G631" s="32"/>
      <c r="H631" s="32"/>
      <c r="I631" s="59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8" customHeight="1" thickBot="1">
      <c r="A632" s="32"/>
      <c r="B632" s="32"/>
      <c r="C632" s="32"/>
      <c r="D632" s="32"/>
      <c r="E632" s="32"/>
      <c r="F632" s="32"/>
      <c r="G632" s="32"/>
      <c r="H632" s="32"/>
      <c r="I632" s="59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8" customHeight="1" thickBot="1">
      <c r="A633" s="32"/>
      <c r="B633" s="32"/>
      <c r="C633" s="32"/>
      <c r="D633" s="32"/>
      <c r="E633" s="32"/>
      <c r="F633" s="32"/>
      <c r="G633" s="32"/>
      <c r="H633" s="32"/>
      <c r="I633" s="59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8" customHeight="1" thickBot="1">
      <c r="A634" s="32"/>
      <c r="B634" s="32"/>
      <c r="C634" s="32"/>
      <c r="D634" s="32"/>
      <c r="E634" s="32"/>
      <c r="F634" s="32"/>
      <c r="G634" s="32"/>
      <c r="H634" s="32"/>
      <c r="I634" s="59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8" customHeight="1" thickBot="1">
      <c r="A635" s="32"/>
      <c r="B635" s="32"/>
      <c r="C635" s="32"/>
      <c r="D635" s="32"/>
      <c r="E635" s="32"/>
      <c r="F635" s="32"/>
      <c r="G635" s="32"/>
      <c r="H635" s="32"/>
      <c r="I635" s="59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8" customHeight="1" thickBot="1">
      <c r="A636" s="32"/>
      <c r="B636" s="32"/>
      <c r="C636" s="32"/>
      <c r="D636" s="32"/>
      <c r="E636" s="32"/>
      <c r="F636" s="32"/>
      <c r="G636" s="32"/>
      <c r="H636" s="32"/>
      <c r="I636" s="59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8" customHeight="1" thickBot="1">
      <c r="A637" s="32"/>
      <c r="B637" s="32"/>
      <c r="C637" s="32"/>
      <c r="D637" s="32"/>
      <c r="E637" s="32"/>
      <c r="F637" s="32"/>
      <c r="G637" s="32"/>
      <c r="H637" s="32"/>
      <c r="I637" s="59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8" customHeight="1" thickBot="1">
      <c r="A638" s="32"/>
      <c r="B638" s="32"/>
      <c r="C638" s="32"/>
      <c r="D638" s="32"/>
      <c r="E638" s="32"/>
      <c r="F638" s="32"/>
      <c r="G638" s="32"/>
      <c r="H638" s="32"/>
      <c r="I638" s="59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8" customHeight="1" thickBot="1">
      <c r="A639" s="32"/>
      <c r="B639" s="32"/>
      <c r="C639" s="32"/>
      <c r="D639" s="32"/>
      <c r="E639" s="32"/>
      <c r="F639" s="32"/>
      <c r="G639" s="32"/>
      <c r="H639" s="32"/>
      <c r="I639" s="59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8" customHeight="1" thickBot="1">
      <c r="A640" s="32"/>
      <c r="B640" s="32"/>
      <c r="C640" s="32"/>
      <c r="D640" s="32"/>
      <c r="E640" s="32"/>
      <c r="F640" s="32"/>
      <c r="G640" s="32"/>
      <c r="H640" s="32"/>
      <c r="I640" s="59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8" customHeight="1" thickBot="1">
      <c r="A641" s="32"/>
      <c r="B641" s="32"/>
      <c r="C641" s="32"/>
      <c r="D641" s="32"/>
      <c r="E641" s="32"/>
      <c r="F641" s="32"/>
      <c r="G641" s="32"/>
      <c r="H641" s="32"/>
      <c r="I641" s="59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8" customHeight="1" thickBot="1">
      <c r="A642" s="32"/>
      <c r="B642" s="32"/>
      <c r="C642" s="32"/>
      <c r="D642" s="32"/>
      <c r="E642" s="32"/>
      <c r="F642" s="32"/>
      <c r="G642" s="32"/>
      <c r="H642" s="32"/>
      <c r="I642" s="59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8" customHeight="1" thickBot="1">
      <c r="A643" s="32"/>
      <c r="B643" s="32"/>
      <c r="C643" s="32"/>
      <c r="D643" s="32"/>
      <c r="E643" s="32"/>
      <c r="F643" s="32"/>
      <c r="G643" s="32"/>
      <c r="H643" s="32"/>
      <c r="I643" s="59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8" customHeight="1" thickBot="1">
      <c r="A644" s="32"/>
      <c r="B644" s="32"/>
      <c r="C644" s="32"/>
      <c r="D644" s="32"/>
      <c r="E644" s="32"/>
      <c r="F644" s="32"/>
      <c r="G644" s="32"/>
      <c r="H644" s="32"/>
      <c r="I644" s="59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8" customHeight="1" thickBot="1">
      <c r="A645" s="32"/>
      <c r="B645" s="32"/>
      <c r="C645" s="32"/>
      <c r="D645" s="32"/>
      <c r="E645" s="32"/>
      <c r="F645" s="32"/>
      <c r="G645" s="32"/>
      <c r="H645" s="32"/>
      <c r="I645" s="59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8" customHeight="1" thickBot="1">
      <c r="A646" s="32"/>
      <c r="B646" s="32"/>
      <c r="C646" s="32"/>
      <c r="D646" s="32"/>
      <c r="E646" s="32"/>
      <c r="F646" s="32"/>
      <c r="G646" s="32"/>
      <c r="H646" s="32"/>
      <c r="I646" s="59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8" customHeight="1" thickBot="1">
      <c r="A647" s="32"/>
      <c r="B647" s="32"/>
      <c r="C647" s="32"/>
      <c r="D647" s="32"/>
      <c r="E647" s="32"/>
      <c r="F647" s="32"/>
      <c r="G647" s="32"/>
      <c r="H647" s="32"/>
      <c r="I647" s="59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8" customHeight="1" thickBot="1">
      <c r="A648" s="32"/>
      <c r="B648" s="32"/>
      <c r="C648" s="32"/>
      <c r="D648" s="32"/>
      <c r="E648" s="32"/>
      <c r="F648" s="32"/>
      <c r="G648" s="32"/>
      <c r="H648" s="32"/>
      <c r="I648" s="59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8" customHeight="1" thickBot="1">
      <c r="A649" s="32"/>
      <c r="B649" s="32"/>
      <c r="C649" s="32"/>
      <c r="D649" s="32"/>
      <c r="E649" s="32"/>
      <c r="F649" s="32"/>
      <c r="G649" s="32"/>
      <c r="H649" s="32"/>
      <c r="I649" s="59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8" customHeight="1" thickBot="1">
      <c r="A650" s="32"/>
      <c r="B650" s="32"/>
      <c r="C650" s="32"/>
      <c r="D650" s="32"/>
      <c r="E650" s="32"/>
      <c r="F650" s="32"/>
      <c r="G650" s="32"/>
      <c r="H650" s="32"/>
      <c r="I650" s="59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8" customHeight="1" thickBot="1">
      <c r="A651" s="32"/>
      <c r="B651" s="32"/>
      <c r="C651" s="32"/>
      <c r="D651" s="32"/>
      <c r="E651" s="32"/>
      <c r="F651" s="32"/>
      <c r="G651" s="32"/>
      <c r="H651" s="32"/>
      <c r="I651" s="59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8" customHeight="1" thickBot="1">
      <c r="A652" s="32"/>
      <c r="B652" s="32"/>
      <c r="C652" s="32"/>
      <c r="D652" s="32"/>
      <c r="E652" s="32"/>
      <c r="F652" s="32"/>
      <c r="G652" s="32"/>
      <c r="H652" s="32"/>
      <c r="I652" s="59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8" customHeight="1" thickBot="1">
      <c r="A653" s="32"/>
      <c r="B653" s="32"/>
      <c r="C653" s="32"/>
      <c r="D653" s="32"/>
      <c r="E653" s="32"/>
      <c r="F653" s="32"/>
      <c r="G653" s="32"/>
      <c r="H653" s="32"/>
      <c r="I653" s="59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8" customHeight="1" thickBot="1">
      <c r="A654" s="32"/>
      <c r="B654" s="32"/>
      <c r="C654" s="32"/>
      <c r="D654" s="32"/>
      <c r="E654" s="32"/>
      <c r="F654" s="32"/>
      <c r="G654" s="32"/>
      <c r="H654" s="32"/>
      <c r="I654" s="59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8" customHeight="1" thickBot="1">
      <c r="A655" s="32"/>
      <c r="B655" s="32"/>
      <c r="C655" s="32"/>
      <c r="D655" s="32"/>
      <c r="E655" s="32"/>
      <c r="F655" s="32"/>
      <c r="G655" s="32"/>
      <c r="H655" s="32"/>
      <c r="I655" s="59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8" customHeight="1" thickBot="1">
      <c r="A656" s="32"/>
      <c r="B656" s="32"/>
      <c r="C656" s="32"/>
      <c r="D656" s="32"/>
      <c r="E656" s="32"/>
      <c r="F656" s="32"/>
      <c r="G656" s="32"/>
      <c r="H656" s="32"/>
      <c r="I656" s="59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8" customHeight="1" thickBot="1">
      <c r="A657" s="32"/>
      <c r="B657" s="32"/>
      <c r="C657" s="32"/>
      <c r="D657" s="32"/>
      <c r="E657" s="32"/>
      <c r="F657" s="32"/>
      <c r="G657" s="32"/>
      <c r="H657" s="32"/>
      <c r="I657" s="59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8" customHeight="1" thickBot="1">
      <c r="A658" s="32"/>
      <c r="B658" s="32"/>
      <c r="C658" s="32"/>
      <c r="D658" s="32"/>
      <c r="E658" s="32"/>
      <c r="F658" s="32"/>
      <c r="G658" s="32"/>
      <c r="H658" s="32"/>
      <c r="I658" s="59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8" customHeight="1" thickBot="1">
      <c r="A659" s="32"/>
      <c r="B659" s="32"/>
      <c r="C659" s="32"/>
      <c r="D659" s="32"/>
      <c r="E659" s="32"/>
      <c r="F659" s="32"/>
      <c r="G659" s="32"/>
      <c r="H659" s="32"/>
      <c r="I659" s="59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8" customHeight="1" thickBot="1">
      <c r="A660" s="32"/>
      <c r="B660" s="32"/>
      <c r="C660" s="32"/>
      <c r="D660" s="32"/>
      <c r="E660" s="32"/>
      <c r="F660" s="32"/>
      <c r="G660" s="32"/>
      <c r="H660" s="32"/>
      <c r="I660" s="59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8" customHeight="1" thickBot="1">
      <c r="A661" s="32"/>
      <c r="B661" s="32"/>
      <c r="C661" s="32"/>
      <c r="D661" s="32"/>
      <c r="E661" s="32"/>
      <c r="F661" s="32"/>
      <c r="G661" s="32"/>
      <c r="H661" s="32"/>
      <c r="I661" s="59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8" customHeight="1" thickBot="1">
      <c r="A662" s="32"/>
      <c r="B662" s="32"/>
      <c r="C662" s="32"/>
      <c r="D662" s="32"/>
      <c r="E662" s="32"/>
      <c r="F662" s="32"/>
      <c r="G662" s="32"/>
      <c r="H662" s="32"/>
      <c r="I662" s="59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8" customHeight="1" thickBot="1">
      <c r="A663" s="32"/>
      <c r="B663" s="32"/>
      <c r="C663" s="32"/>
      <c r="D663" s="32"/>
      <c r="E663" s="32"/>
      <c r="F663" s="32"/>
      <c r="G663" s="32"/>
      <c r="H663" s="32"/>
      <c r="I663" s="59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8" customHeight="1" thickBot="1">
      <c r="A664" s="32"/>
      <c r="B664" s="32"/>
      <c r="C664" s="32"/>
      <c r="D664" s="32"/>
      <c r="E664" s="32"/>
      <c r="F664" s="32"/>
      <c r="G664" s="32"/>
      <c r="H664" s="32"/>
      <c r="I664" s="59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8" customHeight="1" thickBot="1">
      <c r="A665" s="32"/>
      <c r="B665" s="32"/>
      <c r="C665" s="32"/>
      <c r="D665" s="32"/>
      <c r="E665" s="32"/>
      <c r="F665" s="32"/>
      <c r="G665" s="32"/>
      <c r="H665" s="32"/>
      <c r="I665" s="59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8" customHeight="1" thickBot="1">
      <c r="A666" s="32"/>
      <c r="B666" s="32"/>
      <c r="C666" s="32"/>
      <c r="D666" s="32"/>
      <c r="E666" s="32"/>
      <c r="F666" s="32"/>
      <c r="G666" s="32"/>
      <c r="H666" s="32"/>
      <c r="I666" s="59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8" customHeight="1" thickBot="1">
      <c r="A667" s="32"/>
      <c r="B667" s="32"/>
      <c r="C667" s="32"/>
      <c r="D667" s="32"/>
      <c r="E667" s="32"/>
      <c r="F667" s="32"/>
      <c r="G667" s="32"/>
      <c r="H667" s="32"/>
      <c r="I667" s="59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8" customHeight="1" thickBot="1">
      <c r="A668" s="32"/>
      <c r="B668" s="32"/>
      <c r="C668" s="32"/>
      <c r="D668" s="32"/>
      <c r="E668" s="32"/>
      <c r="F668" s="32"/>
      <c r="G668" s="32"/>
      <c r="H668" s="32"/>
      <c r="I668" s="59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8" customHeight="1" thickBot="1">
      <c r="A669" s="32"/>
      <c r="B669" s="32"/>
      <c r="C669" s="32"/>
      <c r="D669" s="32"/>
      <c r="E669" s="32"/>
      <c r="F669" s="32"/>
      <c r="G669" s="32"/>
      <c r="H669" s="32"/>
      <c r="I669" s="59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8" customHeight="1" thickBot="1">
      <c r="A670" s="32"/>
      <c r="B670" s="32"/>
      <c r="C670" s="32"/>
      <c r="D670" s="32"/>
      <c r="E670" s="32"/>
      <c r="F670" s="32"/>
      <c r="G670" s="32"/>
      <c r="H670" s="32"/>
      <c r="I670" s="59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8" customHeight="1" thickBot="1">
      <c r="A671" s="32"/>
      <c r="B671" s="32"/>
      <c r="C671" s="32"/>
      <c r="D671" s="32"/>
      <c r="E671" s="32"/>
      <c r="F671" s="32"/>
      <c r="G671" s="32"/>
      <c r="H671" s="32"/>
      <c r="I671" s="59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8" customHeight="1" thickBot="1">
      <c r="A672" s="32"/>
      <c r="B672" s="32"/>
      <c r="C672" s="32"/>
      <c r="D672" s="32"/>
      <c r="E672" s="32"/>
      <c r="F672" s="32"/>
      <c r="G672" s="32"/>
      <c r="H672" s="32"/>
      <c r="I672" s="59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8" customHeight="1" thickBot="1">
      <c r="A673" s="32"/>
      <c r="B673" s="32"/>
      <c r="C673" s="32"/>
      <c r="D673" s="32"/>
      <c r="E673" s="32"/>
      <c r="F673" s="32"/>
      <c r="G673" s="32"/>
      <c r="H673" s="32"/>
      <c r="I673" s="59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8" customHeight="1" thickBot="1">
      <c r="A674" s="32"/>
      <c r="B674" s="32"/>
      <c r="C674" s="32"/>
      <c r="D674" s="32"/>
      <c r="E674" s="32"/>
      <c r="F674" s="32"/>
      <c r="G674" s="32"/>
      <c r="H674" s="32"/>
      <c r="I674" s="59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8" customHeight="1" thickBot="1">
      <c r="A675" s="32"/>
      <c r="B675" s="32"/>
      <c r="C675" s="32"/>
      <c r="D675" s="32"/>
      <c r="E675" s="32"/>
      <c r="F675" s="32"/>
      <c r="G675" s="32"/>
      <c r="H675" s="32"/>
      <c r="I675" s="59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8" customHeight="1" thickBot="1">
      <c r="A676" s="32"/>
      <c r="B676" s="32"/>
      <c r="C676" s="32"/>
      <c r="D676" s="32"/>
      <c r="E676" s="32"/>
      <c r="F676" s="32"/>
      <c r="G676" s="32"/>
      <c r="H676" s="32"/>
      <c r="I676" s="59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8" customHeight="1" thickBot="1">
      <c r="A677" s="32"/>
      <c r="B677" s="32"/>
      <c r="C677" s="32"/>
      <c r="D677" s="32"/>
      <c r="E677" s="32"/>
      <c r="F677" s="32"/>
      <c r="G677" s="32"/>
      <c r="H677" s="32"/>
      <c r="I677" s="59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8" customHeight="1" thickBot="1">
      <c r="A678" s="32"/>
      <c r="B678" s="32"/>
      <c r="C678" s="32"/>
      <c r="D678" s="32"/>
      <c r="E678" s="32"/>
      <c r="F678" s="32"/>
      <c r="G678" s="32"/>
      <c r="H678" s="32"/>
      <c r="I678" s="59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8" customHeight="1" thickBot="1">
      <c r="A679" s="32"/>
      <c r="B679" s="32"/>
      <c r="C679" s="32"/>
      <c r="D679" s="32"/>
      <c r="E679" s="32"/>
      <c r="F679" s="32"/>
      <c r="G679" s="32"/>
      <c r="H679" s="32"/>
      <c r="I679" s="59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8" customHeight="1" thickBot="1">
      <c r="A680" s="32"/>
      <c r="B680" s="32"/>
      <c r="C680" s="32"/>
      <c r="D680" s="32"/>
      <c r="E680" s="32"/>
      <c r="F680" s="32"/>
      <c r="G680" s="32"/>
      <c r="H680" s="32"/>
      <c r="I680" s="59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8" customHeight="1" thickBot="1">
      <c r="A681" s="32"/>
      <c r="B681" s="32"/>
      <c r="C681" s="32"/>
      <c r="D681" s="32"/>
      <c r="E681" s="32"/>
      <c r="F681" s="32"/>
      <c r="G681" s="32"/>
      <c r="H681" s="32"/>
      <c r="I681" s="59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8" customHeight="1" thickBot="1">
      <c r="A682" s="32"/>
      <c r="B682" s="32"/>
      <c r="C682" s="32"/>
      <c r="D682" s="32"/>
      <c r="E682" s="32"/>
      <c r="F682" s="32"/>
      <c r="G682" s="32"/>
      <c r="H682" s="32"/>
      <c r="I682" s="59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8" customHeight="1" thickBot="1">
      <c r="A683" s="32"/>
      <c r="B683" s="32"/>
      <c r="C683" s="32"/>
      <c r="D683" s="32"/>
      <c r="E683" s="32"/>
      <c r="F683" s="32"/>
      <c r="G683" s="32"/>
      <c r="H683" s="32"/>
      <c r="I683" s="59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8" customHeight="1" thickBot="1">
      <c r="A684" s="32"/>
      <c r="B684" s="32"/>
      <c r="C684" s="32"/>
      <c r="D684" s="32"/>
      <c r="E684" s="32"/>
      <c r="F684" s="32"/>
      <c r="G684" s="32"/>
      <c r="H684" s="32"/>
      <c r="I684" s="59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8" customHeight="1" thickBot="1">
      <c r="A685" s="32"/>
      <c r="B685" s="32"/>
      <c r="C685" s="32"/>
      <c r="D685" s="32"/>
      <c r="E685" s="32"/>
      <c r="F685" s="32"/>
      <c r="G685" s="32"/>
      <c r="H685" s="32"/>
      <c r="I685" s="59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8" customHeight="1" thickBot="1">
      <c r="A686" s="32"/>
      <c r="B686" s="32"/>
      <c r="C686" s="32"/>
      <c r="D686" s="32"/>
      <c r="E686" s="32"/>
      <c r="F686" s="32"/>
      <c r="G686" s="32"/>
      <c r="H686" s="32"/>
      <c r="I686" s="59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8" customHeight="1" thickBot="1">
      <c r="A687" s="32"/>
      <c r="B687" s="32"/>
      <c r="C687" s="32"/>
      <c r="D687" s="32"/>
      <c r="E687" s="32"/>
      <c r="F687" s="32"/>
      <c r="G687" s="32"/>
      <c r="H687" s="32"/>
      <c r="I687" s="59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8" customHeight="1" thickBot="1">
      <c r="A688" s="32"/>
      <c r="B688" s="32"/>
      <c r="C688" s="32"/>
      <c r="D688" s="32"/>
      <c r="E688" s="32"/>
      <c r="F688" s="32"/>
      <c r="G688" s="32"/>
      <c r="H688" s="32"/>
      <c r="I688" s="59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8" customHeight="1" thickBot="1">
      <c r="A689" s="32"/>
      <c r="B689" s="32"/>
      <c r="C689" s="32"/>
      <c r="D689" s="32"/>
      <c r="E689" s="32"/>
      <c r="F689" s="32"/>
      <c r="G689" s="32"/>
      <c r="H689" s="32"/>
      <c r="I689" s="59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8" customHeight="1" thickBot="1">
      <c r="A690" s="32"/>
      <c r="B690" s="32"/>
      <c r="C690" s="32"/>
      <c r="D690" s="32"/>
      <c r="E690" s="32"/>
      <c r="F690" s="32"/>
      <c r="G690" s="32"/>
      <c r="H690" s="32"/>
      <c r="I690" s="59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8" customHeight="1" thickBot="1">
      <c r="A691" s="32"/>
      <c r="B691" s="32"/>
      <c r="C691" s="32"/>
      <c r="D691" s="32"/>
      <c r="E691" s="32"/>
      <c r="F691" s="32"/>
      <c r="G691" s="32"/>
      <c r="H691" s="32"/>
      <c r="I691" s="59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8" customHeight="1" thickBot="1">
      <c r="A692" s="32"/>
      <c r="B692" s="32"/>
      <c r="C692" s="32"/>
      <c r="D692" s="32"/>
      <c r="E692" s="32"/>
      <c r="F692" s="32"/>
      <c r="G692" s="32"/>
      <c r="H692" s="32"/>
      <c r="I692" s="59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8" customHeight="1" thickBot="1">
      <c r="A693" s="32"/>
      <c r="B693" s="32"/>
      <c r="C693" s="32"/>
      <c r="D693" s="32"/>
      <c r="E693" s="32"/>
      <c r="F693" s="32"/>
      <c r="G693" s="32"/>
      <c r="H693" s="32"/>
      <c r="I693" s="59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8" customHeight="1" thickBot="1">
      <c r="A694" s="32"/>
      <c r="B694" s="32"/>
      <c r="C694" s="32"/>
      <c r="D694" s="32"/>
      <c r="E694" s="32"/>
      <c r="F694" s="32"/>
      <c r="G694" s="32"/>
      <c r="H694" s="32"/>
      <c r="I694" s="59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8" customHeight="1" thickBot="1">
      <c r="A695" s="32"/>
      <c r="B695" s="32"/>
      <c r="C695" s="32"/>
      <c r="D695" s="32"/>
      <c r="E695" s="32"/>
      <c r="F695" s="32"/>
      <c r="G695" s="32"/>
      <c r="H695" s="32"/>
      <c r="I695" s="59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8" customHeight="1" thickBot="1">
      <c r="A696" s="32"/>
      <c r="B696" s="32"/>
      <c r="C696" s="32"/>
      <c r="D696" s="32"/>
      <c r="E696" s="32"/>
      <c r="F696" s="32"/>
      <c r="G696" s="32"/>
      <c r="H696" s="32"/>
      <c r="I696" s="59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8" customHeight="1" thickBot="1">
      <c r="A697" s="32"/>
      <c r="B697" s="32"/>
      <c r="C697" s="32"/>
      <c r="D697" s="32"/>
      <c r="E697" s="32"/>
      <c r="F697" s="32"/>
      <c r="G697" s="32"/>
      <c r="H697" s="32"/>
      <c r="I697" s="59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8" customHeight="1" thickBot="1">
      <c r="A698" s="32"/>
      <c r="B698" s="32"/>
      <c r="C698" s="32"/>
      <c r="D698" s="32"/>
      <c r="E698" s="32"/>
      <c r="F698" s="32"/>
      <c r="G698" s="32"/>
      <c r="H698" s="32"/>
      <c r="I698" s="59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8" customHeight="1" thickBot="1">
      <c r="A699" s="32"/>
      <c r="B699" s="32"/>
      <c r="C699" s="32"/>
      <c r="D699" s="32"/>
      <c r="E699" s="32"/>
      <c r="F699" s="32"/>
      <c r="G699" s="32"/>
      <c r="H699" s="32"/>
      <c r="I699" s="59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8" customHeight="1" thickBot="1">
      <c r="A700" s="32"/>
      <c r="B700" s="32"/>
      <c r="C700" s="32"/>
      <c r="D700" s="32"/>
      <c r="E700" s="32"/>
      <c r="F700" s="32"/>
      <c r="G700" s="32"/>
      <c r="H700" s="32"/>
      <c r="I700" s="59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8" customHeight="1" thickBot="1">
      <c r="A701" s="32"/>
      <c r="B701" s="32"/>
      <c r="C701" s="32"/>
      <c r="D701" s="32"/>
      <c r="E701" s="32"/>
      <c r="F701" s="32"/>
      <c r="G701" s="32"/>
      <c r="H701" s="32"/>
      <c r="I701" s="59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8" customHeight="1" thickBot="1">
      <c r="A702" s="32"/>
      <c r="B702" s="32"/>
      <c r="C702" s="32"/>
      <c r="D702" s="32"/>
      <c r="E702" s="32"/>
      <c r="F702" s="32"/>
      <c r="G702" s="32"/>
      <c r="H702" s="32"/>
      <c r="I702" s="59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8" customHeight="1" thickBot="1">
      <c r="A703" s="32"/>
      <c r="B703" s="32"/>
      <c r="C703" s="32"/>
      <c r="D703" s="32"/>
      <c r="E703" s="32"/>
      <c r="F703" s="32"/>
      <c r="G703" s="32"/>
      <c r="H703" s="32"/>
      <c r="I703" s="59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8" customHeight="1" thickBot="1">
      <c r="A704" s="32"/>
      <c r="B704" s="32"/>
      <c r="C704" s="32"/>
      <c r="D704" s="32"/>
      <c r="E704" s="32"/>
      <c r="F704" s="32"/>
      <c r="G704" s="32"/>
      <c r="H704" s="32"/>
      <c r="I704" s="59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8" customHeight="1" thickBot="1">
      <c r="A705" s="32"/>
      <c r="B705" s="32"/>
      <c r="C705" s="32"/>
      <c r="D705" s="32"/>
      <c r="E705" s="32"/>
      <c r="F705" s="32"/>
      <c r="G705" s="32"/>
      <c r="H705" s="32"/>
      <c r="I705" s="59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8" customHeight="1" thickBot="1">
      <c r="A706" s="32"/>
      <c r="B706" s="32"/>
      <c r="C706" s="32"/>
      <c r="D706" s="32"/>
      <c r="E706" s="32"/>
      <c r="F706" s="32"/>
      <c r="G706" s="32"/>
      <c r="H706" s="32"/>
      <c r="I706" s="59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8" customHeight="1" thickBot="1">
      <c r="A707" s="32"/>
      <c r="B707" s="32"/>
      <c r="C707" s="32"/>
      <c r="D707" s="32"/>
      <c r="E707" s="32"/>
      <c r="F707" s="32"/>
      <c r="G707" s="32"/>
      <c r="H707" s="32"/>
      <c r="I707" s="59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8" customHeight="1" thickBot="1">
      <c r="A708" s="32"/>
      <c r="B708" s="32"/>
      <c r="C708" s="32"/>
      <c r="D708" s="32"/>
      <c r="E708" s="32"/>
      <c r="F708" s="32"/>
      <c r="G708" s="32"/>
      <c r="H708" s="32"/>
      <c r="I708" s="59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8" customHeight="1" thickBot="1">
      <c r="A709" s="32"/>
      <c r="B709" s="32"/>
      <c r="C709" s="32"/>
      <c r="D709" s="32"/>
      <c r="E709" s="32"/>
      <c r="F709" s="32"/>
      <c r="G709" s="32"/>
      <c r="H709" s="32"/>
      <c r="I709" s="59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8" customHeight="1" thickBot="1">
      <c r="A710" s="32"/>
      <c r="B710" s="32"/>
      <c r="C710" s="32"/>
      <c r="D710" s="32"/>
      <c r="E710" s="32"/>
      <c r="F710" s="32"/>
      <c r="G710" s="32"/>
      <c r="H710" s="32"/>
      <c r="I710" s="59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8" customHeight="1" thickBot="1">
      <c r="A711" s="32"/>
      <c r="B711" s="32"/>
      <c r="C711" s="32"/>
      <c r="D711" s="32"/>
      <c r="E711" s="32"/>
      <c r="F711" s="32"/>
      <c r="G711" s="32"/>
      <c r="H711" s="32"/>
      <c r="I711" s="59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8" customHeight="1" thickBot="1">
      <c r="A712" s="32"/>
      <c r="B712" s="32"/>
      <c r="C712" s="32"/>
      <c r="D712" s="32"/>
      <c r="E712" s="32"/>
      <c r="F712" s="32"/>
      <c r="G712" s="32"/>
      <c r="H712" s="32"/>
      <c r="I712" s="59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8" customHeight="1" thickBot="1">
      <c r="A713" s="32"/>
      <c r="B713" s="32"/>
      <c r="C713" s="32"/>
      <c r="D713" s="32"/>
      <c r="E713" s="32"/>
      <c r="F713" s="32"/>
      <c r="G713" s="32"/>
      <c r="H713" s="32"/>
      <c r="I713" s="59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8" customHeight="1" thickBot="1">
      <c r="A714" s="32"/>
      <c r="B714" s="32"/>
      <c r="C714" s="32"/>
      <c r="D714" s="32"/>
      <c r="E714" s="32"/>
      <c r="F714" s="32"/>
      <c r="G714" s="32"/>
      <c r="H714" s="32"/>
      <c r="I714" s="59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8" customHeight="1" thickBot="1">
      <c r="A715" s="32"/>
      <c r="B715" s="32"/>
      <c r="C715" s="32"/>
      <c r="D715" s="32"/>
      <c r="E715" s="32"/>
      <c r="F715" s="32"/>
      <c r="G715" s="32"/>
      <c r="H715" s="32"/>
      <c r="I715" s="59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8" customHeight="1" thickBot="1">
      <c r="A716" s="32"/>
      <c r="B716" s="32"/>
      <c r="C716" s="32"/>
      <c r="D716" s="32"/>
      <c r="E716" s="32"/>
      <c r="F716" s="32"/>
      <c r="G716" s="32"/>
      <c r="H716" s="32"/>
      <c r="I716" s="59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8" customHeight="1" thickBot="1">
      <c r="A717" s="32"/>
      <c r="B717" s="32"/>
      <c r="C717" s="32"/>
      <c r="D717" s="32"/>
      <c r="E717" s="32"/>
      <c r="F717" s="32"/>
      <c r="G717" s="32"/>
      <c r="H717" s="32"/>
      <c r="I717" s="59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8" customHeight="1" thickBot="1">
      <c r="A718" s="32"/>
      <c r="B718" s="32"/>
      <c r="C718" s="32"/>
      <c r="D718" s="32"/>
      <c r="E718" s="32"/>
      <c r="F718" s="32"/>
      <c r="G718" s="32"/>
      <c r="H718" s="32"/>
      <c r="I718" s="59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8" customHeight="1" thickBot="1">
      <c r="A719" s="32"/>
      <c r="B719" s="32"/>
      <c r="C719" s="32"/>
      <c r="D719" s="32"/>
      <c r="E719" s="32"/>
      <c r="F719" s="32"/>
      <c r="G719" s="32"/>
      <c r="H719" s="32"/>
      <c r="I719" s="59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8" customHeight="1" thickBot="1">
      <c r="A720" s="32"/>
      <c r="B720" s="32"/>
      <c r="C720" s="32"/>
      <c r="D720" s="32"/>
      <c r="E720" s="32"/>
      <c r="F720" s="32"/>
      <c r="G720" s="32"/>
      <c r="H720" s="32"/>
      <c r="I720" s="59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8" customHeight="1" thickBot="1">
      <c r="A721" s="32"/>
      <c r="B721" s="32"/>
      <c r="C721" s="32"/>
      <c r="D721" s="32"/>
      <c r="E721" s="32"/>
      <c r="F721" s="32"/>
      <c r="G721" s="32"/>
      <c r="H721" s="32"/>
      <c r="I721" s="59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8" customHeight="1" thickBot="1">
      <c r="A722" s="32"/>
      <c r="B722" s="32"/>
      <c r="C722" s="32"/>
      <c r="D722" s="32"/>
      <c r="E722" s="32"/>
      <c r="F722" s="32"/>
      <c r="G722" s="32"/>
      <c r="H722" s="32"/>
      <c r="I722" s="59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8" customHeight="1" thickBot="1">
      <c r="A723" s="32"/>
      <c r="B723" s="32"/>
      <c r="C723" s="32"/>
      <c r="D723" s="32"/>
      <c r="E723" s="32"/>
      <c r="F723" s="32"/>
      <c r="G723" s="32"/>
      <c r="H723" s="32"/>
      <c r="I723" s="59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8" customHeight="1" thickBot="1">
      <c r="A724" s="32"/>
      <c r="B724" s="32"/>
      <c r="C724" s="32"/>
      <c r="D724" s="32"/>
      <c r="E724" s="32"/>
      <c r="F724" s="32"/>
      <c r="G724" s="32"/>
      <c r="H724" s="32"/>
      <c r="I724" s="59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8" customHeight="1" thickBot="1">
      <c r="A725" s="32"/>
      <c r="B725" s="32"/>
      <c r="C725" s="32"/>
      <c r="D725" s="32"/>
      <c r="E725" s="32"/>
      <c r="F725" s="32"/>
      <c r="G725" s="32"/>
      <c r="H725" s="32"/>
      <c r="I725" s="59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8" customHeight="1" thickBot="1">
      <c r="A726" s="32"/>
      <c r="B726" s="32"/>
      <c r="C726" s="32"/>
      <c r="D726" s="32"/>
      <c r="E726" s="32"/>
      <c r="F726" s="32"/>
      <c r="G726" s="32"/>
      <c r="H726" s="32"/>
      <c r="I726" s="59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8" customHeight="1" thickBot="1">
      <c r="A727" s="32"/>
      <c r="B727" s="32"/>
      <c r="C727" s="32"/>
      <c r="D727" s="32"/>
      <c r="E727" s="32"/>
      <c r="F727" s="32"/>
      <c r="G727" s="32"/>
      <c r="H727" s="32"/>
      <c r="I727" s="59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8" customHeight="1" thickBot="1">
      <c r="A728" s="32"/>
      <c r="B728" s="32"/>
      <c r="C728" s="32"/>
      <c r="D728" s="32"/>
      <c r="E728" s="32"/>
      <c r="F728" s="32"/>
      <c r="G728" s="32"/>
      <c r="H728" s="32"/>
      <c r="I728" s="59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8" customHeight="1" thickBot="1">
      <c r="A729" s="32"/>
      <c r="B729" s="32"/>
      <c r="C729" s="32"/>
      <c r="D729" s="32"/>
      <c r="E729" s="32"/>
      <c r="F729" s="32"/>
      <c r="G729" s="32"/>
      <c r="H729" s="32"/>
      <c r="I729" s="59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8" customHeight="1" thickBot="1">
      <c r="A730" s="32"/>
      <c r="B730" s="32"/>
      <c r="C730" s="32"/>
      <c r="D730" s="32"/>
      <c r="E730" s="32"/>
      <c r="F730" s="32"/>
      <c r="G730" s="32"/>
      <c r="H730" s="32"/>
      <c r="I730" s="59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8" customHeight="1" thickBot="1">
      <c r="A731" s="32"/>
      <c r="B731" s="32"/>
      <c r="C731" s="32"/>
      <c r="D731" s="32"/>
      <c r="E731" s="32"/>
      <c r="F731" s="32"/>
      <c r="G731" s="32"/>
      <c r="H731" s="32"/>
      <c r="I731" s="59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8" customHeight="1" thickBot="1">
      <c r="A732" s="32"/>
      <c r="B732" s="32"/>
      <c r="C732" s="32"/>
      <c r="D732" s="32"/>
      <c r="E732" s="32"/>
      <c r="F732" s="32"/>
      <c r="G732" s="32"/>
      <c r="H732" s="32"/>
      <c r="I732" s="59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8" customHeight="1" thickBot="1">
      <c r="A733" s="32"/>
      <c r="B733" s="32"/>
      <c r="C733" s="32"/>
      <c r="D733" s="32"/>
      <c r="E733" s="32"/>
      <c r="F733" s="32"/>
      <c r="G733" s="32"/>
      <c r="H733" s="32"/>
      <c r="I733" s="59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8" customHeight="1" thickBot="1">
      <c r="A734" s="32"/>
      <c r="B734" s="32"/>
      <c r="C734" s="32"/>
      <c r="D734" s="32"/>
      <c r="E734" s="32"/>
      <c r="F734" s="32"/>
      <c r="G734" s="32"/>
      <c r="H734" s="32"/>
      <c r="I734" s="59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8" customHeight="1" thickBot="1">
      <c r="A735" s="32"/>
      <c r="B735" s="32"/>
      <c r="C735" s="32"/>
      <c r="D735" s="32"/>
      <c r="E735" s="32"/>
      <c r="F735" s="32"/>
      <c r="G735" s="32"/>
      <c r="H735" s="32"/>
      <c r="I735" s="59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8" customHeight="1" thickBot="1">
      <c r="A736" s="32"/>
      <c r="B736" s="32"/>
      <c r="C736" s="32"/>
      <c r="D736" s="32"/>
      <c r="E736" s="32"/>
      <c r="F736" s="32"/>
      <c r="G736" s="32"/>
      <c r="H736" s="32"/>
      <c r="I736" s="59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8" customHeight="1" thickBot="1">
      <c r="A737" s="32"/>
      <c r="B737" s="32"/>
      <c r="C737" s="32"/>
      <c r="D737" s="32"/>
      <c r="E737" s="32"/>
      <c r="F737" s="32"/>
      <c r="G737" s="32"/>
      <c r="H737" s="32"/>
      <c r="I737" s="59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8" customHeight="1" thickBot="1">
      <c r="A738" s="32"/>
      <c r="B738" s="32"/>
      <c r="C738" s="32"/>
      <c r="D738" s="32"/>
      <c r="E738" s="32"/>
      <c r="F738" s="32"/>
      <c r="G738" s="32"/>
      <c r="H738" s="32"/>
      <c r="I738" s="59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8" customHeight="1" thickBot="1">
      <c r="A739" s="32"/>
      <c r="B739" s="32"/>
      <c r="C739" s="32"/>
      <c r="D739" s="32"/>
      <c r="E739" s="32"/>
      <c r="F739" s="32"/>
      <c r="G739" s="32"/>
      <c r="H739" s="32"/>
      <c r="I739" s="59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8" customHeight="1" thickBot="1">
      <c r="A740" s="32"/>
      <c r="B740" s="32"/>
      <c r="C740" s="32"/>
      <c r="D740" s="32"/>
      <c r="E740" s="32"/>
      <c r="F740" s="32"/>
      <c r="G740" s="32"/>
      <c r="H740" s="32"/>
      <c r="I740" s="59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8" customHeight="1" thickBot="1">
      <c r="A741" s="32"/>
      <c r="B741" s="32"/>
      <c r="C741" s="32"/>
      <c r="D741" s="32"/>
      <c r="E741" s="32"/>
      <c r="F741" s="32"/>
      <c r="G741" s="32"/>
      <c r="H741" s="32"/>
      <c r="I741" s="59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8" customHeight="1" thickBot="1">
      <c r="A742" s="32"/>
      <c r="B742" s="32"/>
      <c r="C742" s="32"/>
      <c r="D742" s="32"/>
      <c r="E742" s="32"/>
      <c r="F742" s="32"/>
      <c r="G742" s="32"/>
      <c r="H742" s="32"/>
      <c r="I742" s="59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8" customHeight="1" thickBot="1">
      <c r="A743" s="32"/>
      <c r="B743" s="32"/>
      <c r="C743" s="32"/>
      <c r="D743" s="32"/>
      <c r="E743" s="32"/>
      <c r="F743" s="32"/>
      <c r="G743" s="32"/>
      <c r="H743" s="32"/>
      <c r="I743" s="59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8" customHeight="1" thickBot="1">
      <c r="A744" s="32"/>
      <c r="B744" s="32"/>
      <c r="C744" s="32"/>
      <c r="D744" s="32"/>
      <c r="E744" s="32"/>
      <c r="F744" s="32"/>
      <c r="G744" s="32"/>
      <c r="H744" s="32"/>
      <c r="I744" s="59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8" customHeight="1" thickBot="1">
      <c r="A745" s="32"/>
      <c r="B745" s="32"/>
      <c r="C745" s="32"/>
      <c r="D745" s="32"/>
      <c r="E745" s="32"/>
      <c r="F745" s="32"/>
      <c r="G745" s="32"/>
      <c r="H745" s="32"/>
      <c r="I745" s="59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8" customHeight="1" thickBot="1">
      <c r="A746" s="32"/>
      <c r="B746" s="32"/>
      <c r="C746" s="32"/>
      <c r="D746" s="32"/>
      <c r="E746" s="32"/>
      <c r="F746" s="32"/>
      <c r="G746" s="32"/>
      <c r="H746" s="32"/>
      <c r="I746" s="59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8" customHeight="1" thickBot="1">
      <c r="A747" s="32"/>
      <c r="B747" s="32"/>
      <c r="C747" s="32"/>
      <c r="D747" s="32"/>
      <c r="E747" s="32"/>
      <c r="F747" s="32"/>
      <c r="G747" s="32"/>
      <c r="H747" s="32"/>
      <c r="I747" s="59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8" customHeight="1" thickBot="1">
      <c r="A748" s="32"/>
      <c r="B748" s="32"/>
      <c r="C748" s="32"/>
      <c r="D748" s="32"/>
      <c r="E748" s="32"/>
      <c r="F748" s="32"/>
      <c r="G748" s="32"/>
      <c r="H748" s="32"/>
      <c r="I748" s="59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8" customHeight="1" thickBot="1">
      <c r="A749" s="32"/>
      <c r="B749" s="32"/>
      <c r="C749" s="32"/>
      <c r="D749" s="32"/>
      <c r="E749" s="32"/>
      <c r="F749" s="32"/>
      <c r="G749" s="32"/>
      <c r="H749" s="32"/>
      <c r="I749" s="59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8" customHeight="1" thickBot="1">
      <c r="A750" s="32"/>
      <c r="B750" s="32"/>
      <c r="C750" s="32"/>
      <c r="D750" s="32"/>
      <c r="E750" s="32"/>
      <c r="F750" s="32"/>
      <c r="G750" s="32"/>
      <c r="H750" s="32"/>
      <c r="I750" s="59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8" customHeight="1" thickBot="1">
      <c r="A751" s="32"/>
      <c r="B751" s="32"/>
      <c r="C751" s="32"/>
      <c r="D751" s="32"/>
      <c r="E751" s="32"/>
      <c r="F751" s="32"/>
      <c r="G751" s="32"/>
      <c r="H751" s="32"/>
      <c r="I751" s="59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8" customHeight="1" thickBot="1">
      <c r="A752" s="32"/>
      <c r="B752" s="32"/>
      <c r="C752" s="32"/>
      <c r="D752" s="32"/>
      <c r="E752" s="32"/>
      <c r="F752" s="32"/>
      <c r="G752" s="32"/>
      <c r="H752" s="32"/>
      <c r="I752" s="59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8" customHeight="1" thickBot="1">
      <c r="A753" s="32"/>
      <c r="B753" s="32"/>
      <c r="C753" s="32"/>
      <c r="D753" s="32"/>
      <c r="E753" s="32"/>
      <c r="F753" s="32"/>
      <c r="G753" s="32"/>
      <c r="H753" s="32"/>
      <c r="I753" s="59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8" customHeight="1" thickBot="1">
      <c r="A754" s="32"/>
      <c r="B754" s="32"/>
      <c r="C754" s="32"/>
      <c r="D754" s="32"/>
      <c r="E754" s="32"/>
      <c r="F754" s="32"/>
      <c r="G754" s="32"/>
      <c r="H754" s="32"/>
      <c r="I754" s="59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8" customHeight="1" thickBot="1">
      <c r="A755" s="32"/>
      <c r="B755" s="32"/>
      <c r="C755" s="32"/>
      <c r="D755" s="32"/>
      <c r="E755" s="32"/>
      <c r="F755" s="32"/>
      <c r="G755" s="32"/>
      <c r="H755" s="32"/>
      <c r="I755" s="59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8" customHeight="1" thickBot="1">
      <c r="A756" s="32"/>
      <c r="B756" s="32"/>
      <c r="C756" s="32"/>
      <c r="D756" s="32"/>
      <c r="E756" s="32"/>
      <c r="F756" s="32"/>
      <c r="G756" s="32"/>
      <c r="H756" s="32"/>
      <c r="I756" s="59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8" customHeight="1" thickBot="1">
      <c r="A757" s="32"/>
      <c r="B757" s="32"/>
      <c r="C757" s="32"/>
      <c r="D757" s="32"/>
      <c r="E757" s="32"/>
      <c r="F757" s="32"/>
      <c r="G757" s="32"/>
      <c r="H757" s="32"/>
      <c r="I757" s="59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8" customHeight="1" thickBot="1">
      <c r="A758" s="32"/>
      <c r="B758" s="32"/>
      <c r="C758" s="32"/>
      <c r="D758" s="32"/>
      <c r="E758" s="32"/>
      <c r="F758" s="32"/>
      <c r="G758" s="32"/>
      <c r="H758" s="32"/>
      <c r="I758" s="59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8" customHeight="1" thickBot="1">
      <c r="A759" s="32"/>
      <c r="B759" s="32"/>
      <c r="C759" s="32"/>
      <c r="D759" s="32"/>
      <c r="E759" s="32"/>
      <c r="F759" s="32"/>
      <c r="G759" s="32"/>
      <c r="H759" s="32"/>
      <c r="I759" s="59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8" customHeight="1" thickBot="1">
      <c r="A760" s="32"/>
      <c r="B760" s="32"/>
      <c r="C760" s="32"/>
      <c r="D760" s="32"/>
      <c r="E760" s="32"/>
      <c r="F760" s="32"/>
      <c r="G760" s="32"/>
      <c r="H760" s="32"/>
      <c r="I760" s="59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8" customHeight="1" thickBot="1">
      <c r="A761" s="32"/>
      <c r="B761" s="32"/>
      <c r="C761" s="32"/>
      <c r="D761" s="32"/>
      <c r="E761" s="32"/>
      <c r="F761" s="32"/>
      <c r="G761" s="32"/>
      <c r="H761" s="32"/>
      <c r="I761" s="59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8" customHeight="1" thickBot="1">
      <c r="A762" s="32"/>
      <c r="B762" s="32"/>
      <c r="C762" s="32"/>
      <c r="D762" s="32"/>
      <c r="E762" s="32"/>
      <c r="F762" s="32"/>
      <c r="G762" s="32"/>
      <c r="H762" s="32"/>
      <c r="I762" s="59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8" customHeight="1" thickBot="1">
      <c r="A763" s="32"/>
      <c r="B763" s="32"/>
      <c r="C763" s="32"/>
      <c r="D763" s="32"/>
      <c r="E763" s="32"/>
      <c r="F763" s="32"/>
      <c r="G763" s="32"/>
      <c r="H763" s="32"/>
      <c r="I763" s="59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8" customHeight="1" thickBot="1">
      <c r="A764" s="32"/>
      <c r="B764" s="32"/>
      <c r="C764" s="32"/>
      <c r="D764" s="32"/>
      <c r="E764" s="32"/>
      <c r="F764" s="32"/>
      <c r="G764" s="32"/>
      <c r="H764" s="32"/>
      <c r="I764" s="59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8" customHeight="1" thickBot="1">
      <c r="A765" s="32"/>
      <c r="B765" s="32"/>
      <c r="C765" s="32"/>
      <c r="D765" s="32"/>
      <c r="E765" s="32"/>
      <c r="F765" s="32"/>
      <c r="G765" s="32"/>
      <c r="H765" s="32"/>
      <c r="I765" s="59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8" customHeight="1" thickBot="1">
      <c r="A766" s="32"/>
      <c r="B766" s="32"/>
      <c r="C766" s="32"/>
      <c r="D766" s="32"/>
      <c r="E766" s="32"/>
      <c r="F766" s="32"/>
      <c r="G766" s="32"/>
      <c r="H766" s="32"/>
      <c r="I766" s="59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8" customHeight="1" thickBot="1">
      <c r="A767" s="32"/>
      <c r="B767" s="32"/>
      <c r="C767" s="32"/>
      <c r="D767" s="32"/>
      <c r="E767" s="32"/>
      <c r="F767" s="32"/>
      <c r="G767" s="32"/>
      <c r="H767" s="32"/>
      <c r="I767" s="59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8" customHeight="1" thickBot="1">
      <c r="A768" s="32"/>
      <c r="B768" s="32"/>
      <c r="C768" s="32"/>
      <c r="D768" s="32"/>
      <c r="E768" s="32"/>
      <c r="F768" s="32"/>
      <c r="G768" s="32"/>
      <c r="H768" s="32"/>
      <c r="I768" s="59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8" customHeight="1" thickBot="1">
      <c r="A769" s="32"/>
      <c r="B769" s="32"/>
      <c r="C769" s="32"/>
      <c r="D769" s="32"/>
      <c r="E769" s="32"/>
      <c r="F769" s="32"/>
      <c r="G769" s="32"/>
      <c r="H769" s="32"/>
      <c r="I769" s="59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8" customHeight="1" thickBot="1">
      <c r="A770" s="32"/>
      <c r="B770" s="32"/>
      <c r="C770" s="32"/>
      <c r="D770" s="32"/>
      <c r="E770" s="32"/>
      <c r="F770" s="32"/>
      <c r="G770" s="32"/>
      <c r="H770" s="32"/>
      <c r="I770" s="59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8" customHeight="1" thickBot="1">
      <c r="A771" s="32"/>
      <c r="B771" s="32"/>
      <c r="C771" s="32"/>
      <c r="D771" s="32"/>
      <c r="E771" s="32"/>
      <c r="F771" s="32"/>
      <c r="G771" s="32"/>
      <c r="H771" s="32"/>
      <c r="I771" s="59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8" customHeight="1" thickBot="1">
      <c r="A772" s="32"/>
      <c r="B772" s="32"/>
      <c r="C772" s="32"/>
      <c r="D772" s="32"/>
      <c r="E772" s="32"/>
      <c r="F772" s="32"/>
      <c r="G772" s="32"/>
      <c r="H772" s="32"/>
      <c r="I772" s="59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8" customHeight="1" thickBot="1">
      <c r="A773" s="32"/>
      <c r="B773" s="32"/>
      <c r="C773" s="32"/>
      <c r="D773" s="32"/>
      <c r="E773" s="32"/>
      <c r="F773" s="32"/>
      <c r="G773" s="32"/>
      <c r="H773" s="32"/>
      <c r="I773" s="59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8" customHeight="1" thickBot="1">
      <c r="A774" s="32"/>
      <c r="B774" s="32"/>
      <c r="C774" s="32"/>
      <c r="D774" s="32"/>
      <c r="E774" s="32"/>
      <c r="F774" s="32"/>
      <c r="G774" s="32"/>
      <c r="H774" s="32"/>
      <c r="I774" s="59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8" customHeight="1" thickBot="1">
      <c r="A775" s="32"/>
      <c r="B775" s="32"/>
      <c r="C775" s="32"/>
      <c r="D775" s="32"/>
      <c r="E775" s="32"/>
      <c r="F775" s="32"/>
      <c r="G775" s="32"/>
      <c r="H775" s="32"/>
      <c r="I775" s="59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8" customHeight="1" thickBot="1">
      <c r="A776" s="32"/>
      <c r="B776" s="32"/>
      <c r="C776" s="32"/>
      <c r="D776" s="32"/>
      <c r="E776" s="32"/>
      <c r="F776" s="32"/>
      <c r="G776" s="32"/>
      <c r="H776" s="32"/>
      <c r="I776" s="59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8" customHeight="1" thickBot="1">
      <c r="A777" s="32"/>
      <c r="B777" s="32"/>
      <c r="C777" s="32"/>
      <c r="D777" s="32"/>
      <c r="E777" s="32"/>
      <c r="F777" s="32"/>
      <c r="G777" s="32"/>
      <c r="H777" s="32"/>
      <c r="I777" s="59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8" customHeight="1" thickBot="1">
      <c r="A778" s="32"/>
      <c r="B778" s="32"/>
      <c r="C778" s="32"/>
      <c r="D778" s="32"/>
      <c r="E778" s="32"/>
      <c r="F778" s="32"/>
      <c r="G778" s="32"/>
      <c r="H778" s="32"/>
      <c r="I778" s="59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8" customHeight="1" thickBot="1">
      <c r="A779" s="32"/>
      <c r="B779" s="32"/>
      <c r="C779" s="32"/>
      <c r="D779" s="32"/>
      <c r="E779" s="32"/>
      <c r="F779" s="32"/>
      <c r="G779" s="32"/>
      <c r="H779" s="32"/>
      <c r="I779" s="59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8" customHeight="1" thickBot="1">
      <c r="A780" s="32"/>
      <c r="B780" s="32"/>
      <c r="C780" s="32"/>
      <c r="D780" s="32"/>
      <c r="E780" s="32"/>
      <c r="F780" s="32"/>
      <c r="G780" s="32"/>
      <c r="H780" s="32"/>
      <c r="I780" s="59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8" customHeight="1" thickBot="1">
      <c r="A781" s="32"/>
      <c r="B781" s="32"/>
      <c r="C781" s="32"/>
      <c r="D781" s="32"/>
      <c r="E781" s="32"/>
      <c r="F781" s="32"/>
      <c r="G781" s="32"/>
      <c r="H781" s="32"/>
      <c r="I781" s="59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8" customHeight="1" thickBot="1">
      <c r="A782" s="32"/>
      <c r="B782" s="32"/>
      <c r="C782" s="32"/>
      <c r="D782" s="32"/>
      <c r="E782" s="32"/>
      <c r="F782" s="32"/>
      <c r="G782" s="32"/>
      <c r="H782" s="32"/>
      <c r="I782" s="59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8" customHeight="1" thickBot="1">
      <c r="A783" s="32"/>
      <c r="B783" s="32"/>
      <c r="C783" s="32"/>
      <c r="D783" s="32"/>
      <c r="E783" s="32"/>
      <c r="F783" s="32"/>
      <c r="G783" s="32"/>
      <c r="H783" s="32"/>
      <c r="I783" s="59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8" customHeight="1" thickBot="1">
      <c r="A784" s="32"/>
      <c r="B784" s="32"/>
      <c r="C784" s="32"/>
      <c r="D784" s="32"/>
      <c r="E784" s="32"/>
      <c r="F784" s="32"/>
      <c r="G784" s="32"/>
      <c r="H784" s="32"/>
      <c r="I784" s="59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8" customHeight="1" thickBot="1">
      <c r="A785" s="32"/>
      <c r="B785" s="32"/>
      <c r="C785" s="32"/>
      <c r="D785" s="32"/>
      <c r="E785" s="32"/>
      <c r="F785" s="32"/>
      <c r="G785" s="32"/>
      <c r="H785" s="32"/>
      <c r="I785" s="59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8" customHeight="1" thickBot="1">
      <c r="A786" s="32"/>
      <c r="B786" s="32"/>
      <c r="C786" s="32"/>
      <c r="D786" s="32"/>
      <c r="E786" s="32"/>
      <c r="F786" s="32"/>
      <c r="G786" s="32"/>
      <c r="H786" s="32"/>
      <c r="I786" s="59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8" customHeight="1" thickBot="1">
      <c r="A787" s="32"/>
      <c r="B787" s="32"/>
      <c r="C787" s="32"/>
      <c r="D787" s="32"/>
      <c r="E787" s="32"/>
      <c r="F787" s="32"/>
      <c r="G787" s="32"/>
      <c r="H787" s="32"/>
      <c r="I787" s="59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8" customHeight="1" thickBot="1">
      <c r="A788" s="32"/>
      <c r="B788" s="32"/>
      <c r="C788" s="32"/>
      <c r="D788" s="32"/>
      <c r="E788" s="32"/>
      <c r="F788" s="32"/>
      <c r="G788" s="32"/>
      <c r="H788" s="32"/>
      <c r="I788" s="59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8" customHeight="1" thickBot="1">
      <c r="A789" s="32"/>
      <c r="B789" s="32"/>
      <c r="C789" s="32"/>
      <c r="D789" s="32"/>
      <c r="E789" s="32"/>
      <c r="F789" s="32"/>
      <c r="G789" s="32"/>
      <c r="H789" s="32"/>
      <c r="I789" s="59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8" customHeight="1" thickBot="1">
      <c r="A790" s="32"/>
      <c r="B790" s="32"/>
      <c r="C790" s="32"/>
      <c r="D790" s="32"/>
      <c r="E790" s="32"/>
      <c r="F790" s="32"/>
      <c r="G790" s="32"/>
      <c r="H790" s="32"/>
      <c r="I790" s="59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8" customHeight="1" thickBot="1">
      <c r="A791" s="32"/>
      <c r="B791" s="32"/>
      <c r="C791" s="32"/>
      <c r="D791" s="32"/>
      <c r="E791" s="32"/>
      <c r="F791" s="32"/>
      <c r="G791" s="32"/>
      <c r="H791" s="32"/>
      <c r="I791" s="59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8" customHeight="1" thickBot="1">
      <c r="A792" s="32"/>
      <c r="B792" s="32"/>
      <c r="C792" s="32"/>
      <c r="D792" s="32"/>
      <c r="E792" s="32"/>
      <c r="F792" s="32"/>
      <c r="G792" s="32"/>
      <c r="H792" s="32"/>
      <c r="I792" s="59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8" customHeight="1" thickBot="1">
      <c r="A793" s="32"/>
      <c r="B793" s="32"/>
      <c r="C793" s="32"/>
      <c r="D793" s="32"/>
      <c r="E793" s="32"/>
      <c r="F793" s="32"/>
      <c r="G793" s="32"/>
      <c r="H793" s="32"/>
      <c r="I793" s="59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8" customHeight="1" thickBot="1">
      <c r="A794" s="32"/>
      <c r="B794" s="32"/>
      <c r="C794" s="32"/>
      <c r="D794" s="32"/>
      <c r="E794" s="32"/>
      <c r="F794" s="32"/>
      <c r="G794" s="32"/>
      <c r="H794" s="32"/>
      <c r="I794" s="59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8" customHeight="1" thickBot="1">
      <c r="A795" s="32"/>
      <c r="B795" s="32"/>
      <c r="C795" s="32"/>
      <c r="D795" s="32"/>
      <c r="E795" s="32"/>
      <c r="F795" s="32"/>
      <c r="G795" s="32"/>
      <c r="H795" s="32"/>
      <c r="I795" s="59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8" customHeight="1" thickBot="1">
      <c r="A796" s="32"/>
      <c r="B796" s="32"/>
      <c r="C796" s="32"/>
      <c r="D796" s="32"/>
      <c r="E796" s="32"/>
      <c r="F796" s="32"/>
      <c r="G796" s="32"/>
      <c r="H796" s="32"/>
      <c r="I796" s="59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8" customHeight="1" thickBot="1">
      <c r="A797" s="32"/>
      <c r="B797" s="32"/>
      <c r="C797" s="32"/>
      <c r="D797" s="32"/>
      <c r="E797" s="32"/>
      <c r="F797" s="32"/>
      <c r="G797" s="32"/>
      <c r="H797" s="32"/>
      <c r="I797" s="59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8" customHeight="1" thickBot="1">
      <c r="A798" s="32"/>
      <c r="B798" s="32"/>
      <c r="C798" s="32"/>
      <c r="D798" s="32"/>
      <c r="E798" s="32"/>
      <c r="F798" s="32"/>
      <c r="G798" s="32"/>
      <c r="H798" s="32"/>
      <c r="I798" s="59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8" customHeight="1" thickBot="1">
      <c r="A799" s="32"/>
      <c r="B799" s="32"/>
      <c r="C799" s="32"/>
      <c r="D799" s="32"/>
      <c r="E799" s="32"/>
      <c r="F799" s="32"/>
      <c r="G799" s="32"/>
      <c r="H799" s="32"/>
      <c r="I799" s="59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8" customHeight="1" thickBot="1">
      <c r="A800" s="32"/>
      <c r="B800" s="32"/>
      <c r="C800" s="32"/>
      <c r="D800" s="32"/>
      <c r="E800" s="32"/>
      <c r="F800" s="32"/>
      <c r="G800" s="32"/>
      <c r="H800" s="32"/>
      <c r="I800" s="59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8" customHeight="1" thickBot="1">
      <c r="A801" s="32"/>
      <c r="B801" s="32"/>
      <c r="C801" s="32"/>
      <c r="D801" s="32"/>
      <c r="E801" s="32"/>
      <c r="F801" s="32"/>
      <c r="G801" s="32"/>
      <c r="H801" s="32"/>
      <c r="I801" s="59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8" customHeight="1" thickBot="1">
      <c r="A802" s="32"/>
      <c r="B802" s="32"/>
      <c r="C802" s="32"/>
      <c r="D802" s="32"/>
      <c r="E802" s="32"/>
      <c r="F802" s="32"/>
      <c r="G802" s="32"/>
      <c r="H802" s="32"/>
      <c r="I802" s="59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8" customHeight="1" thickBot="1">
      <c r="A803" s="32"/>
      <c r="B803" s="32"/>
      <c r="C803" s="32"/>
      <c r="D803" s="32"/>
      <c r="E803" s="32"/>
      <c r="F803" s="32"/>
      <c r="G803" s="32"/>
      <c r="H803" s="32"/>
      <c r="I803" s="59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8" customHeight="1" thickBot="1">
      <c r="A804" s="32"/>
      <c r="B804" s="32"/>
      <c r="C804" s="32"/>
      <c r="D804" s="32"/>
      <c r="E804" s="32"/>
      <c r="F804" s="32"/>
      <c r="G804" s="32"/>
      <c r="H804" s="32"/>
      <c r="I804" s="59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8" customHeight="1" thickBot="1">
      <c r="A805" s="32"/>
      <c r="B805" s="32"/>
      <c r="C805" s="32"/>
      <c r="D805" s="32"/>
      <c r="E805" s="32"/>
      <c r="F805" s="32"/>
      <c r="G805" s="32"/>
      <c r="H805" s="32"/>
      <c r="I805" s="59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8" customHeight="1" thickBot="1">
      <c r="A806" s="32"/>
      <c r="B806" s="32"/>
      <c r="C806" s="32"/>
      <c r="D806" s="32"/>
      <c r="E806" s="32"/>
      <c r="F806" s="32"/>
      <c r="G806" s="32"/>
      <c r="H806" s="32"/>
      <c r="I806" s="59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8" customHeight="1" thickBot="1">
      <c r="A807" s="32"/>
      <c r="B807" s="32"/>
      <c r="C807" s="32"/>
      <c r="D807" s="32"/>
      <c r="E807" s="32"/>
      <c r="F807" s="32"/>
      <c r="G807" s="32"/>
      <c r="H807" s="32"/>
      <c r="I807" s="59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8" customHeight="1" thickBot="1">
      <c r="A808" s="32"/>
      <c r="B808" s="32"/>
      <c r="C808" s="32"/>
      <c r="D808" s="32"/>
      <c r="E808" s="32"/>
      <c r="F808" s="32"/>
      <c r="G808" s="32"/>
      <c r="H808" s="32"/>
      <c r="I808" s="59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8" customHeight="1" thickBot="1">
      <c r="A809" s="32"/>
      <c r="B809" s="32"/>
      <c r="C809" s="32"/>
      <c r="D809" s="32"/>
      <c r="E809" s="32"/>
      <c r="F809" s="32"/>
      <c r="G809" s="32"/>
      <c r="H809" s="32"/>
      <c r="I809" s="59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8" customHeight="1" thickBot="1">
      <c r="A810" s="32"/>
      <c r="B810" s="32"/>
      <c r="C810" s="32"/>
      <c r="D810" s="32"/>
      <c r="E810" s="32"/>
      <c r="F810" s="32"/>
      <c r="G810" s="32"/>
      <c r="H810" s="32"/>
      <c r="I810" s="59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8" customHeight="1" thickBot="1">
      <c r="A811" s="32"/>
      <c r="B811" s="32"/>
      <c r="C811" s="32"/>
      <c r="D811" s="32"/>
      <c r="E811" s="32"/>
      <c r="F811" s="32"/>
      <c r="G811" s="32"/>
      <c r="H811" s="32"/>
      <c r="I811" s="59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8" customHeight="1" thickBot="1">
      <c r="A812" s="32"/>
      <c r="B812" s="32"/>
      <c r="C812" s="32"/>
      <c r="D812" s="32"/>
      <c r="E812" s="32"/>
      <c r="F812" s="32"/>
      <c r="G812" s="32"/>
      <c r="H812" s="32"/>
      <c r="I812" s="59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8" customHeight="1" thickBot="1">
      <c r="A813" s="32"/>
      <c r="B813" s="32"/>
      <c r="C813" s="32"/>
      <c r="D813" s="32"/>
      <c r="E813" s="32"/>
      <c r="F813" s="32"/>
      <c r="G813" s="32"/>
      <c r="H813" s="32"/>
      <c r="I813" s="59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8" customHeight="1" thickBot="1">
      <c r="A814" s="32"/>
      <c r="B814" s="32"/>
      <c r="C814" s="32"/>
      <c r="D814" s="32"/>
      <c r="E814" s="32"/>
      <c r="F814" s="32"/>
      <c r="G814" s="32"/>
      <c r="H814" s="32"/>
      <c r="I814" s="59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8" customHeight="1" thickBot="1">
      <c r="A815" s="32"/>
      <c r="B815" s="32"/>
      <c r="C815" s="32"/>
      <c r="D815" s="32"/>
      <c r="E815" s="32"/>
      <c r="F815" s="32"/>
      <c r="G815" s="32"/>
      <c r="H815" s="32"/>
      <c r="I815" s="59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8" customHeight="1" thickBot="1">
      <c r="A816" s="32"/>
      <c r="B816" s="32"/>
      <c r="C816" s="32"/>
      <c r="D816" s="32"/>
      <c r="E816" s="32"/>
      <c r="F816" s="32"/>
      <c r="G816" s="32"/>
      <c r="H816" s="32"/>
      <c r="I816" s="59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8" customHeight="1" thickBot="1">
      <c r="A817" s="32"/>
      <c r="B817" s="32"/>
      <c r="C817" s="32"/>
      <c r="D817" s="32"/>
      <c r="E817" s="32"/>
      <c r="F817" s="32"/>
      <c r="G817" s="32"/>
      <c r="H817" s="32"/>
      <c r="I817" s="59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8" customHeight="1" thickBot="1">
      <c r="A818" s="32"/>
      <c r="B818" s="32"/>
      <c r="C818" s="32"/>
      <c r="D818" s="32"/>
      <c r="E818" s="32"/>
      <c r="F818" s="32"/>
      <c r="G818" s="32"/>
      <c r="H818" s="32"/>
      <c r="I818" s="59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8" customHeight="1" thickBot="1">
      <c r="A819" s="32"/>
      <c r="B819" s="32"/>
      <c r="C819" s="32"/>
      <c r="D819" s="32"/>
      <c r="E819" s="32"/>
      <c r="F819" s="32"/>
      <c r="G819" s="32"/>
      <c r="H819" s="32"/>
      <c r="I819" s="59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8" customHeight="1" thickBot="1">
      <c r="A820" s="32"/>
      <c r="B820" s="32"/>
      <c r="C820" s="32"/>
      <c r="D820" s="32"/>
      <c r="E820" s="32"/>
      <c r="F820" s="32"/>
      <c r="G820" s="32"/>
      <c r="H820" s="32"/>
      <c r="I820" s="59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8" customHeight="1" thickBot="1">
      <c r="A821" s="32"/>
      <c r="B821" s="32"/>
      <c r="C821" s="32"/>
      <c r="D821" s="32"/>
      <c r="E821" s="32"/>
      <c r="F821" s="32"/>
      <c r="G821" s="32"/>
      <c r="H821" s="32"/>
      <c r="I821" s="59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8" customHeight="1" thickBot="1">
      <c r="A822" s="32"/>
      <c r="B822" s="32"/>
      <c r="C822" s="32"/>
      <c r="D822" s="32"/>
      <c r="E822" s="32"/>
      <c r="F822" s="32"/>
      <c r="G822" s="32"/>
      <c r="H822" s="32"/>
      <c r="I822" s="59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8" customHeight="1" thickBot="1">
      <c r="A823" s="32"/>
      <c r="B823" s="32"/>
      <c r="C823" s="32"/>
      <c r="D823" s="32"/>
      <c r="E823" s="32"/>
      <c r="F823" s="32"/>
      <c r="G823" s="32"/>
      <c r="H823" s="32"/>
      <c r="I823" s="59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8" customHeight="1" thickBot="1">
      <c r="A824" s="32"/>
      <c r="B824" s="32"/>
      <c r="C824" s="32"/>
      <c r="D824" s="32"/>
      <c r="E824" s="32"/>
      <c r="F824" s="32"/>
      <c r="G824" s="32"/>
      <c r="H824" s="32"/>
      <c r="I824" s="59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8" customHeight="1" thickBot="1">
      <c r="A825" s="32"/>
      <c r="B825" s="32"/>
      <c r="C825" s="32"/>
      <c r="D825" s="32"/>
      <c r="E825" s="32"/>
      <c r="F825" s="32"/>
      <c r="G825" s="32"/>
      <c r="H825" s="32"/>
      <c r="I825" s="59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8" customHeight="1" thickBot="1">
      <c r="A826" s="32"/>
      <c r="B826" s="32"/>
      <c r="C826" s="32"/>
      <c r="D826" s="32"/>
      <c r="E826" s="32"/>
      <c r="F826" s="32"/>
      <c r="G826" s="32"/>
      <c r="H826" s="32"/>
      <c r="I826" s="59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8" customHeight="1" thickBot="1">
      <c r="A827" s="32"/>
      <c r="B827" s="32"/>
      <c r="C827" s="32"/>
      <c r="D827" s="32"/>
      <c r="E827" s="32"/>
      <c r="F827" s="32"/>
      <c r="G827" s="32"/>
      <c r="H827" s="32"/>
      <c r="I827" s="59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8" customHeight="1" thickBot="1">
      <c r="A828" s="32"/>
      <c r="B828" s="32"/>
      <c r="C828" s="32"/>
      <c r="D828" s="32"/>
      <c r="E828" s="32"/>
      <c r="F828" s="32"/>
      <c r="G828" s="32"/>
      <c r="H828" s="32"/>
      <c r="I828" s="59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8" customHeight="1" thickBot="1">
      <c r="A829" s="32"/>
      <c r="B829" s="32"/>
      <c r="C829" s="32"/>
      <c r="D829" s="32"/>
      <c r="E829" s="32"/>
      <c r="F829" s="32"/>
      <c r="G829" s="32"/>
      <c r="H829" s="32"/>
      <c r="I829" s="59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8" customHeight="1" thickBot="1">
      <c r="A830" s="32"/>
      <c r="B830" s="32"/>
      <c r="C830" s="32"/>
      <c r="D830" s="32"/>
      <c r="E830" s="32"/>
      <c r="F830" s="32"/>
      <c r="G830" s="32"/>
      <c r="H830" s="32"/>
      <c r="I830" s="59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8" customHeight="1" thickBot="1">
      <c r="A831" s="32"/>
      <c r="B831" s="32"/>
      <c r="C831" s="32"/>
      <c r="D831" s="32"/>
      <c r="E831" s="32"/>
      <c r="F831" s="32"/>
      <c r="G831" s="32"/>
      <c r="H831" s="32"/>
      <c r="I831" s="59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8" customHeight="1" thickBot="1">
      <c r="A832" s="32"/>
      <c r="B832" s="32"/>
      <c r="C832" s="32"/>
      <c r="D832" s="32"/>
      <c r="E832" s="32"/>
      <c r="F832" s="32"/>
      <c r="G832" s="32"/>
      <c r="H832" s="32"/>
      <c r="I832" s="59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8" customHeight="1" thickBot="1">
      <c r="A833" s="32"/>
      <c r="B833" s="32"/>
      <c r="C833" s="32"/>
      <c r="D833" s="32"/>
      <c r="E833" s="32"/>
      <c r="F833" s="32"/>
      <c r="G833" s="32"/>
      <c r="H833" s="32"/>
      <c r="I833" s="59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8" customHeight="1" thickBot="1">
      <c r="A834" s="32"/>
      <c r="B834" s="32"/>
      <c r="C834" s="32"/>
      <c r="D834" s="32"/>
      <c r="E834" s="32"/>
      <c r="F834" s="32"/>
      <c r="G834" s="32"/>
      <c r="H834" s="32"/>
      <c r="I834" s="59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8" customHeight="1" thickBot="1">
      <c r="A835" s="32"/>
      <c r="B835" s="32"/>
      <c r="C835" s="32"/>
      <c r="D835" s="32"/>
      <c r="E835" s="32"/>
      <c r="F835" s="32"/>
      <c r="G835" s="32"/>
      <c r="H835" s="32"/>
      <c r="I835" s="59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8" customHeight="1" thickBot="1">
      <c r="A836" s="32"/>
      <c r="B836" s="32"/>
      <c r="C836" s="32"/>
      <c r="D836" s="32"/>
      <c r="E836" s="32"/>
      <c r="F836" s="32"/>
      <c r="G836" s="32"/>
      <c r="H836" s="32"/>
      <c r="I836" s="59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8" customHeight="1" thickBot="1">
      <c r="A837" s="32"/>
      <c r="B837" s="32"/>
      <c r="C837" s="32"/>
      <c r="D837" s="32"/>
      <c r="E837" s="32"/>
      <c r="F837" s="32"/>
      <c r="G837" s="32"/>
      <c r="H837" s="32"/>
      <c r="I837" s="59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8" customHeight="1" thickBot="1">
      <c r="A838" s="32"/>
      <c r="B838" s="32"/>
      <c r="C838" s="32"/>
      <c r="D838" s="32"/>
      <c r="E838" s="32"/>
      <c r="F838" s="32"/>
      <c r="G838" s="32"/>
      <c r="H838" s="32"/>
      <c r="I838" s="59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8" customHeight="1" thickBot="1">
      <c r="A839" s="32"/>
      <c r="B839" s="32"/>
      <c r="C839" s="32"/>
      <c r="D839" s="32"/>
      <c r="E839" s="32"/>
      <c r="F839" s="32"/>
      <c r="G839" s="32"/>
      <c r="H839" s="32"/>
      <c r="I839" s="59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8" customHeight="1" thickBot="1">
      <c r="A840" s="32"/>
      <c r="B840" s="32"/>
      <c r="C840" s="32"/>
      <c r="D840" s="32"/>
      <c r="E840" s="32"/>
      <c r="F840" s="32"/>
      <c r="G840" s="32"/>
      <c r="H840" s="32"/>
      <c r="I840" s="59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8" customHeight="1" thickBot="1">
      <c r="A841" s="32"/>
      <c r="B841" s="32"/>
      <c r="C841" s="32"/>
      <c r="D841" s="32"/>
      <c r="E841" s="32"/>
      <c r="F841" s="32"/>
      <c r="G841" s="32"/>
      <c r="H841" s="32"/>
      <c r="I841" s="59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8" customHeight="1" thickBot="1">
      <c r="A842" s="32"/>
      <c r="B842" s="32"/>
      <c r="C842" s="32"/>
      <c r="D842" s="32"/>
      <c r="E842" s="32"/>
      <c r="F842" s="32"/>
      <c r="G842" s="32"/>
      <c r="H842" s="32"/>
      <c r="I842" s="59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8" customHeight="1" thickBot="1">
      <c r="A843" s="32"/>
      <c r="B843" s="32"/>
      <c r="C843" s="32"/>
      <c r="D843" s="32"/>
      <c r="E843" s="32"/>
      <c r="F843" s="32"/>
      <c r="G843" s="32"/>
      <c r="H843" s="32"/>
      <c r="I843" s="59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8" customHeight="1" thickBot="1">
      <c r="A844" s="32"/>
      <c r="B844" s="32"/>
      <c r="C844" s="32"/>
      <c r="D844" s="32"/>
      <c r="E844" s="32"/>
      <c r="F844" s="32"/>
      <c r="G844" s="32"/>
      <c r="H844" s="32"/>
      <c r="I844" s="59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8" customHeight="1" thickBot="1">
      <c r="A845" s="32"/>
      <c r="B845" s="32"/>
      <c r="C845" s="32"/>
      <c r="D845" s="32"/>
      <c r="E845" s="32"/>
      <c r="F845" s="32"/>
      <c r="G845" s="32"/>
      <c r="H845" s="32"/>
      <c r="I845" s="59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8" customHeight="1" thickBot="1">
      <c r="A846" s="32"/>
      <c r="B846" s="32"/>
      <c r="C846" s="32"/>
      <c r="D846" s="32"/>
      <c r="E846" s="32"/>
      <c r="F846" s="32"/>
      <c r="G846" s="32"/>
      <c r="H846" s="32"/>
      <c r="I846" s="59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8" customHeight="1" thickBot="1">
      <c r="A847" s="32"/>
      <c r="B847" s="32"/>
      <c r="C847" s="32"/>
      <c r="D847" s="32"/>
      <c r="E847" s="32"/>
      <c r="F847" s="32"/>
      <c r="G847" s="32"/>
      <c r="H847" s="32"/>
      <c r="I847" s="59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8" customHeight="1" thickBot="1">
      <c r="A848" s="32"/>
      <c r="B848" s="32"/>
      <c r="C848" s="32"/>
      <c r="D848" s="32"/>
      <c r="E848" s="32"/>
      <c r="F848" s="32"/>
      <c r="G848" s="32"/>
      <c r="H848" s="32"/>
      <c r="I848" s="59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8" customHeight="1" thickBot="1">
      <c r="A849" s="32"/>
      <c r="B849" s="32"/>
      <c r="C849" s="32"/>
      <c r="D849" s="32"/>
      <c r="E849" s="32"/>
      <c r="F849" s="32"/>
      <c r="G849" s="32"/>
      <c r="H849" s="32"/>
      <c r="I849" s="59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8" customHeight="1" thickBot="1">
      <c r="A850" s="32"/>
      <c r="B850" s="32"/>
      <c r="C850" s="32"/>
      <c r="D850" s="32"/>
      <c r="E850" s="32"/>
      <c r="F850" s="32"/>
      <c r="G850" s="32"/>
      <c r="H850" s="32"/>
      <c r="I850" s="59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8" customHeight="1" thickBot="1">
      <c r="A851" s="32"/>
      <c r="B851" s="32"/>
      <c r="C851" s="32"/>
      <c r="D851" s="32"/>
      <c r="E851" s="32"/>
      <c r="F851" s="32"/>
      <c r="G851" s="32"/>
      <c r="H851" s="32"/>
      <c r="I851" s="59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8" customHeight="1" thickBot="1">
      <c r="A852" s="32"/>
      <c r="B852" s="32"/>
      <c r="C852" s="32"/>
      <c r="D852" s="32"/>
      <c r="E852" s="32"/>
      <c r="F852" s="32"/>
      <c r="G852" s="32"/>
      <c r="H852" s="32"/>
      <c r="I852" s="59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8" customHeight="1" thickBot="1">
      <c r="A853" s="32"/>
      <c r="B853" s="32"/>
      <c r="C853" s="32"/>
      <c r="D853" s="32"/>
      <c r="E853" s="32"/>
      <c r="F853" s="32"/>
      <c r="G853" s="32"/>
      <c r="H853" s="32"/>
      <c r="I853" s="59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8" customHeight="1" thickBot="1">
      <c r="A854" s="32"/>
      <c r="B854" s="32"/>
      <c r="C854" s="32"/>
      <c r="D854" s="32"/>
      <c r="E854" s="32"/>
      <c r="F854" s="32"/>
      <c r="G854" s="32"/>
      <c r="H854" s="32"/>
      <c r="I854" s="59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8" customHeight="1" thickBot="1">
      <c r="A855" s="32"/>
      <c r="B855" s="32"/>
      <c r="C855" s="32"/>
      <c r="D855" s="32"/>
      <c r="E855" s="32"/>
      <c r="F855" s="32"/>
      <c r="G855" s="32"/>
      <c r="H855" s="32"/>
      <c r="I855" s="59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8" customHeight="1" thickBot="1">
      <c r="A856" s="32"/>
      <c r="B856" s="32"/>
      <c r="C856" s="32"/>
      <c r="D856" s="32"/>
      <c r="E856" s="32"/>
      <c r="F856" s="32"/>
      <c r="G856" s="32"/>
      <c r="H856" s="32"/>
      <c r="I856" s="59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8" customHeight="1" thickBot="1">
      <c r="A857" s="32"/>
      <c r="B857" s="32"/>
      <c r="C857" s="32"/>
      <c r="D857" s="32"/>
      <c r="E857" s="32"/>
      <c r="F857" s="32"/>
      <c r="G857" s="32"/>
      <c r="H857" s="32"/>
      <c r="I857" s="59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8" customHeight="1" thickBot="1">
      <c r="A858" s="32"/>
      <c r="B858" s="32"/>
      <c r="C858" s="32"/>
      <c r="D858" s="32"/>
      <c r="E858" s="32"/>
      <c r="F858" s="32"/>
      <c r="G858" s="32"/>
      <c r="H858" s="32"/>
      <c r="I858" s="59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8" customHeight="1" thickBot="1">
      <c r="A859" s="32"/>
      <c r="B859" s="32"/>
      <c r="C859" s="32"/>
      <c r="D859" s="32"/>
      <c r="E859" s="32"/>
      <c r="F859" s="32"/>
      <c r="G859" s="32"/>
      <c r="H859" s="32"/>
      <c r="I859" s="59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8" customHeight="1" thickBot="1">
      <c r="A860" s="32"/>
      <c r="B860" s="32"/>
      <c r="C860" s="32"/>
      <c r="D860" s="32"/>
      <c r="E860" s="32"/>
      <c r="F860" s="32"/>
      <c r="G860" s="32"/>
      <c r="H860" s="32"/>
      <c r="I860" s="59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8" customHeight="1" thickBot="1">
      <c r="A861" s="32"/>
      <c r="B861" s="32"/>
      <c r="C861" s="32"/>
      <c r="D861" s="32"/>
      <c r="E861" s="32"/>
      <c r="F861" s="32"/>
      <c r="G861" s="32"/>
      <c r="H861" s="32"/>
      <c r="I861" s="59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8" customHeight="1" thickBot="1">
      <c r="A862" s="32"/>
      <c r="B862" s="32"/>
      <c r="C862" s="32"/>
      <c r="D862" s="32"/>
      <c r="E862" s="32"/>
      <c r="F862" s="32"/>
      <c r="G862" s="32"/>
      <c r="H862" s="32"/>
      <c r="I862" s="59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8" customHeight="1" thickBot="1">
      <c r="A863" s="32"/>
      <c r="B863" s="32"/>
      <c r="C863" s="32"/>
      <c r="D863" s="32"/>
      <c r="E863" s="32"/>
      <c r="F863" s="32"/>
      <c r="G863" s="32"/>
      <c r="H863" s="32"/>
      <c r="I863" s="59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8" customHeight="1" thickBot="1">
      <c r="A864" s="32"/>
      <c r="B864" s="32"/>
      <c r="C864" s="32"/>
      <c r="D864" s="32"/>
      <c r="E864" s="32"/>
      <c r="F864" s="32"/>
      <c r="G864" s="32"/>
      <c r="H864" s="32"/>
      <c r="I864" s="59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8" customHeight="1" thickBot="1">
      <c r="A865" s="32"/>
      <c r="B865" s="32"/>
      <c r="C865" s="32"/>
      <c r="D865" s="32"/>
      <c r="E865" s="32"/>
      <c r="F865" s="32"/>
      <c r="G865" s="32"/>
      <c r="H865" s="32"/>
      <c r="I865" s="59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8" customHeight="1" thickBot="1">
      <c r="A866" s="32"/>
      <c r="B866" s="32"/>
      <c r="C866" s="32"/>
      <c r="D866" s="32"/>
      <c r="E866" s="32"/>
      <c r="F866" s="32"/>
      <c r="G866" s="32"/>
      <c r="H866" s="32"/>
      <c r="I866" s="59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8" customHeight="1" thickBot="1">
      <c r="A867" s="32"/>
      <c r="B867" s="32"/>
      <c r="C867" s="32"/>
      <c r="D867" s="32"/>
      <c r="E867" s="32"/>
      <c r="F867" s="32"/>
      <c r="G867" s="32"/>
      <c r="H867" s="32"/>
      <c r="I867" s="59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8" customHeight="1" thickBot="1">
      <c r="A868" s="32"/>
      <c r="B868" s="32"/>
      <c r="C868" s="32"/>
      <c r="D868" s="32"/>
      <c r="E868" s="32"/>
      <c r="F868" s="32"/>
      <c r="G868" s="32"/>
      <c r="H868" s="32"/>
      <c r="I868" s="59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8" customHeight="1" thickBot="1">
      <c r="A869" s="32"/>
      <c r="B869" s="32"/>
      <c r="C869" s="32"/>
      <c r="D869" s="32"/>
      <c r="E869" s="32"/>
      <c r="F869" s="32"/>
      <c r="G869" s="32"/>
      <c r="H869" s="32"/>
      <c r="I869" s="59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8" customHeight="1" thickBot="1">
      <c r="A870" s="32"/>
      <c r="B870" s="32"/>
      <c r="C870" s="32"/>
      <c r="D870" s="32"/>
      <c r="E870" s="32"/>
      <c r="F870" s="32"/>
      <c r="G870" s="32"/>
      <c r="H870" s="32"/>
      <c r="I870" s="59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8" customHeight="1" thickBot="1">
      <c r="A871" s="32"/>
      <c r="B871" s="32"/>
      <c r="C871" s="32"/>
      <c r="D871" s="32"/>
      <c r="E871" s="32"/>
      <c r="F871" s="32"/>
      <c r="G871" s="32"/>
      <c r="H871" s="32"/>
      <c r="I871" s="59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8" customHeight="1" thickBot="1">
      <c r="A872" s="32"/>
      <c r="B872" s="32"/>
      <c r="C872" s="32"/>
      <c r="D872" s="32"/>
      <c r="E872" s="32"/>
      <c r="F872" s="32"/>
      <c r="G872" s="32"/>
      <c r="H872" s="32"/>
      <c r="I872" s="59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8" customHeight="1" thickBot="1">
      <c r="A873" s="32"/>
      <c r="B873" s="32"/>
      <c r="C873" s="32"/>
      <c r="D873" s="32"/>
      <c r="E873" s="32"/>
      <c r="F873" s="32"/>
      <c r="G873" s="32"/>
      <c r="H873" s="32"/>
      <c r="I873" s="59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8" customHeight="1" thickBot="1">
      <c r="A874" s="32"/>
      <c r="B874" s="32"/>
      <c r="C874" s="32"/>
      <c r="D874" s="32"/>
      <c r="E874" s="32"/>
      <c r="F874" s="32"/>
      <c r="G874" s="32"/>
      <c r="H874" s="32"/>
      <c r="I874" s="59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8" customHeight="1" thickBot="1">
      <c r="A875" s="32"/>
      <c r="B875" s="32"/>
      <c r="C875" s="32"/>
      <c r="D875" s="32"/>
      <c r="E875" s="32"/>
      <c r="F875" s="32"/>
      <c r="G875" s="32"/>
      <c r="H875" s="32"/>
      <c r="I875" s="59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8" customHeight="1" thickBot="1">
      <c r="A876" s="32"/>
      <c r="B876" s="32"/>
      <c r="C876" s="32"/>
      <c r="D876" s="32"/>
      <c r="E876" s="32"/>
      <c r="F876" s="32"/>
      <c r="G876" s="32"/>
      <c r="H876" s="32"/>
      <c r="I876" s="59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8" customHeight="1" thickBot="1">
      <c r="A877" s="32"/>
      <c r="B877" s="32"/>
      <c r="C877" s="32"/>
      <c r="D877" s="32"/>
      <c r="E877" s="32"/>
      <c r="F877" s="32"/>
      <c r="G877" s="32"/>
      <c r="H877" s="32"/>
      <c r="I877" s="59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8" customHeight="1" thickBot="1">
      <c r="A878" s="32"/>
      <c r="B878" s="32"/>
      <c r="C878" s="32"/>
      <c r="D878" s="32"/>
      <c r="E878" s="32"/>
      <c r="F878" s="32"/>
      <c r="G878" s="32"/>
      <c r="H878" s="32"/>
      <c r="I878" s="59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8" customHeight="1" thickBot="1">
      <c r="A879" s="32"/>
      <c r="B879" s="32"/>
      <c r="C879" s="32"/>
      <c r="D879" s="32"/>
      <c r="E879" s="32"/>
      <c r="F879" s="32"/>
      <c r="G879" s="32"/>
      <c r="H879" s="32"/>
      <c r="I879" s="59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8" customHeight="1" thickBot="1">
      <c r="A880" s="32"/>
      <c r="B880" s="32"/>
      <c r="C880" s="32"/>
      <c r="D880" s="32"/>
      <c r="E880" s="32"/>
      <c r="F880" s="32"/>
      <c r="G880" s="32"/>
      <c r="H880" s="32"/>
      <c r="I880" s="59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8" customHeight="1" thickBot="1">
      <c r="A881" s="32"/>
      <c r="B881" s="32"/>
      <c r="C881" s="32"/>
      <c r="D881" s="32"/>
      <c r="E881" s="32"/>
      <c r="F881" s="32"/>
      <c r="G881" s="32"/>
      <c r="H881" s="32"/>
      <c r="I881" s="59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8" customHeight="1" thickBot="1">
      <c r="A882" s="32"/>
      <c r="B882" s="32"/>
      <c r="C882" s="32"/>
      <c r="D882" s="32"/>
      <c r="E882" s="32"/>
      <c r="F882" s="32"/>
      <c r="G882" s="32"/>
      <c r="H882" s="32"/>
      <c r="I882" s="59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8" customHeight="1" thickBot="1">
      <c r="A883" s="32"/>
      <c r="B883" s="32"/>
      <c r="C883" s="32"/>
      <c r="D883" s="32"/>
      <c r="E883" s="32"/>
      <c r="F883" s="32"/>
      <c r="G883" s="32"/>
      <c r="H883" s="32"/>
      <c r="I883" s="59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8" customHeight="1" thickBot="1">
      <c r="A884" s="32"/>
      <c r="B884" s="32"/>
      <c r="C884" s="32"/>
      <c r="D884" s="32"/>
      <c r="E884" s="32"/>
      <c r="F884" s="32"/>
      <c r="G884" s="32"/>
      <c r="H884" s="32"/>
      <c r="I884" s="59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8" customHeight="1" thickBot="1">
      <c r="A885" s="32"/>
      <c r="B885" s="32"/>
      <c r="C885" s="32"/>
      <c r="D885" s="32"/>
      <c r="E885" s="32"/>
      <c r="F885" s="32"/>
      <c r="G885" s="32"/>
      <c r="H885" s="32"/>
      <c r="I885" s="59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8" customHeight="1" thickBot="1">
      <c r="A886" s="32"/>
      <c r="B886" s="32"/>
      <c r="C886" s="32"/>
      <c r="D886" s="32"/>
      <c r="E886" s="32"/>
      <c r="F886" s="32"/>
      <c r="G886" s="32"/>
      <c r="H886" s="32"/>
      <c r="I886" s="59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8" customHeight="1" thickBot="1">
      <c r="A887" s="32"/>
      <c r="B887" s="32"/>
      <c r="C887" s="32"/>
      <c r="D887" s="32"/>
      <c r="E887" s="32"/>
      <c r="F887" s="32"/>
      <c r="G887" s="32"/>
      <c r="H887" s="32"/>
      <c r="I887" s="59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8" customHeight="1" thickBot="1">
      <c r="A888" s="32"/>
      <c r="B888" s="32"/>
      <c r="C888" s="32"/>
      <c r="D888" s="32"/>
      <c r="E888" s="32"/>
      <c r="F888" s="32"/>
      <c r="G888" s="32"/>
      <c r="H888" s="32"/>
      <c r="I888" s="59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8" customHeight="1" thickBot="1">
      <c r="A889" s="32"/>
      <c r="B889" s="32"/>
      <c r="C889" s="32"/>
      <c r="D889" s="32"/>
      <c r="E889" s="32"/>
      <c r="F889" s="32"/>
      <c r="G889" s="32"/>
      <c r="H889" s="32"/>
      <c r="I889" s="59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8" customHeight="1" thickBot="1">
      <c r="A890" s="32"/>
      <c r="B890" s="32"/>
      <c r="C890" s="32"/>
      <c r="D890" s="32"/>
      <c r="E890" s="32"/>
      <c r="F890" s="32"/>
      <c r="G890" s="32"/>
      <c r="H890" s="32"/>
      <c r="I890" s="59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8" customHeight="1" thickBot="1">
      <c r="A891" s="32"/>
      <c r="B891" s="32"/>
      <c r="C891" s="32"/>
      <c r="D891" s="32"/>
      <c r="E891" s="32"/>
      <c r="F891" s="32"/>
      <c r="G891" s="32"/>
      <c r="H891" s="32"/>
      <c r="I891" s="59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8" customHeight="1" thickBot="1">
      <c r="A892" s="32"/>
      <c r="B892" s="32"/>
      <c r="C892" s="32"/>
      <c r="D892" s="32"/>
      <c r="E892" s="32"/>
      <c r="F892" s="32"/>
      <c r="G892" s="32"/>
      <c r="H892" s="32"/>
      <c r="I892" s="59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8" customHeight="1" thickBot="1">
      <c r="A893" s="32"/>
      <c r="B893" s="32"/>
      <c r="C893" s="32"/>
      <c r="D893" s="32"/>
      <c r="E893" s="32"/>
      <c r="F893" s="32"/>
      <c r="G893" s="32"/>
      <c r="H893" s="32"/>
      <c r="I893" s="59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8" customHeight="1" thickBot="1">
      <c r="A894" s="32"/>
      <c r="B894" s="32"/>
      <c r="C894" s="32"/>
      <c r="D894" s="32"/>
      <c r="E894" s="32"/>
      <c r="F894" s="32"/>
      <c r="G894" s="32"/>
      <c r="H894" s="32"/>
      <c r="I894" s="59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8" customHeight="1" thickBot="1">
      <c r="A895" s="32"/>
      <c r="B895" s="32"/>
      <c r="C895" s="32"/>
      <c r="D895" s="32"/>
      <c r="E895" s="32"/>
      <c r="F895" s="32"/>
      <c r="G895" s="32"/>
      <c r="H895" s="32"/>
      <c r="I895" s="59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8" customHeight="1" thickBot="1">
      <c r="A896" s="32"/>
      <c r="B896" s="32"/>
      <c r="C896" s="32"/>
      <c r="D896" s="32"/>
      <c r="E896" s="32"/>
      <c r="F896" s="32"/>
      <c r="G896" s="32"/>
      <c r="H896" s="32"/>
      <c r="I896" s="59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8" customHeight="1" thickBot="1">
      <c r="A897" s="32"/>
      <c r="B897" s="32"/>
      <c r="C897" s="32"/>
      <c r="D897" s="32"/>
      <c r="E897" s="32"/>
      <c r="F897" s="32"/>
      <c r="G897" s="32"/>
      <c r="H897" s="32"/>
      <c r="I897" s="59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8" customHeight="1" thickBot="1">
      <c r="A898" s="32"/>
      <c r="B898" s="32"/>
      <c r="C898" s="32"/>
      <c r="D898" s="32"/>
      <c r="E898" s="32"/>
      <c r="F898" s="32"/>
      <c r="G898" s="32"/>
      <c r="H898" s="32"/>
      <c r="I898" s="59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8" customHeight="1" thickBot="1">
      <c r="A899" s="32"/>
      <c r="B899" s="32"/>
      <c r="C899" s="32"/>
      <c r="D899" s="32"/>
      <c r="E899" s="32"/>
      <c r="F899" s="32"/>
      <c r="G899" s="32"/>
      <c r="H899" s="32"/>
      <c r="I899" s="59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8" customHeight="1" thickBot="1">
      <c r="A900" s="32"/>
      <c r="B900" s="32"/>
      <c r="C900" s="32"/>
      <c r="D900" s="32"/>
      <c r="E900" s="32"/>
      <c r="F900" s="32"/>
      <c r="G900" s="32"/>
      <c r="H900" s="32"/>
      <c r="I900" s="59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8" customHeight="1" thickBot="1">
      <c r="A901" s="32"/>
      <c r="B901" s="32"/>
      <c r="C901" s="32"/>
      <c r="D901" s="32"/>
      <c r="E901" s="32"/>
      <c r="F901" s="32"/>
      <c r="G901" s="32"/>
      <c r="H901" s="32"/>
      <c r="I901" s="59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8" customHeight="1" thickBot="1">
      <c r="A902" s="32"/>
      <c r="B902" s="32"/>
      <c r="C902" s="32"/>
      <c r="D902" s="32"/>
      <c r="E902" s="32"/>
      <c r="F902" s="32"/>
      <c r="G902" s="32"/>
      <c r="H902" s="32"/>
      <c r="I902" s="59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8" customHeight="1" thickBot="1">
      <c r="A903" s="32"/>
      <c r="B903" s="32"/>
      <c r="C903" s="32"/>
      <c r="D903" s="32"/>
      <c r="E903" s="32"/>
      <c r="F903" s="32"/>
      <c r="G903" s="32"/>
      <c r="H903" s="32"/>
      <c r="I903" s="59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8" customHeight="1" thickBot="1">
      <c r="A904" s="32"/>
      <c r="B904" s="32"/>
      <c r="C904" s="32"/>
      <c r="D904" s="32"/>
      <c r="E904" s="32"/>
      <c r="F904" s="32"/>
      <c r="G904" s="32"/>
      <c r="H904" s="32"/>
      <c r="I904" s="59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8" customHeight="1" thickBot="1">
      <c r="A905" s="32"/>
      <c r="B905" s="32"/>
      <c r="C905" s="32"/>
      <c r="D905" s="32"/>
      <c r="E905" s="32"/>
      <c r="F905" s="32"/>
      <c r="G905" s="32"/>
      <c r="H905" s="32"/>
      <c r="I905" s="59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8" customHeight="1" thickBot="1">
      <c r="A906" s="32"/>
      <c r="B906" s="32"/>
      <c r="C906" s="32"/>
      <c r="D906" s="32"/>
      <c r="E906" s="32"/>
      <c r="F906" s="32"/>
      <c r="G906" s="32"/>
      <c r="H906" s="32"/>
      <c r="I906" s="59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8" customHeight="1" thickBot="1">
      <c r="A907" s="32"/>
      <c r="B907" s="32"/>
      <c r="C907" s="32"/>
      <c r="D907" s="32"/>
      <c r="E907" s="32"/>
      <c r="F907" s="32"/>
      <c r="G907" s="32"/>
      <c r="H907" s="32"/>
      <c r="I907" s="59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8" customHeight="1" thickBot="1">
      <c r="A908" s="32"/>
      <c r="B908" s="32"/>
      <c r="C908" s="32"/>
      <c r="D908" s="32"/>
      <c r="E908" s="32"/>
      <c r="F908" s="32"/>
      <c r="G908" s="32"/>
      <c r="H908" s="32"/>
      <c r="I908" s="59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8" customHeight="1" thickBot="1">
      <c r="A909" s="32"/>
      <c r="B909" s="32"/>
      <c r="C909" s="32"/>
      <c r="D909" s="32"/>
      <c r="E909" s="32"/>
      <c r="F909" s="32"/>
      <c r="G909" s="32"/>
      <c r="H909" s="32"/>
      <c r="I909" s="59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8" customHeight="1" thickBot="1">
      <c r="A910" s="32"/>
      <c r="B910" s="32"/>
      <c r="C910" s="32"/>
      <c r="D910" s="32"/>
      <c r="E910" s="32"/>
      <c r="F910" s="32"/>
      <c r="G910" s="32"/>
      <c r="H910" s="32"/>
      <c r="I910" s="59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8" customHeight="1" thickBot="1">
      <c r="A911" s="32"/>
      <c r="B911" s="32"/>
      <c r="C911" s="32"/>
      <c r="D911" s="32"/>
      <c r="E911" s="32"/>
      <c r="F911" s="32"/>
      <c r="G911" s="32"/>
      <c r="H911" s="32"/>
      <c r="I911" s="59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8" customHeight="1" thickBot="1">
      <c r="A912" s="32"/>
      <c r="B912" s="32"/>
      <c r="C912" s="32"/>
      <c r="D912" s="32"/>
      <c r="E912" s="32"/>
      <c r="F912" s="32"/>
      <c r="G912" s="32"/>
      <c r="H912" s="32"/>
      <c r="I912" s="59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8" customHeight="1" thickBot="1">
      <c r="A913" s="32"/>
      <c r="B913" s="32"/>
      <c r="C913" s="32"/>
      <c r="D913" s="32"/>
      <c r="E913" s="32"/>
      <c r="F913" s="32"/>
      <c r="G913" s="32"/>
      <c r="H913" s="32"/>
      <c r="I913" s="59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8" customHeight="1" thickBot="1">
      <c r="A914" s="32"/>
      <c r="B914" s="32"/>
      <c r="C914" s="32"/>
      <c r="D914" s="32"/>
      <c r="E914" s="32"/>
      <c r="F914" s="32"/>
      <c r="G914" s="32"/>
      <c r="H914" s="32"/>
      <c r="I914" s="59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8" customHeight="1" thickBot="1">
      <c r="A915" s="32"/>
      <c r="B915" s="32"/>
      <c r="C915" s="32"/>
      <c r="D915" s="32"/>
      <c r="E915" s="32"/>
      <c r="F915" s="32"/>
      <c r="G915" s="32"/>
      <c r="H915" s="32"/>
      <c r="I915" s="59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8" customHeight="1" thickBot="1">
      <c r="A916" s="32"/>
      <c r="B916" s="32"/>
      <c r="C916" s="32"/>
      <c r="D916" s="32"/>
      <c r="E916" s="32"/>
      <c r="F916" s="32"/>
      <c r="G916" s="32"/>
      <c r="H916" s="32"/>
      <c r="I916" s="59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8" customHeight="1" thickBot="1">
      <c r="A917" s="32"/>
      <c r="B917" s="32"/>
      <c r="C917" s="32"/>
      <c r="D917" s="32"/>
      <c r="E917" s="32"/>
      <c r="F917" s="32"/>
      <c r="G917" s="32"/>
      <c r="H917" s="32"/>
      <c r="I917" s="59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8" customHeight="1" thickBot="1">
      <c r="A918" s="32"/>
      <c r="B918" s="32"/>
      <c r="C918" s="32"/>
      <c r="D918" s="32"/>
      <c r="E918" s="32"/>
      <c r="F918" s="32"/>
      <c r="G918" s="32"/>
      <c r="H918" s="32"/>
      <c r="I918" s="59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8" customHeight="1" thickBot="1">
      <c r="A919" s="32"/>
      <c r="B919" s="32"/>
      <c r="C919" s="32"/>
      <c r="D919" s="32"/>
      <c r="E919" s="32"/>
      <c r="F919" s="32"/>
      <c r="G919" s="32"/>
      <c r="H919" s="32"/>
      <c r="I919" s="59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8" customHeight="1" thickBot="1">
      <c r="A920" s="32"/>
      <c r="B920" s="32"/>
      <c r="C920" s="32"/>
      <c r="D920" s="32"/>
      <c r="E920" s="32"/>
      <c r="F920" s="32"/>
      <c r="G920" s="32"/>
      <c r="H920" s="32"/>
      <c r="I920" s="59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8" customHeight="1" thickBot="1">
      <c r="A921" s="32"/>
      <c r="B921" s="32"/>
      <c r="C921" s="32"/>
      <c r="D921" s="32"/>
      <c r="E921" s="32"/>
      <c r="F921" s="32"/>
      <c r="G921" s="32"/>
      <c r="H921" s="32"/>
      <c r="I921" s="59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8" customHeight="1" thickBot="1">
      <c r="A922" s="32"/>
      <c r="B922" s="32"/>
      <c r="C922" s="32"/>
      <c r="D922" s="32"/>
      <c r="E922" s="32"/>
      <c r="F922" s="32"/>
      <c r="G922" s="32"/>
      <c r="H922" s="32"/>
      <c r="I922" s="59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8" customHeight="1" thickBot="1">
      <c r="A923" s="32"/>
      <c r="B923" s="32"/>
      <c r="C923" s="32"/>
      <c r="D923" s="32"/>
      <c r="E923" s="32"/>
      <c r="F923" s="32"/>
      <c r="G923" s="32"/>
      <c r="H923" s="32"/>
      <c r="I923" s="59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8" customHeight="1" thickBot="1">
      <c r="A924" s="32"/>
      <c r="B924" s="32"/>
      <c r="C924" s="32"/>
      <c r="D924" s="32"/>
      <c r="E924" s="32"/>
      <c r="F924" s="32"/>
      <c r="G924" s="32"/>
      <c r="H924" s="32"/>
      <c r="I924" s="59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8" customHeight="1" thickBot="1">
      <c r="A925" s="32"/>
      <c r="B925" s="32"/>
      <c r="C925" s="32"/>
      <c r="D925" s="32"/>
      <c r="E925" s="32"/>
      <c r="F925" s="32"/>
      <c r="G925" s="32"/>
      <c r="H925" s="32"/>
      <c r="I925" s="59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8" customHeight="1" thickBot="1">
      <c r="A926" s="32"/>
      <c r="B926" s="32"/>
      <c r="C926" s="32"/>
      <c r="D926" s="32"/>
      <c r="E926" s="32"/>
      <c r="F926" s="32"/>
      <c r="G926" s="32"/>
      <c r="H926" s="32"/>
      <c r="I926" s="59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8" customHeight="1" thickBot="1">
      <c r="A927" s="32"/>
      <c r="B927" s="32"/>
      <c r="C927" s="32"/>
      <c r="D927" s="32"/>
      <c r="E927" s="32"/>
      <c r="F927" s="32"/>
      <c r="G927" s="32"/>
      <c r="H927" s="32"/>
      <c r="I927" s="59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8" customHeight="1" thickBot="1">
      <c r="A928" s="32"/>
      <c r="B928" s="32"/>
      <c r="C928" s="32"/>
      <c r="D928" s="32"/>
      <c r="E928" s="32"/>
      <c r="F928" s="32"/>
      <c r="G928" s="32"/>
      <c r="H928" s="32"/>
      <c r="I928" s="59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8" customHeight="1" thickBot="1">
      <c r="A929" s="32"/>
      <c r="B929" s="32"/>
      <c r="C929" s="32"/>
      <c r="D929" s="32"/>
      <c r="E929" s="32"/>
      <c r="F929" s="32"/>
      <c r="G929" s="32"/>
      <c r="H929" s="32"/>
      <c r="I929" s="59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8" customHeight="1" thickBot="1">
      <c r="A930" s="32"/>
      <c r="B930" s="32"/>
      <c r="C930" s="32"/>
      <c r="D930" s="32"/>
      <c r="E930" s="32"/>
      <c r="F930" s="32"/>
      <c r="G930" s="32"/>
      <c r="H930" s="32"/>
      <c r="I930" s="59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8" customHeight="1" thickBot="1">
      <c r="A931" s="32"/>
      <c r="B931" s="32"/>
      <c r="C931" s="32"/>
      <c r="D931" s="32"/>
      <c r="E931" s="32"/>
      <c r="F931" s="32"/>
      <c r="G931" s="32"/>
      <c r="H931" s="32"/>
      <c r="I931" s="59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8" customHeight="1" thickBot="1">
      <c r="A932" s="32"/>
      <c r="B932" s="32"/>
      <c r="C932" s="32"/>
      <c r="D932" s="32"/>
      <c r="E932" s="32"/>
      <c r="F932" s="32"/>
      <c r="G932" s="32"/>
      <c r="H932" s="32"/>
      <c r="I932" s="59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8" customHeight="1" thickBot="1">
      <c r="A933" s="32"/>
      <c r="B933" s="32"/>
      <c r="C933" s="32"/>
      <c r="D933" s="32"/>
      <c r="E933" s="32"/>
      <c r="F933" s="32"/>
      <c r="G933" s="32"/>
      <c r="H933" s="32"/>
      <c r="I933" s="59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8" customHeight="1" thickBot="1">
      <c r="A934" s="32"/>
      <c r="B934" s="32"/>
      <c r="C934" s="32"/>
      <c r="D934" s="32"/>
      <c r="E934" s="32"/>
      <c r="F934" s="32"/>
      <c r="G934" s="32"/>
      <c r="H934" s="32"/>
      <c r="I934" s="59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8" customHeight="1" thickBot="1">
      <c r="A935" s="32"/>
      <c r="B935" s="32"/>
      <c r="C935" s="32"/>
      <c r="D935" s="32"/>
      <c r="E935" s="32"/>
      <c r="F935" s="32"/>
      <c r="G935" s="32"/>
      <c r="H935" s="32"/>
      <c r="I935" s="59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8" customHeight="1" thickBot="1">
      <c r="A936" s="32"/>
      <c r="B936" s="32"/>
      <c r="C936" s="32"/>
      <c r="D936" s="32"/>
      <c r="E936" s="32"/>
      <c r="F936" s="32"/>
      <c r="G936" s="32"/>
      <c r="H936" s="32"/>
      <c r="I936" s="59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8" customHeight="1" thickBot="1">
      <c r="A937" s="32"/>
      <c r="B937" s="32"/>
      <c r="C937" s="32"/>
      <c r="D937" s="32"/>
      <c r="E937" s="32"/>
      <c r="F937" s="32"/>
      <c r="G937" s="32"/>
      <c r="H937" s="32"/>
      <c r="I937" s="59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8" customHeight="1" thickBot="1">
      <c r="A938" s="32"/>
      <c r="B938" s="32"/>
      <c r="C938" s="32"/>
      <c r="D938" s="32"/>
      <c r="E938" s="32"/>
      <c r="F938" s="32"/>
      <c r="G938" s="32"/>
      <c r="H938" s="32"/>
      <c r="I938" s="59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8" customHeight="1" thickBot="1">
      <c r="A939" s="32"/>
      <c r="B939" s="32"/>
      <c r="C939" s="32"/>
      <c r="D939" s="32"/>
      <c r="E939" s="32"/>
      <c r="F939" s="32"/>
      <c r="G939" s="32"/>
      <c r="H939" s="32"/>
      <c r="I939" s="59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8" customHeight="1" thickBot="1">
      <c r="A940" s="32"/>
      <c r="B940" s="32"/>
      <c r="C940" s="32"/>
      <c r="D940" s="32"/>
      <c r="E940" s="32"/>
      <c r="F940" s="32"/>
      <c r="G940" s="32"/>
      <c r="H940" s="32"/>
      <c r="I940" s="59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8" customHeight="1" thickBot="1">
      <c r="A941" s="32"/>
      <c r="B941" s="32"/>
      <c r="C941" s="32"/>
      <c r="D941" s="32"/>
      <c r="E941" s="32"/>
      <c r="F941" s="32"/>
      <c r="G941" s="32"/>
      <c r="H941" s="32"/>
      <c r="I941" s="59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8" customHeight="1" thickBot="1">
      <c r="A942" s="32"/>
      <c r="B942" s="32"/>
      <c r="C942" s="32"/>
      <c r="D942" s="32"/>
      <c r="E942" s="32"/>
      <c r="F942" s="32"/>
      <c r="G942" s="32"/>
      <c r="H942" s="32"/>
      <c r="I942" s="59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8" customHeight="1" thickBot="1">
      <c r="A943" s="32"/>
      <c r="B943" s="32"/>
      <c r="C943" s="32"/>
      <c r="D943" s="32"/>
      <c r="E943" s="32"/>
      <c r="F943" s="32"/>
      <c r="G943" s="32"/>
      <c r="H943" s="32"/>
      <c r="I943" s="59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8" customHeight="1" thickBot="1">
      <c r="A944" s="32"/>
      <c r="B944" s="32"/>
      <c r="C944" s="32"/>
      <c r="D944" s="32"/>
      <c r="E944" s="32"/>
      <c r="F944" s="32"/>
      <c r="G944" s="32"/>
      <c r="H944" s="32"/>
      <c r="I944" s="59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8" customHeight="1" thickBot="1">
      <c r="A945" s="32"/>
      <c r="B945" s="32"/>
      <c r="C945" s="32"/>
      <c r="D945" s="32"/>
      <c r="E945" s="32"/>
      <c r="F945" s="32"/>
      <c r="G945" s="32"/>
      <c r="H945" s="32"/>
      <c r="I945" s="59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8" customHeight="1" thickBot="1">
      <c r="A946" s="32"/>
      <c r="B946" s="32"/>
      <c r="C946" s="32"/>
      <c r="D946" s="32"/>
      <c r="E946" s="32"/>
      <c r="F946" s="32"/>
      <c r="G946" s="32"/>
      <c r="H946" s="32"/>
      <c r="I946" s="59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8" customHeight="1" thickBot="1">
      <c r="A947" s="32"/>
      <c r="B947" s="32"/>
      <c r="C947" s="32"/>
      <c r="D947" s="32"/>
      <c r="E947" s="32"/>
      <c r="F947" s="32"/>
      <c r="G947" s="32"/>
      <c r="H947" s="32"/>
      <c r="I947" s="59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8" customHeight="1" thickBot="1">
      <c r="A948" s="32"/>
      <c r="B948" s="32"/>
      <c r="C948" s="32"/>
      <c r="D948" s="32"/>
      <c r="E948" s="32"/>
      <c r="F948" s="32"/>
      <c r="G948" s="32"/>
      <c r="H948" s="32"/>
      <c r="I948" s="59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8" customHeight="1" thickBot="1">
      <c r="A949" s="32"/>
      <c r="B949" s="32"/>
      <c r="C949" s="32"/>
      <c r="D949" s="32"/>
      <c r="E949" s="32"/>
      <c r="F949" s="32"/>
      <c r="G949" s="32"/>
      <c r="H949" s="32"/>
      <c r="I949" s="59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8" customHeight="1" thickBot="1">
      <c r="A950" s="32"/>
      <c r="B950" s="32"/>
      <c r="C950" s="32"/>
      <c r="D950" s="32"/>
      <c r="E950" s="32"/>
      <c r="F950" s="32"/>
      <c r="G950" s="32"/>
      <c r="H950" s="32"/>
      <c r="I950" s="59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8" customHeight="1" thickBot="1">
      <c r="A951" s="32"/>
      <c r="B951" s="32"/>
      <c r="C951" s="32"/>
      <c r="D951" s="32"/>
      <c r="E951" s="32"/>
      <c r="F951" s="32"/>
      <c r="G951" s="32"/>
      <c r="H951" s="32"/>
      <c r="I951" s="59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8" customHeight="1" thickBot="1">
      <c r="A952" s="32"/>
      <c r="B952" s="32"/>
      <c r="C952" s="32"/>
      <c r="D952" s="32"/>
      <c r="E952" s="32"/>
      <c r="F952" s="32"/>
      <c r="G952" s="32"/>
      <c r="H952" s="32"/>
      <c r="I952" s="59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8" customHeight="1" thickBot="1">
      <c r="A953" s="32"/>
      <c r="B953" s="32"/>
      <c r="C953" s="32"/>
      <c r="D953" s="32"/>
      <c r="E953" s="32"/>
      <c r="F953" s="32"/>
      <c r="G953" s="32"/>
      <c r="H953" s="32"/>
      <c r="I953" s="59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8" customHeight="1" thickBot="1">
      <c r="A954" s="32"/>
      <c r="B954" s="32"/>
      <c r="C954" s="32"/>
      <c r="D954" s="32"/>
      <c r="E954" s="32"/>
      <c r="F954" s="32"/>
      <c r="G954" s="32"/>
      <c r="H954" s="32"/>
      <c r="I954" s="59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8" customHeight="1" thickBot="1">
      <c r="A955" s="32"/>
      <c r="B955" s="32"/>
      <c r="C955" s="32"/>
      <c r="D955" s="32"/>
      <c r="E955" s="32"/>
      <c r="F955" s="32"/>
      <c r="G955" s="32"/>
      <c r="H955" s="32"/>
      <c r="I955" s="59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8" customHeight="1" thickBot="1">
      <c r="A956" s="32"/>
      <c r="B956" s="32"/>
      <c r="C956" s="32"/>
      <c r="D956" s="32"/>
      <c r="E956" s="32"/>
      <c r="F956" s="32"/>
      <c r="G956" s="32"/>
      <c r="H956" s="32"/>
      <c r="I956" s="59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8" customHeight="1" thickBot="1">
      <c r="A957" s="32"/>
      <c r="B957" s="32"/>
      <c r="C957" s="32"/>
      <c r="D957" s="32"/>
      <c r="E957" s="32"/>
      <c r="F957" s="32"/>
      <c r="G957" s="32"/>
      <c r="H957" s="32"/>
      <c r="I957" s="59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8" customHeight="1" thickBot="1">
      <c r="A958" s="32"/>
      <c r="B958" s="32"/>
      <c r="C958" s="32"/>
      <c r="D958" s="32"/>
      <c r="E958" s="32"/>
      <c r="F958" s="32"/>
      <c r="G958" s="32"/>
      <c r="H958" s="32"/>
      <c r="I958" s="59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8" customHeight="1" thickBot="1">
      <c r="A959" s="32"/>
      <c r="B959" s="32"/>
      <c r="C959" s="32"/>
      <c r="D959" s="32"/>
      <c r="E959" s="32"/>
      <c r="F959" s="32"/>
      <c r="G959" s="32"/>
      <c r="H959" s="32"/>
      <c r="I959" s="59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8" customHeight="1" thickBot="1">
      <c r="A960" s="32"/>
      <c r="B960" s="32"/>
      <c r="C960" s="32"/>
      <c r="D960" s="32"/>
      <c r="E960" s="32"/>
      <c r="F960" s="32"/>
      <c r="G960" s="32"/>
      <c r="H960" s="32"/>
      <c r="I960" s="59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8" customHeight="1" thickBot="1">
      <c r="A961" s="32"/>
      <c r="B961" s="32"/>
      <c r="C961" s="32"/>
      <c r="D961" s="32"/>
      <c r="E961" s="32"/>
      <c r="F961" s="32"/>
      <c r="G961" s="32"/>
      <c r="H961" s="32"/>
      <c r="I961" s="59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8" customHeight="1" thickBot="1">
      <c r="A962" s="32"/>
      <c r="B962" s="32"/>
      <c r="C962" s="32"/>
      <c r="D962" s="32"/>
      <c r="E962" s="32"/>
      <c r="F962" s="32"/>
      <c r="G962" s="32"/>
      <c r="H962" s="32"/>
      <c r="I962" s="59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8" customHeight="1" thickBot="1">
      <c r="A963" s="32"/>
      <c r="B963" s="32"/>
      <c r="C963" s="32"/>
      <c r="D963" s="32"/>
      <c r="E963" s="32"/>
      <c r="F963" s="32"/>
      <c r="G963" s="32"/>
      <c r="H963" s="32"/>
      <c r="I963" s="59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8" customHeight="1" thickBot="1">
      <c r="A964" s="32"/>
      <c r="B964" s="32"/>
      <c r="C964" s="32"/>
      <c r="D964" s="32"/>
      <c r="E964" s="32"/>
      <c r="F964" s="32"/>
      <c r="G964" s="32"/>
      <c r="H964" s="32"/>
      <c r="I964" s="59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8" customHeight="1" thickBot="1">
      <c r="A965" s="32"/>
      <c r="B965" s="32"/>
      <c r="C965" s="32"/>
      <c r="D965" s="32"/>
      <c r="E965" s="32"/>
      <c r="F965" s="32"/>
      <c r="G965" s="32"/>
      <c r="H965" s="32"/>
      <c r="I965" s="59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8" customHeight="1" thickBot="1">
      <c r="A966" s="32"/>
      <c r="B966" s="32"/>
      <c r="C966" s="32"/>
      <c r="D966" s="32"/>
      <c r="E966" s="32"/>
      <c r="F966" s="32"/>
      <c r="G966" s="32"/>
      <c r="H966" s="32"/>
      <c r="I966" s="59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8" customHeight="1" thickBot="1">
      <c r="A967" s="32"/>
      <c r="B967" s="32"/>
      <c r="C967" s="32"/>
      <c r="D967" s="32"/>
      <c r="E967" s="32"/>
      <c r="F967" s="32"/>
      <c r="G967" s="32"/>
      <c r="H967" s="32"/>
      <c r="I967" s="59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8" customHeight="1" thickBot="1">
      <c r="A968" s="32"/>
      <c r="B968" s="32"/>
      <c r="C968" s="32"/>
      <c r="D968" s="32"/>
      <c r="E968" s="32"/>
      <c r="F968" s="32"/>
      <c r="G968" s="32"/>
      <c r="H968" s="32"/>
      <c r="I968" s="59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8" customHeight="1" thickBot="1">
      <c r="A969" s="32"/>
      <c r="B969" s="32"/>
      <c r="C969" s="32"/>
      <c r="D969" s="32"/>
      <c r="E969" s="32"/>
      <c r="F969" s="32"/>
      <c r="G969" s="32"/>
      <c r="H969" s="32"/>
      <c r="I969" s="59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8" customHeight="1" thickBot="1">
      <c r="A970" s="32"/>
      <c r="B970" s="32"/>
      <c r="C970" s="32"/>
      <c r="D970" s="32"/>
      <c r="E970" s="32"/>
      <c r="F970" s="32"/>
      <c r="G970" s="32"/>
      <c r="H970" s="32"/>
      <c r="I970" s="59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8" customHeight="1" thickBot="1">
      <c r="A971" s="32"/>
      <c r="B971" s="32"/>
      <c r="C971" s="32"/>
      <c r="D971" s="32"/>
      <c r="E971" s="32"/>
      <c r="F971" s="32"/>
      <c r="G971" s="32"/>
      <c r="H971" s="32"/>
      <c r="I971" s="59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8" customHeight="1" thickBot="1">
      <c r="A972" s="32"/>
      <c r="B972" s="32"/>
      <c r="C972" s="32"/>
      <c r="D972" s="32"/>
      <c r="E972" s="32"/>
      <c r="F972" s="32"/>
      <c r="G972" s="32"/>
      <c r="H972" s="32"/>
      <c r="I972" s="59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8" customHeight="1" thickBot="1">
      <c r="A973" s="32"/>
      <c r="B973" s="32"/>
      <c r="C973" s="32"/>
      <c r="D973" s="32"/>
      <c r="E973" s="32"/>
      <c r="F973" s="32"/>
      <c r="G973" s="32"/>
      <c r="H973" s="32"/>
      <c r="I973" s="59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8" customHeight="1" thickBot="1">
      <c r="A974" s="32"/>
      <c r="B974" s="32"/>
      <c r="C974" s="32"/>
      <c r="D974" s="32"/>
      <c r="E974" s="32"/>
      <c r="F974" s="32"/>
      <c r="G974" s="32"/>
      <c r="H974" s="32"/>
      <c r="I974" s="59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8" customHeight="1" thickBot="1">
      <c r="A975" s="32"/>
      <c r="B975" s="32"/>
      <c r="C975" s="32"/>
      <c r="D975" s="32"/>
      <c r="E975" s="32"/>
      <c r="F975" s="32"/>
      <c r="G975" s="32"/>
      <c r="H975" s="32"/>
      <c r="I975" s="59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8" customHeight="1" thickBot="1">
      <c r="A976" s="32"/>
      <c r="B976" s="32"/>
      <c r="C976" s="32"/>
      <c r="D976" s="32"/>
      <c r="E976" s="32"/>
      <c r="F976" s="32"/>
      <c r="G976" s="32"/>
      <c r="H976" s="32"/>
      <c r="I976" s="59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8" customHeight="1" thickBot="1">
      <c r="A977" s="32"/>
      <c r="B977" s="32"/>
      <c r="C977" s="32"/>
      <c r="D977" s="32"/>
      <c r="E977" s="32"/>
      <c r="F977" s="32"/>
      <c r="G977" s="32"/>
      <c r="H977" s="32"/>
      <c r="I977" s="59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8" customHeight="1" thickBot="1">
      <c r="A978" s="32"/>
      <c r="B978" s="32"/>
      <c r="C978" s="32"/>
      <c r="D978" s="32"/>
      <c r="E978" s="32"/>
      <c r="F978" s="32"/>
      <c r="G978" s="32"/>
      <c r="H978" s="32"/>
      <c r="I978" s="59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8" customHeight="1" thickBot="1">
      <c r="A979" s="32"/>
      <c r="B979" s="32"/>
      <c r="C979" s="32"/>
      <c r="D979" s="32"/>
      <c r="E979" s="32"/>
      <c r="F979" s="32"/>
      <c r="G979" s="32"/>
      <c r="H979" s="32"/>
      <c r="I979" s="59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8" customHeight="1" thickBot="1">
      <c r="A980" s="32"/>
      <c r="B980" s="32"/>
      <c r="C980" s="32"/>
      <c r="D980" s="32"/>
      <c r="E980" s="32"/>
      <c r="F980" s="32"/>
      <c r="G980" s="32"/>
      <c r="H980" s="32"/>
      <c r="I980" s="59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8" customHeight="1" thickBot="1">
      <c r="A981" s="32"/>
      <c r="B981" s="32"/>
      <c r="C981" s="32"/>
      <c r="D981" s="32"/>
      <c r="E981" s="32"/>
      <c r="F981" s="32"/>
      <c r="G981" s="32"/>
      <c r="H981" s="32"/>
      <c r="I981" s="59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8" customHeight="1" thickBot="1">
      <c r="A982" s="32"/>
      <c r="B982" s="32"/>
      <c r="C982" s="32"/>
      <c r="D982" s="32"/>
      <c r="E982" s="32"/>
      <c r="F982" s="32"/>
      <c r="G982" s="32"/>
      <c r="H982" s="32"/>
      <c r="I982" s="59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8" customHeight="1" thickBot="1">
      <c r="A983" s="32"/>
      <c r="B983" s="32"/>
      <c r="C983" s="32"/>
      <c r="D983" s="32"/>
      <c r="E983" s="32"/>
      <c r="F983" s="32"/>
      <c r="G983" s="32"/>
      <c r="H983" s="32"/>
      <c r="I983" s="59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8" customHeight="1" thickBot="1">
      <c r="A984" s="32"/>
      <c r="B984" s="32"/>
      <c r="C984" s="32"/>
      <c r="D984" s="32"/>
      <c r="E984" s="32"/>
      <c r="F984" s="32"/>
      <c r="G984" s="32"/>
      <c r="H984" s="32"/>
      <c r="I984" s="59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8" customHeight="1" thickBot="1">
      <c r="A985" s="32"/>
      <c r="B985" s="32"/>
      <c r="C985" s="32"/>
      <c r="D985" s="32"/>
      <c r="E985" s="32"/>
      <c r="F985" s="32"/>
      <c r="G985" s="32"/>
      <c r="H985" s="32"/>
      <c r="I985" s="59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8" customHeight="1" thickBot="1">
      <c r="A986" s="32"/>
      <c r="B986" s="32"/>
      <c r="C986" s="32"/>
      <c r="D986" s="32"/>
      <c r="E986" s="32"/>
      <c r="F986" s="32"/>
      <c r="G986" s="32"/>
      <c r="H986" s="32"/>
      <c r="I986" s="59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8" customHeight="1" thickBot="1">
      <c r="A987" s="32"/>
      <c r="B987" s="32"/>
      <c r="C987" s="32"/>
      <c r="D987" s="32"/>
      <c r="E987" s="32"/>
      <c r="F987" s="32"/>
      <c r="G987" s="32"/>
      <c r="H987" s="32"/>
      <c r="I987" s="59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8" customHeight="1" thickBot="1">
      <c r="A988" s="32"/>
      <c r="B988" s="32"/>
      <c r="C988" s="32"/>
      <c r="D988" s="32"/>
      <c r="E988" s="32"/>
      <c r="F988" s="32"/>
      <c r="G988" s="32"/>
      <c r="H988" s="32"/>
      <c r="I988" s="59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8" customHeight="1" thickBot="1">
      <c r="A989" s="32"/>
      <c r="B989" s="32"/>
      <c r="C989" s="32"/>
      <c r="D989" s="32"/>
      <c r="E989" s="32"/>
      <c r="F989" s="32"/>
      <c r="G989" s="32"/>
      <c r="H989" s="32"/>
      <c r="I989" s="59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8" customHeight="1" thickBot="1">
      <c r="A990" s="32"/>
      <c r="B990" s="32"/>
      <c r="C990" s="32"/>
      <c r="D990" s="32"/>
      <c r="E990" s="32"/>
      <c r="F990" s="32"/>
      <c r="G990" s="32"/>
      <c r="H990" s="32"/>
      <c r="I990" s="59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8" customHeight="1" thickBot="1">
      <c r="A991" s="32"/>
      <c r="B991" s="32"/>
      <c r="C991" s="32"/>
      <c r="D991" s="32"/>
      <c r="E991" s="32"/>
      <c r="F991" s="32"/>
      <c r="G991" s="32"/>
      <c r="H991" s="32"/>
      <c r="I991" s="59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8" customHeight="1" thickBot="1">
      <c r="A992" s="32"/>
      <c r="B992" s="32"/>
      <c r="C992" s="32"/>
      <c r="D992" s="32"/>
      <c r="E992" s="32"/>
      <c r="F992" s="32"/>
      <c r="G992" s="32"/>
      <c r="H992" s="32"/>
      <c r="I992" s="59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8" customHeight="1" thickBot="1">
      <c r="A993" s="32"/>
      <c r="B993" s="32"/>
      <c r="C993" s="32"/>
      <c r="D993" s="32"/>
      <c r="E993" s="32"/>
      <c r="F993" s="32"/>
      <c r="G993" s="32"/>
      <c r="H993" s="32"/>
      <c r="I993" s="59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8" customHeight="1" thickBot="1">
      <c r="A994" s="32"/>
      <c r="B994" s="32"/>
      <c r="C994" s="32"/>
      <c r="D994" s="32"/>
      <c r="E994" s="32"/>
      <c r="F994" s="32"/>
      <c r="G994" s="32"/>
      <c r="H994" s="32"/>
      <c r="I994" s="59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8" customHeight="1" thickBot="1">
      <c r="A995" s="32"/>
      <c r="B995" s="32"/>
      <c r="C995" s="32"/>
      <c r="D995" s="32"/>
      <c r="E995" s="32"/>
      <c r="F995" s="32"/>
      <c r="G995" s="32"/>
      <c r="H995" s="32"/>
      <c r="I995" s="59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8" customHeight="1" thickBot="1">
      <c r="A996" s="32"/>
      <c r="B996" s="32"/>
      <c r="C996" s="32"/>
      <c r="D996" s="32"/>
      <c r="E996" s="32"/>
      <c r="F996" s="32"/>
      <c r="G996" s="32"/>
      <c r="H996" s="32"/>
      <c r="I996" s="59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8" customHeight="1" thickBot="1">
      <c r="A997" s="32"/>
      <c r="B997" s="32"/>
      <c r="C997" s="32"/>
      <c r="D997" s="32"/>
      <c r="E997" s="32"/>
      <c r="F997" s="32"/>
      <c r="G997" s="32"/>
      <c r="H997" s="32"/>
      <c r="I997" s="59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8" customHeight="1" thickBot="1">
      <c r="A998" s="32"/>
      <c r="B998" s="32"/>
      <c r="C998" s="32"/>
      <c r="D998" s="32"/>
      <c r="E998" s="32"/>
      <c r="F998" s="32"/>
      <c r="G998" s="32"/>
      <c r="H998" s="32"/>
      <c r="I998" s="59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8" customHeight="1" thickBot="1">
      <c r="A999" s="32"/>
      <c r="B999" s="32"/>
      <c r="C999" s="32"/>
      <c r="D999" s="32"/>
      <c r="E999" s="32"/>
      <c r="F999" s="32"/>
      <c r="G999" s="32"/>
      <c r="H999" s="32"/>
      <c r="I999" s="59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8" customHeight="1" thickBot="1">
      <c r="A1000" s="32"/>
      <c r="B1000" s="32"/>
      <c r="C1000" s="32"/>
      <c r="D1000" s="32"/>
      <c r="E1000" s="32"/>
      <c r="F1000" s="32"/>
      <c r="G1000" s="32"/>
      <c r="H1000" s="32"/>
      <c r="I1000" s="59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8F35-2CDC-468A-8CA8-09E5CB4247DD}">
  <dimension ref="A1:L19"/>
  <sheetViews>
    <sheetView tabSelected="1" workbookViewId="0">
      <selection activeCell="L1" sqref="L1:L1048576"/>
    </sheetView>
  </sheetViews>
  <sheetFormatPr defaultColWidth="18" defaultRowHeight="26.5" customHeight="1"/>
  <sheetData>
    <row r="1" spans="1:12" ht="26.5" customHeight="1" thickBot="1">
      <c r="A1" s="16" t="s">
        <v>5</v>
      </c>
      <c r="B1" s="16" t="s">
        <v>6</v>
      </c>
      <c r="C1" s="17" t="s">
        <v>7</v>
      </c>
      <c r="D1" s="18" t="s">
        <v>8</v>
      </c>
      <c r="E1" s="17" t="s">
        <v>9</v>
      </c>
      <c r="F1" s="18" t="s">
        <v>10</v>
      </c>
      <c r="G1" s="17" t="s">
        <v>11</v>
      </c>
      <c r="H1" s="19" t="s">
        <v>12</v>
      </c>
      <c r="I1" s="19" t="s">
        <v>13</v>
      </c>
      <c r="J1" s="18" t="s">
        <v>14</v>
      </c>
      <c r="K1" s="17" t="s">
        <v>15</v>
      </c>
    </row>
    <row r="2" spans="1:12" ht="26.5" customHeight="1" thickBot="1">
      <c r="A2" s="16" t="s">
        <v>16</v>
      </c>
      <c r="B2" s="20" t="s">
        <v>16</v>
      </c>
      <c r="C2" s="21" t="s">
        <v>17</v>
      </c>
      <c r="D2" s="22" t="s">
        <v>18</v>
      </c>
      <c r="E2" s="5" t="s">
        <v>19</v>
      </c>
      <c r="F2" s="22" t="s">
        <v>20</v>
      </c>
      <c r="G2" s="17" t="s">
        <v>16</v>
      </c>
      <c r="H2" s="23" t="s">
        <v>21</v>
      </c>
      <c r="I2" s="23" t="s">
        <v>22</v>
      </c>
      <c r="J2" s="22" t="s">
        <v>21</v>
      </c>
      <c r="K2" s="17" t="s">
        <v>22</v>
      </c>
    </row>
    <row r="3" spans="1:12" ht="26.5" customHeight="1" thickBot="1">
      <c r="A3" s="24" t="s">
        <v>23</v>
      </c>
      <c r="B3" s="25" t="s">
        <v>24</v>
      </c>
      <c r="C3" s="26" t="s">
        <v>25</v>
      </c>
      <c r="D3" s="27" t="s">
        <v>26</v>
      </c>
      <c r="E3" s="26" t="s">
        <v>27</v>
      </c>
      <c r="F3" s="27" t="s">
        <v>28</v>
      </c>
      <c r="G3" s="28" t="s">
        <v>29</v>
      </c>
      <c r="H3" s="29" t="s">
        <v>30</v>
      </c>
      <c r="I3" s="29" t="s">
        <v>31</v>
      </c>
      <c r="J3" s="30" t="s">
        <v>32</v>
      </c>
      <c r="K3" s="26" t="s">
        <v>33</v>
      </c>
      <c r="L3" s="14" t="s">
        <v>4</v>
      </c>
    </row>
    <row r="4" spans="1:12" ht="26.5" customHeight="1" thickTop="1" thickBot="1">
      <c r="A4" s="16" t="s">
        <v>34</v>
      </c>
      <c r="B4" s="3">
        <v>901</v>
      </c>
      <c r="C4" s="31" t="s">
        <v>35</v>
      </c>
      <c r="D4" s="5">
        <v>25.4</v>
      </c>
      <c r="E4" s="5">
        <v>90</v>
      </c>
      <c r="F4" s="5">
        <v>40</v>
      </c>
      <c r="G4" s="5" t="s">
        <v>36</v>
      </c>
      <c r="H4" s="4">
        <v>33953</v>
      </c>
      <c r="I4" s="5">
        <v>140</v>
      </c>
      <c r="J4" s="4">
        <v>33970</v>
      </c>
      <c r="K4" s="5">
        <v>130</v>
      </c>
      <c r="L4" t="str">
        <f>TEXT(H4, "yyyy-mm-dd") &amp; " [Wheat].Sow(cultivar:Yecora, rowSpacing:" &amp; D4 &amp; ", depth:" &amp; F4 &amp; ", population:" &amp; K4 &amp; ")"</f>
        <v>1992-12-15 [Wheat].Sow(cultivar:Yecora, rowSpacing:25.4, depth:40, population:130)</v>
      </c>
    </row>
    <row r="5" spans="1:12" ht="26.5" customHeight="1" thickBot="1">
      <c r="A5" s="16" t="s">
        <v>34</v>
      </c>
      <c r="B5" s="3">
        <v>902</v>
      </c>
      <c r="C5" s="31" t="s">
        <v>35</v>
      </c>
      <c r="D5" s="5">
        <v>25.4</v>
      </c>
      <c r="E5" s="5">
        <v>90</v>
      </c>
      <c r="F5" s="5">
        <v>40</v>
      </c>
      <c r="G5" s="5" t="s">
        <v>36</v>
      </c>
      <c r="H5" s="4">
        <v>33953</v>
      </c>
      <c r="I5" s="5">
        <v>140</v>
      </c>
      <c r="J5" s="4">
        <v>33970</v>
      </c>
      <c r="K5" s="5">
        <v>130</v>
      </c>
      <c r="L5" t="str">
        <f>TEXT(H5, "yyyy-mm-dd") &amp; " [Wheat].Sow(cultivar:Yecora, rowSpacing:" &amp; D5 &amp; ", depth:" &amp; F5 &amp; ", population:" &amp; K5 &amp; ")"</f>
        <v>1992-12-15 [Wheat].Sow(cultivar:Yecora, rowSpacing:25.4, depth:40, population:130)</v>
      </c>
    </row>
    <row r="6" spans="1:12" ht="26.5" customHeight="1" thickBot="1">
      <c r="A6" s="16" t="s">
        <v>34</v>
      </c>
      <c r="B6" s="3">
        <v>903</v>
      </c>
      <c r="C6" s="31" t="s">
        <v>35</v>
      </c>
      <c r="D6" s="5">
        <v>25.4</v>
      </c>
      <c r="E6" s="5">
        <v>90</v>
      </c>
      <c r="F6" s="5">
        <v>40</v>
      </c>
      <c r="G6" s="5" t="s">
        <v>36</v>
      </c>
      <c r="H6" s="4">
        <v>33953</v>
      </c>
      <c r="I6" s="5">
        <v>140</v>
      </c>
      <c r="J6" s="4">
        <v>33970</v>
      </c>
      <c r="K6" s="5">
        <v>130</v>
      </c>
      <c r="L6" t="str">
        <f>TEXT(H6, "yyyy-mm-dd") &amp; " [Wheat].Sow(cultivar:Yecora, rowSpacing:" &amp; D6 &amp; ", depth:" &amp; F6 &amp; ", population:" &amp; K6 &amp; ")"</f>
        <v>1992-12-15 [Wheat].Sow(cultivar:Yecora, rowSpacing:25.4, depth:40, population:130)</v>
      </c>
    </row>
    <row r="7" spans="1:12" ht="26.5" customHeight="1" thickBot="1">
      <c r="A7" s="16" t="s">
        <v>34</v>
      </c>
      <c r="B7" s="3">
        <v>904</v>
      </c>
      <c r="C7" s="31" t="s">
        <v>35</v>
      </c>
      <c r="D7" s="5">
        <v>25.4</v>
      </c>
      <c r="E7" s="5">
        <v>90</v>
      </c>
      <c r="F7" s="5">
        <v>40</v>
      </c>
      <c r="G7" s="5" t="s">
        <v>36</v>
      </c>
      <c r="H7" s="4">
        <v>33953</v>
      </c>
      <c r="I7" s="5">
        <v>140</v>
      </c>
      <c r="J7" s="4">
        <v>33970</v>
      </c>
      <c r="K7" s="5">
        <v>130</v>
      </c>
      <c r="L7" t="str">
        <f>TEXT(H7, "yyyy-mm-dd") &amp; " [Wheat].Sow(cultivar:Yecora, rowSpacing:" &amp; D7 &amp; ", depth:" &amp; F7 &amp; ", population:" &amp; K7 &amp; ")"</f>
        <v>1992-12-15 [Wheat].Sow(cultivar:Yecora, rowSpacing:25.4, depth:40, population:130)</v>
      </c>
    </row>
    <row r="8" spans="1:12" ht="26.5" customHeight="1" thickBot="1">
      <c r="A8" s="16" t="s">
        <v>37</v>
      </c>
      <c r="B8" s="3">
        <v>905</v>
      </c>
      <c r="C8" s="31" t="s">
        <v>35</v>
      </c>
      <c r="D8" s="5">
        <v>25.4</v>
      </c>
      <c r="E8" s="5">
        <v>90</v>
      </c>
      <c r="F8" s="5">
        <v>40</v>
      </c>
      <c r="G8" s="5" t="s">
        <v>36</v>
      </c>
      <c r="H8" s="4">
        <v>34310</v>
      </c>
      <c r="I8" s="5">
        <v>186</v>
      </c>
      <c r="J8" s="4">
        <v>34331</v>
      </c>
      <c r="K8" s="5">
        <v>152</v>
      </c>
      <c r="L8" t="str">
        <f>TEXT(H8, "yyyy-mm-dd") &amp; " [Wheat].Sow(cultivar:Yecora, rowSpacing:" &amp; D8 &amp; ", depth:" &amp; F8 &amp; ", population:" &amp; K8 &amp; ")"</f>
        <v>1993-12-07 [Wheat].Sow(cultivar:Yecora, rowSpacing:25.4, depth:40, population:152)</v>
      </c>
    </row>
    <row r="9" spans="1:12" ht="26.5" customHeight="1" thickBot="1">
      <c r="A9" s="16" t="s">
        <v>37</v>
      </c>
      <c r="B9" s="3">
        <v>906</v>
      </c>
      <c r="C9" s="31" t="s">
        <v>35</v>
      </c>
      <c r="D9" s="5">
        <v>25.4</v>
      </c>
      <c r="E9" s="5">
        <v>90</v>
      </c>
      <c r="F9" s="5">
        <v>40</v>
      </c>
      <c r="G9" s="5" t="s">
        <v>36</v>
      </c>
      <c r="H9" s="4">
        <v>34310</v>
      </c>
      <c r="I9" s="5">
        <v>186</v>
      </c>
      <c r="J9" s="4">
        <v>34331</v>
      </c>
      <c r="K9" s="5">
        <v>152</v>
      </c>
      <c r="L9" t="str">
        <f>TEXT(H9, "yyyy-mm-dd") &amp; " [Wheat].Sow(cultivar:Yecora, rowSpacing:" &amp; D9 &amp; ", depth:" &amp; F9 &amp; ", population:" &amp; K9 &amp; ")"</f>
        <v>1993-12-07 [Wheat].Sow(cultivar:Yecora, rowSpacing:25.4, depth:40, population:152)</v>
      </c>
    </row>
    <row r="10" spans="1:12" ht="26.5" customHeight="1" thickBot="1">
      <c r="A10" s="16" t="s">
        <v>37</v>
      </c>
      <c r="B10" s="3">
        <v>907</v>
      </c>
      <c r="C10" s="31" t="s">
        <v>35</v>
      </c>
      <c r="D10" s="5">
        <v>25.4</v>
      </c>
      <c r="E10" s="5">
        <v>90</v>
      </c>
      <c r="F10" s="5">
        <v>40</v>
      </c>
      <c r="G10" s="5" t="s">
        <v>36</v>
      </c>
      <c r="H10" s="4">
        <v>34310</v>
      </c>
      <c r="I10" s="5">
        <v>186</v>
      </c>
      <c r="J10" s="4">
        <v>34331</v>
      </c>
      <c r="K10" s="5">
        <v>152</v>
      </c>
      <c r="L10" t="str">
        <f>TEXT(H10, "yyyy-mm-dd") &amp; " [Wheat].Sow(cultivar:Yecora, rowSpacing:" &amp; D10 &amp; ", depth:" &amp; F10 &amp; ", population:" &amp; K10 &amp; ")"</f>
        <v>1993-12-07 [Wheat].Sow(cultivar:Yecora, rowSpacing:25.4, depth:40, population:152)</v>
      </c>
    </row>
    <row r="11" spans="1:12" ht="26.5" customHeight="1" thickBot="1">
      <c r="A11" s="16" t="s">
        <v>37</v>
      </c>
      <c r="B11" s="3">
        <v>908</v>
      </c>
      <c r="C11" s="31" t="s">
        <v>35</v>
      </c>
      <c r="D11" s="5">
        <v>25.4</v>
      </c>
      <c r="E11" s="5">
        <v>90</v>
      </c>
      <c r="F11" s="5">
        <v>40</v>
      </c>
      <c r="G11" s="5" t="s">
        <v>36</v>
      </c>
      <c r="H11" s="4">
        <v>34310</v>
      </c>
      <c r="I11" s="5">
        <v>186</v>
      </c>
      <c r="J11" s="4">
        <v>34331</v>
      </c>
      <c r="K11" s="5">
        <v>152</v>
      </c>
      <c r="L11" t="str">
        <f>TEXT(H11, "yyyy-mm-dd") &amp; " [Wheat].Sow(cultivar:Yecora, rowSpacing:" &amp; D11 &amp; ", depth:" &amp; F11 &amp; ", population:" &amp; K11 &amp; ")"</f>
        <v>1993-12-07 [Wheat].Sow(cultivar:Yecora, rowSpacing:25.4, depth:40, population:152)</v>
      </c>
    </row>
    <row r="12" spans="1:12" ht="26.5" customHeight="1" thickBot="1">
      <c r="A12" s="16" t="s">
        <v>38</v>
      </c>
      <c r="B12" s="3">
        <v>909</v>
      </c>
      <c r="C12" s="31" t="s">
        <v>35</v>
      </c>
      <c r="D12" s="5">
        <v>25</v>
      </c>
      <c r="E12" s="5">
        <v>90</v>
      </c>
      <c r="F12" s="5">
        <v>15</v>
      </c>
      <c r="G12" s="5" t="s">
        <v>36</v>
      </c>
      <c r="H12" s="4">
        <v>35048</v>
      </c>
      <c r="I12" s="5">
        <v>186</v>
      </c>
      <c r="J12" s="4">
        <v>35065</v>
      </c>
      <c r="K12" s="5">
        <v>186</v>
      </c>
      <c r="L12" t="str">
        <f>TEXT(H12, "yyyy-mm-dd") &amp; " [Wheat].Sow(cultivar:Yecora, rowSpacing:" &amp; D12 &amp; ", depth:" &amp; F12 &amp; ", population:" &amp; K12 &amp; ")"</f>
        <v>1995-12-15 [Wheat].Sow(cultivar:Yecora, rowSpacing:25, depth:15, population:186)</v>
      </c>
    </row>
    <row r="13" spans="1:12" ht="26.5" customHeight="1" thickBot="1">
      <c r="A13" s="16" t="s">
        <v>38</v>
      </c>
      <c r="B13" s="3">
        <v>910</v>
      </c>
      <c r="C13" s="31" t="s">
        <v>35</v>
      </c>
      <c r="D13" s="5">
        <v>25</v>
      </c>
      <c r="E13" s="5">
        <v>90</v>
      </c>
      <c r="F13" s="5">
        <v>15</v>
      </c>
      <c r="G13" s="5" t="s">
        <v>36</v>
      </c>
      <c r="H13" s="4">
        <v>35048</v>
      </c>
      <c r="I13" s="5">
        <v>186</v>
      </c>
      <c r="J13" s="4">
        <v>35065</v>
      </c>
      <c r="K13" s="5">
        <v>186</v>
      </c>
      <c r="L13" t="str">
        <f>TEXT(H13, "yyyy-mm-dd") &amp; " [Wheat].Sow(cultivar:Yecora, rowSpacing:" &amp; D13 &amp; ", depth:" &amp; F13 &amp; ", population:" &amp; K13 &amp; ")"</f>
        <v>1995-12-15 [Wheat].Sow(cultivar:Yecora, rowSpacing:25, depth:15, population:186)</v>
      </c>
    </row>
    <row r="14" spans="1:12" ht="26.5" customHeight="1" thickBot="1">
      <c r="A14" s="16" t="s">
        <v>38</v>
      </c>
      <c r="B14" s="3">
        <v>911</v>
      </c>
      <c r="C14" s="31" t="s">
        <v>35</v>
      </c>
      <c r="D14" s="5">
        <v>25</v>
      </c>
      <c r="E14" s="5">
        <v>90</v>
      </c>
      <c r="F14" s="5">
        <v>15</v>
      </c>
      <c r="G14" s="5" t="s">
        <v>36</v>
      </c>
      <c r="H14" s="4">
        <v>35048</v>
      </c>
      <c r="I14" s="5">
        <v>186</v>
      </c>
      <c r="J14" s="4">
        <v>35065</v>
      </c>
      <c r="K14" s="5">
        <v>186</v>
      </c>
      <c r="L14" t="str">
        <f>TEXT(H14, "yyyy-mm-dd") &amp; " [Wheat].Sow(cultivar:Yecora, rowSpacing:" &amp; D14 &amp; ", depth:" &amp; F14 &amp; ", population:" &amp; K14 &amp; ")"</f>
        <v>1995-12-15 [Wheat].Sow(cultivar:Yecora, rowSpacing:25, depth:15, population:186)</v>
      </c>
    </row>
    <row r="15" spans="1:12" ht="26.5" customHeight="1" thickBot="1">
      <c r="A15" s="16" t="s">
        <v>38</v>
      </c>
      <c r="B15" s="3">
        <v>912</v>
      </c>
      <c r="C15" s="31" t="s">
        <v>35</v>
      </c>
      <c r="D15" s="5">
        <v>25</v>
      </c>
      <c r="E15" s="5">
        <v>90</v>
      </c>
      <c r="F15" s="5">
        <v>15</v>
      </c>
      <c r="G15" s="5" t="s">
        <v>36</v>
      </c>
      <c r="H15" s="4">
        <v>35048</v>
      </c>
      <c r="I15" s="5">
        <v>186</v>
      </c>
      <c r="J15" s="4">
        <v>35065</v>
      </c>
      <c r="K15" s="5">
        <v>186</v>
      </c>
      <c r="L15" t="str">
        <f>TEXT(H15, "yyyy-mm-dd") &amp; " [Wheat].Sow(cultivar:Yecora, rowSpacing:" &amp; D15 &amp; ", depth:" &amp; F15 &amp; ", population:" &amp; K15 &amp; ")"</f>
        <v>1995-12-15 [Wheat].Sow(cultivar:Yecora, rowSpacing:25, depth:15, population:186)</v>
      </c>
    </row>
    <row r="16" spans="1:12" ht="26.5" customHeight="1" thickBot="1">
      <c r="A16" s="16" t="s">
        <v>39</v>
      </c>
      <c r="B16" s="3">
        <v>913</v>
      </c>
      <c r="C16" s="31" t="s">
        <v>35</v>
      </c>
      <c r="D16" s="5">
        <v>25</v>
      </c>
      <c r="E16" s="5">
        <v>90</v>
      </c>
      <c r="F16" s="5">
        <v>15</v>
      </c>
      <c r="G16" s="5" t="s">
        <v>36</v>
      </c>
      <c r="H16" s="4">
        <v>35414</v>
      </c>
      <c r="I16" s="5">
        <v>194</v>
      </c>
      <c r="J16" s="4">
        <v>35433</v>
      </c>
      <c r="K16" s="5">
        <v>194</v>
      </c>
      <c r="L16" t="str">
        <f>TEXT(H16, "yyyy-mm-dd") &amp; " [Wheat].Sow(cultivar:Yecora, rowSpacing:" &amp; D16 &amp; ", depth:" &amp; F16 &amp; ", population:" &amp; K16 &amp; ")"</f>
        <v>1996-12-15 [Wheat].Sow(cultivar:Yecora, rowSpacing:25, depth:15, population:194)</v>
      </c>
    </row>
    <row r="17" spans="1:12" ht="26.5" customHeight="1" thickBot="1">
      <c r="A17" s="16" t="s">
        <v>39</v>
      </c>
      <c r="B17" s="3">
        <v>914</v>
      </c>
      <c r="C17" s="31" t="s">
        <v>35</v>
      </c>
      <c r="D17" s="5">
        <v>25</v>
      </c>
      <c r="E17" s="5">
        <v>90</v>
      </c>
      <c r="F17" s="5">
        <v>15</v>
      </c>
      <c r="G17" s="5" t="s">
        <v>36</v>
      </c>
      <c r="H17" s="4">
        <v>35414</v>
      </c>
      <c r="I17" s="5">
        <v>194</v>
      </c>
      <c r="J17" s="4">
        <v>35433</v>
      </c>
      <c r="K17" s="5">
        <v>194</v>
      </c>
      <c r="L17" t="str">
        <f>TEXT(H17, "yyyy-mm-dd") &amp; " [Wheat].Sow(cultivar:Yecora, rowSpacing:" &amp; D17 &amp; ", depth:" &amp; F17 &amp; ", population:" &amp; K17 &amp; ")"</f>
        <v>1996-12-15 [Wheat].Sow(cultivar:Yecora, rowSpacing:25, depth:15, population:194)</v>
      </c>
    </row>
    <row r="18" spans="1:12" ht="26.5" customHeight="1" thickBot="1">
      <c r="A18" s="3" t="s">
        <v>39</v>
      </c>
      <c r="B18" s="3">
        <v>915</v>
      </c>
      <c r="C18" s="31" t="s">
        <v>35</v>
      </c>
      <c r="D18" s="5">
        <v>25</v>
      </c>
      <c r="E18" s="5">
        <v>90</v>
      </c>
      <c r="F18" s="5">
        <v>15</v>
      </c>
      <c r="G18" s="32" t="s">
        <v>36</v>
      </c>
      <c r="H18" s="4">
        <v>35414</v>
      </c>
      <c r="I18" s="5">
        <v>194</v>
      </c>
      <c r="J18" s="4">
        <v>35433</v>
      </c>
      <c r="K18" s="5">
        <v>194</v>
      </c>
      <c r="L18" t="str">
        <f>TEXT(H18, "yyyy-mm-dd") &amp; " [Wheat].Sow(cultivar:Yecora, rowSpacing:" &amp; D18 &amp; ", depth:" &amp; F18 &amp; ", population:" &amp; K18 &amp; ")"</f>
        <v>1996-12-15 [Wheat].Sow(cultivar:Yecora, rowSpacing:25, depth:15, population:194)</v>
      </c>
    </row>
    <row r="19" spans="1:12" ht="26.5" customHeight="1" thickBot="1">
      <c r="A19" s="6" t="s">
        <v>39</v>
      </c>
      <c r="B19" s="6">
        <v>916</v>
      </c>
      <c r="C19" s="33" t="s">
        <v>35</v>
      </c>
      <c r="D19" s="8">
        <v>25</v>
      </c>
      <c r="E19" s="8">
        <v>90</v>
      </c>
      <c r="F19" s="8">
        <v>15</v>
      </c>
      <c r="G19" s="34" t="s">
        <v>36</v>
      </c>
      <c r="H19" s="7">
        <v>35414</v>
      </c>
      <c r="I19" s="8">
        <v>194</v>
      </c>
      <c r="J19" s="7">
        <v>35433</v>
      </c>
      <c r="K19" s="8">
        <v>194</v>
      </c>
      <c r="L19" t="str">
        <f>TEXT(H19, "yyyy-mm-dd") &amp; " [Wheat].Sow(cultivar:Yecora, rowSpacing:" &amp; D19 &amp; ", depth:" &amp; F19 &amp; ", population:" &amp; K19 &amp; ")"</f>
        <v>1996-12-15 [Wheat].Sow(cultivar:Yecora, rowSpacing:25, depth:15, population:194)</v>
      </c>
    </row>
  </sheetData>
  <hyperlinks>
    <hyperlink ref="C2" location="gid=null" display="gid=null" xr:uid="{452809CB-2F52-477F-B5C6-808792C5E5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0B85-0743-4A3F-912B-F447563237AF}">
  <dimension ref="A1:Z1000"/>
  <sheetViews>
    <sheetView workbookViewId="0">
      <selection activeCell="H3" sqref="H3"/>
    </sheetView>
  </sheetViews>
  <sheetFormatPr defaultColWidth="16.54296875" defaultRowHeight="19" customHeight="1"/>
  <sheetData>
    <row r="1" spans="1:26" ht="19" customHeight="1" thickBot="1">
      <c r="A1" s="3" t="s">
        <v>5</v>
      </c>
      <c r="B1" s="20" t="s">
        <v>6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9" customHeight="1" thickBot="1">
      <c r="A2" s="16" t="s">
        <v>16</v>
      </c>
      <c r="B2" s="20" t="s">
        <v>16</v>
      </c>
      <c r="C2" s="5" t="s">
        <v>21</v>
      </c>
      <c r="D2" s="21" t="s">
        <v>17</v>
      </c>
      <c r="E2" s="5" t="s">
        <v>45</v>
      </c>
      <c r="F2" s="5" t="s">
        <v>16</v>
      </c>
      <c r="G2" s="5" t="s">
        <v>16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9" customHeight="1" thickBot="1">
      <c r="A3" s="36" t="s">
        <v>23</v>
      </c>
      <c r="B3" s="37" t="s">
        <v>24</v>
      </c>
      <c r="C3" s="38" t="s">
        <v>46</v>
      </c>
      <c r="D3" s="38" t="s">
        <v>47</v>
      </c>
      <c r="E3" s="38" t="s">
        <v>48</v>
      </c>
      <c r="F3" s="38" t="s">
        <v>49</v>
      </c>
      <c r="G3" s="38" t="s">
        <v>50</v>
      </c>
      <c r="H3" s="14" t="s">
        <v>4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9" customHeight="1" thickBot="1">
      <c r="A4" s="16" t="s">
        <v>34</v>
      </c>
      <c r="B4" s="3">
        <v>901</v>
      </c>
      <c r="C4" s="4">
        <v>34115</v>
      </c>
      <c r="D4" s="31" t="s">
        <v>51</v>
      </c>
      <c r="E4" s="5" t="s">
        <v>52</v>
      </c>
      <c r="F4" s="32"/>
      <c r="G4" s="32"/>
      <c r="H4" t="str">
        <f>TEXT(C4, "yyyy-mm-dd") &amp; " [Wheat].Harvest()"</f>
        <v>1993-05-26 [Wheat].Harvest()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9" customHeight="1" thickBot="1">
      <c r="A5" s="16" t="s">
        <v>34</v>
      </c>
      <c r="B5" s="3">
        <v>902</v>
      </c>
      <c r="C5" s="4">
        <v>34115</v>
      </c>
      <c r="D5" s="31" t="s">
        <v>51</v>
      </c>
      <c r="E5" s="5" t="s">
        <v>52</v>
      </c>
      <c r="F5" s="32"/>
      <c r="G5" s="32"/>
      <c r="H5" t="str">
        <f t="shared" ref="H5:H19" si="0">TEXT(C5, "yyyy-mm-dd") &amp; " [Wheat].Harvest()"</f>
        <v>1993-05-26 [Wheat].Harvest()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9" customHeight="1" thickBot="1">
      <c r="A6" s="16" t="s">
        <v>34</v>
      </c>
      <c r="B6" s="3">
        <v>903</v>
      </c>
      <c r="C6" s="4">
        <v>34115</v>
      </c>
      <c r="D6" s="31" t="s">
        <v>51</v>
      </c>
      <c r="E6" s="5" t="s">
        <v>52</v>
      </c>
      <c r="F6" s="32"/>
      <c r="G6" s="32"/>
      <c r="H6" t="str">
        <f t="shared" si="0"/>
        <v>1993-05-26 [Wheat].Harvest()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9" customHeight="1" thickBot="1">
      <c r="A7" s="16" t="s">
        <v>34</v>
      </c>
      <c r="B7" s="3">
        <v>904</v>
      </c>
      <c r="C7" s="4">
        <v>34115</v>
      </c>
      <c r="D7" s="31" t="s">
        <v>51</v>
      </c>
      <c r="E7" s="5" t="s">
        <v>52</v>
      </c>
      <c r="F7" s="32"/>
      <c r="G7" s="32"/>
      <c r="H7" t="str">
        <f t="shared" si="0"/>
        <v>1993-05-26 [Wheat].Harvest()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9" customHeight="1" thickBot="1">
      <c r="A8" s="16" t="s">
        <v>37</v>
      </c>
      <c r="B8" s="3">
        <v>905</v>
      </c>
      <c r="C8" s="4">
        <v>34486</v>
      </c>
      <c r="D8" s="31" t="s">
        <v>51</v>
      </c>
      <c r="E8" s="5" t="s">
        <v>52</v>
      </c>
      <c r="F8" s="32"/>
      <c r="G8" s="32"/>
      <c r="H8" t="str">
        <f t="shared" si="0"/>
        <v>1994-06-01 [Wheat].Harvest()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9" customHeight="1" thickBot="1">
      <c r="A9" s="16" t="s">
        <v>37</v>
      </c>
      <c r="B9" s="3">
        <v>906</v>
      </c>
      <c r="C9" s="4">
        <v>34486</v>
      </c>
      <c r="D9" s="31" t="s">
        <v>51</v>
      </c>
      <c r="E9" s="5" t="s">
        <v>52</v>
      </c>
      <c r="F9" s="32"/>
      <c r="G9" s="32"/>
      <c r="H9" t="str">
        <f t="shared" si="0"/>
        <v>1994-06-01 [Wheat].Harvest()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9" customHeight="1" thickBot="1">
      <c r="A10" s="16" t="s">
        <v>37</v>
      </c>
      <c r="B10" s="3">
        <v>907</v>
      </c>
      <c r="C10" s="4">
        <v>34486</v>
      </c>
      <c r="D10" s="31" t="s">
        <v>51</v>
      </c>
      <c r="E10" s="5" t="s">
        <v>52</v>
      </c>
      <c r="F10" s="32"/>
      <c r="G10" s="32"/>
      <c r="H10" t="str">
        <f t="shared" si="0"/>
        <v>1994-06-01 [Wheat].Harvest()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9" customHeight="1" thickBot="1">
      <c r="A11" s="16" t="s">
        <v>37</v>
      </c>
      <c r="B11" s="3">
        <v>908</v>
      </c>
      <c r="C11" s="4">
        <v>34486</v>
      </c>
      <c r="D11" s="31" t="s">
        <v>51</v>
      </c>
      <c r="E11" s="5" t="s">
        <v>52</v>
      </c>
      <c r="F11" s="32"/>
      <c r="G11" s="32"/>
      <c r="H11" t="str">
        <f t="shared" si="0"/>
        <v>1994-06-01 [Wheat].Harvest()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" customHeight="1" thickBot="1">
      <c r="A12" s="16" t="s">
        <v>38</v>
      </c>
      <c r="B12" s="3">
        <v>909</v>
      </c>
      <c r="C12" s="4">
        <v>35214</v>
      </c>
      <c r="D12" s="31" t="s">
        <v>51</v>
      </c>
      <c r="E12" s="5" t="s">
        <v>53</v>
      </c>
      <c r="F12" s="32"/>
      <c r="G12" s="32"/>
      <c r="H12" t="str">
        <f t="shared" si="0"/>
        <v>1996-05-29 [Wheat].Harvest()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9" customHeight="1" thickBot="1">
      <c r="A13" s="16" t="s">
        <v>38</v>
      </c>
      <c r="B13" s="3">
        <v>910</v>
      </c>
      <c r="C13" s="4">
        <v>35214</v>
      </c>
      <c r="D13" s="31" t="s">
        <v>51</v>
      </c>
      <c r="E13" s="5" t="s">
        <v>53</v>
      </c>
      <c r="F13" s="32"/>
      <c r="G13" s="32"/>
      <c r="H13" t="str">
        <f t="shared" si="0"/>
        <v>1996-05-29 [Wheat].Harvest()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9" customHeight="1" thickBot="1">
      <c r="A14" s="16" t="s">
        <v>38</v>
      </c>
      <c r="B14" s="3">
        <v>911</v>
      </c>
      <c r="C14" s="4">
        <v>35214</v>
      </c>
      <c r="D14" s="31" t="s">
        <v>51</v>
      </c>
      <c r="E14" s="5" t="s">
        <v>53</v>
      </c>
      <c r="F14" s="32"/>
      <c r="G14" s="32"/>
      <c r="H14" t="str">
        <f t="shared" si="0"/>
        <v>1996-05-29 [Wheat].Harvest()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9" customHeight="1" thickBot="1">
      <c r="A15" s="16" t="s">
        <v>38</v>
      </c>
      <c r="B15" s="3">
        <v>912</v>
      </c>
      <c r="C15" s="4">
        <v>35214</v>
      </c>
      <c r="D15" s="31" t="s">
        <v>51</v>
      </c>
      <c r="E15" s="5" t="s">
        <v>53</v>
      </c>
      <c r="F15" s="32"/>
      <c r="G15" s="32"/>
      <c r="H15" t="str">
        <f t="shared" si="0"/>
        <v>1996-05-29 [Wheat].Harvest()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9" customHeight="1" thickBot="1">
      <c r="A16" s="16" t="s">
        <v>39</v>
      </c>
      <c r="B16" s="3">
        <v>913</v>
      </c>
      <c r="C16" s="4">
        <v>35578</v>
      </c>
      <c r="D16" s="31" t="s">
        <v>51</v>
      </c>
      <c r="E16" s="5" t="s">
        <v>53</v>
      </c>
      <c r="F16" s="32"/>
      <c r="G16" s="32"/>
      <c r="H16" t="str">
        <f t="shared" si="0"/>
        <v>1997-05-28 [Wheat].Harvest()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9" customHeight="1" thickBot="1">
      <c r="A17" s="16" t="s">
        <v>39</v>
      </c>
      <c r="B17" s="3">
        <v>914</v>
      </c>
      <c r="C17" s="4">
        <v>35578</v>
      </c>
      <c r="D17" s="31" t="s">
        <v>51</v>
      </c>
      <c r="E17" s="5" t="s">
        <v>53</v>
      </c>
      <c r="F17" s="32"/>
      <c r="G17" s="32"/>
      <c r="H17" t="str">
        <f t="shared" si="0"/>
        <v>1997-05-28 [Wheat].Harvest()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9" customHeight="1" thickBot="1">
      <c r="A18" s="3" t="s">
        <v>39</v>
      </c>
      <c r="B18" s="3">
        <v>915</v>
      </c>
      <c r="C18" s="4">
        <v>35578</v>
      </c>
      <c r="D18" s="31" t="s">
        <v>51</v>
      </c>
      <c r="E18" s="5" t="s">
        <v>53</v>
      </c>
      <c r="F18" s="32"/>
      <c r="G18" s="32"/>
      <c r="H18" t="str">
        <f t="shared" si="0"/>
        <v>1997-05-28 [Wheat].Harvest()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9" customHeight="1" thickBot="1">
      <c r="A19" s="6" t="s">
        <v>39</v>
      </c>
      <c r="B19" s="6">
        <v>916</v>
      </c>
      <c r="C19" s="7">
        <v>35578</v>
      </c>
      <c r="D19" s="33" t="s">
        <v>51</v>
      </c>
      <c r="E19" s="8" t="s">
        <v>53</v>
      </c>
      <c r="F19" s="34"/>
      <c r="G19" s="34"/>
      <c r="H19" t="str">
        <f t="shared" si="0"/>
        <v>1997-05-28 [Wheat].Harvest()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9" customHeight="1" thickBo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9" customHeight="1" thickBo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9" customHeight="1" thickBo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9" customHeight="1" thickBo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9" customHeight="1" thickBo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9" customHeight="1" thickBo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9" customHeight="1" thickBo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9" customHeight="1" thickBo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9" customHeight="1" thickBo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9" customHeight="1" thickBo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9" customHeight="1" thickBo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9" customHeight="1" thickBo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9" customHeight="1" thickBo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9" customHeight="1" thickBo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9" customHeight="1" thickBo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9" customHeight="1" thickBo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9" customHeight="1" thickBo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9" customHeight="1" thickBo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9" customHeight="1" thickBo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9" customHeight="1" thickBo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9" customHeight="1" thickBo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9" customHeight="1" thickBo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9" customHeight="1" thickBo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9" customHeight="1" thickBo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9" customHeight="1" thickBo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9" customHeight="1" thickBo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9" customHeight="1" thickBo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9" customHeight="1" thickBo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9" customHeight="1" thickBo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9" customHeight="1" thickBo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9" customHeight="1" thickBo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9" customHeight="1" thickBo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9" customHeight="1" thickBo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9" customHeight="1" thickBo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9" customHeight="1" thickBo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9" customHeight="1" thickBo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9" customHeight="1" thickBo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9" customHeight="1" thickBo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9" customHeight="1" thickBo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9" customHeight="1" thickBo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9" customHeight="1" thickBo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9" customHeight="1" thickBo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9" customHeight="1" thickBo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9" customHeight="1" thickBo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9" customHeight="1" thickBo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9" customHeight="1" thickBo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9" customHeight="1" thickBo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9" customHeight="1" thickBo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9" customHeight="1" thickBo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9" customHeight="1" thickBo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9" customHeight="1" thickBo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9" customHeight="1" thickBo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9" customHeight="1" thickBo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9" customHeight="1" thickBo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9" customHeight="1" thickBo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9" customHeight="1" thickBo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9" customHeight="1" thickBo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9" customHeight="1" thickBo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9" customHeight="1" thickBo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9" customHeight="1" thickBo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9" customHeight="1" thickBo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9" customHeight="1" thickBo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9" customHeight="1" thickBo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9" customHeight="1" thickBo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9" customHeight="1" thickBo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9" customHeight="1" thickBo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9" customHeight="1" thickBo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9" customHeight="1" thickBo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9" customHeight="1" thickBo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9" customHeight="1" thickBo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9" customHeight="1" thickBo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9" customHeight="1" thickBo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9" customHeight="1" thickBo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9" customHeight="1" thickBo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9" customHeight="1" thickBo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9" customHeight="1" thickBo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9" customHeight="1" thickBo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9" customHeight="1" thickBo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9" customHeight="1" thickBo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9" customHeight="1" thickBo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9" customHeight="1" thickBo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9" customHeight="1" thickBo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9" customHeight="1" thickBo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9" customHeight="1" thickBo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9" customHeight="1" thickBo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9" customHeight="1" thickBo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9" customHeight="1" thickBo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9" customHeight="1" thickBo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9" customHeight="1" thickBo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9" customHeight="1" thickBo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9" customHeight="1" thickBo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9" customHeight="1" thickBo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9" customHeight="1" thickBo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9" customHeight="1" thickBo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9" customHeight="1" thickBo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9" customHeight="1" thickBo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9" customHeight="1" thickBo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9" customHeight="1" thickBo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9" customHeight="1" thickBo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9" customHeight="1" thickBo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9" customHeight="1" thickBo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9" customHeight="1" thickBo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9" customHeight="1" thickBo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9" customHeight="1" thickBo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9" customHeight="1" thickBo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9" customHeight="1" thickBo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9" customHeight="1" thickBo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9" customHeight="1" thickBo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9" customHeight="1" thickBo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9" customHeight="1" thickBo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9" customHeight="1" thickBo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9" customHeight="1" thickBo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9" customHeight="1" thickBo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9" customHeight="1" thickBo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9" customHeight="1" thickBo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9" customHeight="1" thickBo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9" customHeight="1" thickBo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9" customHeight="1" thickBo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9" customHeight="1" thickBo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9" customHeight="1" thickBo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9" customHeight="1" thickBo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9" customHeight="1" thickBo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9" customHeight="1" thickBo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9" customHeight="1" thickBo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9" customHeight="1" thickBo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9" customHeight="1" thickBo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9" customHeight="1" thickBo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9" customHeight="1" thickBo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9" customHeight="1" thickBo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9" customHeight="1" thickBo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9" customHeight="1" thickBo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9" customHeight="1" thickBo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9" customHeight="1" thickBo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9" customHeight="1" thickBo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9" customHeight="1" thickBo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9" customHeight="1" thickBo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9" customHeight="1" thickBo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9" customHeight="1" thickBo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9" customHeight="1" thickBo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9" customHeight="1" thickBo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9" customHeight="1" thickBo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9" customHeight="1" thickBo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9" customHeight="1" thickBo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9" customHeight="1" thickBo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9" customHeight="1" thickBo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9" customHeight="1" thickBo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9" customHeight="1" thickBo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9" customHeight="1" thickBo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9" customHeight="1" thickBo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9" customHeight="1" thickBo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9" customHeight="1" thickBo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9" customHeight="1" thickBo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9" customHeight="1" thickBo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9" customHeight="1" thickBo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9" customHeight="1" thickBo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9" customHeight="1" thickBo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9" customHeight="1" thickBo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9" customHeight="1" thickBo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9" customHeight="1" thickBo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9" customHeight="1" thickBo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9" customHeight="1" thickBo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9" customHeight="1" thickBo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9" customHeight="1" thickBo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9" customHeight="1" thickBo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9" customHeight="1" thickBo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9" customHeight="1" thickBo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9" customHeight="1" thickBo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9" customHeight="1" thickBo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9" customHeight="1" thickBo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9" customHeight="1" thickBo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9" customHeight="1" thickBo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9" customHeight="1" thickBo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9" customHeight="1" thickBo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9" customHeight="1" thickBo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9" customHeight="1" thickBo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9" customHeight="1" thickBo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9" customHeight="1" thickBo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9" customHeight="1" thickBo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9" customHeight="1" thickBo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9" customHeight="1" thickBo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9" customHeight="1" thickBo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9" customHeight="1" thickBo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9" customHeight="1" thickBo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9" customHeight="1" thickBo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9" customHeight="1" thickBo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9" customHeight="1" thickBo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9" customHeight="1" thickBo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9" customHeight="1" thickBo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9" customHeight="1" thickBo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9" customHeight="1" thickBo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9" customHeight="1" thickBo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9" customHeight="1" thickBo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9" customHeight="1" thickBo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9" customHeight="1" thickBo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9" customHeight="1" thickBo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9" customHeight="1" thickBo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9" customHeight="1" thickBo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9" customHeight="1" thickBo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9" customHeight="1" thickBo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9" customHeight="1" thickBo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9" customHeight="1" thickBo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9" customHeight="1" thickBo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9" customHeight="1" thickBo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9" customHeight="1" thickBo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9" customHeight="1" thickBo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9" customHeight="1" thickBo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9" customHeight="1" thickBo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9" customHeight="1" thickBo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9" customHeight="1" thickBo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9" customHeight="1" thickBo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9" customHeight="1" thickBo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9" customHeight="1" thickBo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9" customHeight="1" thickBo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9" customHeight="1" thickBo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9" customHeight="1" thickBo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9" customHeight="1" thickBo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9" customHeight="1" thickBo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9" customHeight="1" thickBo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9" customHeight="1" thickBo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9" customHeight="1" thickBo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9" customHeight="1" thickBo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9" customHeight="1" thickBo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9" customHeight="1" thickBo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9" customHeight="1" thickBo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9" customHeight="1" thickBo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9" customHeight="1" thickBo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9" customHeight="1" thickBo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9" customHeight="1" thickBo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9" customHeight="1" thickBo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9" customHeight="1" thickBo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9" customHeight="1" thickBo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9" customHeight="1" thickBo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9" customHeight="1" thickBo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9" customHeight="1" thickBo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9" customHeight="1" thickBo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9" customHeight="1" thickBo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9" customHeight="1" thickBo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9" customHeight="1" thickBo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9" customHeight="1" thickBo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9" customHeight="1" thickBo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9" customHeight="1" thickBo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9" customHeight="1" thickBo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9" customHeight="1" thickBo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9" customHeight="1" thickBo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9" customHeight="1" thickBo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9" customHeight="1" thickBo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9" customHeight="1" thickBo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9" customHeight="1" thickBo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9" customHeight="1" thickBo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9" customHeight="1" thickBo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9" customHeight="1" thickBo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9" customHeight="1" thickBo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9" customHeight="1" thickBo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9" customHeight="1" thickBo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9" customHeight="1" thickBo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9" customHeight="1" thickBo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9" customHeight="1" thickBo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9" customHeight="1" thickBo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9" customHeight="1" thickBo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9" customHeight="1" thickBo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9" customHeight="1" thickBo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9" customHeight="1" thickBo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9" customHeight="1" thickBo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9" customHeight="1" thickBo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9" customHeight="1" thickBo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9" customHeight="1" thickBo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9" customHeight="1" thickBo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9" customHeight="1" thickBo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9" customHeight="1" thickBo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9" customHeight="1" thickBo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9" customHeight="1" thickBo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9" customHeight="1" thickBo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9" customHeight="1" thickBo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9" customHeight="1" thickBo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9" customHeight="1" thickBo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9" customHeight="1" thickBo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9" customHeight="1" thickBo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9" customHeight="1" thickBo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9" customHeight="1" thickBo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9" customHeight="1" thickBo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9" customHeight="1" thickBo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9" customHeight="1" thickBo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9" customHeight="1" thickBo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9" customHeight="1" thickBo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9" customHeight="1" thickBo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9" customHeight="1" thickBo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9" customHeight="1" thickBo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9" customHeight="1" thickBo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9" customHeight="1" thickBo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9" customHeight="1" thickBo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9" customHeight="1" thickBo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9" customHeight="1" thickBo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9" customHeight="1" thickBo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9" customHeight="1" thickBo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9" customHeight="1" thickBo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9" customHeight="1" thickBo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9" customHeight="1" thickBo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9" customHeight="1" thickBo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9" customHeight="1" thickBo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9" customHeight="1" thickBo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9" customHeight="1" thickBo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9" customHeight="1" thickBo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9" customHeight="1" thickBo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9" customHeight="1" thickBo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9" customHeight="1" thickBo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9" customHeight="1" thickBo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9" customHeight="1" thickBo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9" customHeight="1" thickBo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9" customHeight="1" thickBo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9" customHeight="1" thickBo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9" customHeight="1" thickBo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9" customHeight="1" thickBo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9" customHeight="1" thickBo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9" customHeight="1" thickBo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9" customHeight="1" thickBo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9" customHeight="1" thickBo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9" customHeight="1" thickBo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9" customHeight="1" thickBo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9" customHeight="1" thickBo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9" customHeight="1" thickBo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9" customHeight="1" thickBo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9" customHeight="1" thickBo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9" customHeight="1" thickBo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9" customHeight="1" thickBo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9" customHeight="1" thickBo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9" customHeight="1" thickBo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9" customHeight="1" thickBo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9" customHeight="1" thickBo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9" customHeight="1" thickBo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9" customHeight="1" thickBo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9" customHeight="1" thickBo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9" customHeight="1" thickBo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9" customHeight="1" thickBo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9" customHeight="1" thickBo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9" customHeight="1" thickBo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9" customHeight="1" thickBo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9" customHeight="1" thickBo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9" customHeight="1" thickBo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9" customHeight="1" thickBo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9" customHeight="1" thickBo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9" customHeight="1" thickBo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9" customHeight="1" thickBo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9" customHeight="1" thickBo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9" customHeight="1" thickBo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9" customHeight="1" thickBo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9" customHeight="1" thickBo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9" customHeight="1" thickBo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9" customHeight="1" thickBo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9" customHeight="1" thickBo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9" customHeight="1" thickBo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9" customHeight="1" thickBo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9" customHeight="1" thickBo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9" customHeight="1" thickBo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9" customHeight="1" thickBo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9" customHeight="1" thickBo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9" customHeight="1" thickBo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9" customHeight="1" thickBo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9" customHeight="1" thickBo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9" customHeight="1" thickBo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9" customHeight="1" thickBo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9" customHeight="1" thickBo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9" customHeight="1" thickBo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9" customHeight="1" thickBo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9" customHeight="1" thickBo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9" customHeight="1" thickBo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9" customHeight="1" thickBo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9" customHeight="1" thickBo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9" customHeight="1" thickBo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9" customHeight="1" thickBo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9" customHeight="1" thickBo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9" customHeight="1" thickBo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9" customHeight="1" thickBo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9" customHeight="1" thickBo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9" customHeight="1" thickBo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9" customHeight="1" thickBo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9" customHeight="1" thickBo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9" customHeight="1" thickBo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9" customHeight="1" thickBo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9" customHeight="1" thickBo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9" customHeight="1" thickBo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9" customHeight="1" thickBo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9" customHeight="1" thickBo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9" customHeight="1" thickBo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9" customHeight="1" thickBo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9" customHeight="1" thickBo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9" customHeight="1" thickBo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9" customHeight="1" thickBo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9" customHeight="1" thickBo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9" customHeight="1" thickBo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9" customHeight="1" thickBo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9" customHeight="1" thickBo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9" customHeight="1" thickBo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9" customHeight="1" thickBo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9" customHeight="1" thickBo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9" customHeight="1" thickBo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9" customHeight="1" thickBo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9" customHeight="1" thickBo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9" customHeight="1" thickBo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9" customHeight="1" thickBo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9" customHeight="1" thickBo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9" customHeight="1" thickBo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9" customHeight="1" thickBo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9" customHeight="1" thickBo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9" customHeight="1" thickBo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9" customHeight="1" thickBo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9" customHeight="1" thickBo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9" customHeight="1" thickBo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9" customHeight="1" thickBo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9" customHeight="1" thickBo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9" customHeight="1" thickBo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9" customHeight="1" thickBo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9" customHeight="1" thickBo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9" customHeight="1" thickBo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9" customHeight="1" thickBo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9" customHeight="1" thickBo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9" customHeight="1" thickBo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9" customHeight="1" thickBo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9" customHeight="1" thickBo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9" customHeight="1" thickBo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9" customHeight="1" thickBo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9" customHeight="1" thickBo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9" customHeight="1" thickBo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9" customHeight="1" thickBo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9" customHeight="1" thickBo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9" customHeight="1" thickBo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9" customHeight="1" thickBo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9" customHeight="1" thickBo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9" customHeight="1" thickBo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9" customHeight="1" thickBo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9" customHeight="1" thickBo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9" customHeight="1" thickBo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9" customHeight="1" thickBo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9" customHeight="1" thickBo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9" customHeight="1" thickBo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9" customHeight="1" thickBo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9" customHeight="1" thickBo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9" customHeight="1" thickBo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9" customHeight="1" thickBo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9" customHeight="1" thickBo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9" customHeight="1" thickBo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9" customHeight="1" thickBo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9" customHeight="1" thickBo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9" customHeight="1" thickBo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9" customHeight="1" thickBo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9" customHeight="1" thickBo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9" customHeight="1" thickBo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9" customHeight="1" thickBo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9" customHeight="1" thickBo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9" customHeight="1" thickBo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9" customHeight="1" thickBo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9" customHeight="1" thickBo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9" customHeight="1" thickBo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9" customHeight="1" thickBo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9" customHeight="1" thickBo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9" customHeight="1" thickBo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9" customHeight="1" thickBo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9" customHeight="1" thickBo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9" customHeight="1" thickBo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9" customHeight="1" thickBo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9" customHeight="1" thickBo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9" customHeight="1" thickBo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9" customHeight="1" thickBo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9" customHeight="1" thickBo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9" customHeight="1" thickBo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9" customHeight="1" thickBo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9" customHeight="1" thickBo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9" customHeight="1" thickBo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9" customHeight="1" thickBo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9" customHeight="1" thickBo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9" customHeight="1" thickBo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9" customHeight="1" thickBo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9" customHeight="1" thickBo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9" customHeight="1" thickBo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9" customHeight="1" thickBo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9" customHeight="1" thickBo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9" customHeight="1" thickBo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9" customHeight="1" thickBo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9" customHeight="1" thickBo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9" customHeight="1" thickBo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9" customHeight="1" thickBo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9" customHeight="1" thickBo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9" customHeight="1" thickBo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9" customHeight="1" thickBo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9" customHeight="1" thickBo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9" customHeight="1" thickBo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9" customHeight="1" thickBo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9" customHeight="1" thickBo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9" customHeight="1" thickBo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9" customHeight="1" thickBo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9" customHeight="1" thickBo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9" customHeight="1" thickBo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9" customHeight="1" thickBo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9" customHeight="1" thickBo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9" customHeight="1" thickBo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9" customHeight="1" thickBo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9" customHeight="1" thickBo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9" customHeight="1" thickBo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9" customHeight="1" thickBo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9" customHeight="1" thickBo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9" customHeight="1" thickBo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9" customHeight="1" thickBo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9" customHeight="1" thickBo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9" customHeight="1" thickBo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9" customHeight="1" thickBo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9" customHeight="1" thickBo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9" customHeight="1" thickBo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9" customHeight="1" thickBo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9" customHeight="1" thickBo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9" customHeight="1" thickBo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9" customHeight="1" thickBo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9" customHeight="1" thickBo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9" customHeight="1" thickBo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9" customHeight="1" thickBo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9" customHeight="1" thickBo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9" customHeight="1" thickBo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9" customHeight="1" thickBo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9" customHeight="1" thickBo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9" customHeight="1" thickBo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9" customHeight="1" thickBo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9" customHeight="1" thickBo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9" customHeight="1" thickBo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9" customHeight="1" thickBo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9" customHeight="1" thickBo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9" customHeight="1" thickBo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9" customHeight="1" thickBo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9" customHeight="1" thickBo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9" customHeight="1" thickBo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9" customHeight="1" thickBo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9" customHeight="1" thickBo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9" customHeight="1" thickBo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9" customHeight="1" thickBo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9" customHeight="1" thickBo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9" customHeight="1" thickBo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9" customHeight="1" thickBo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9" customHeight="1" thickBo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9" customHeight="1" thickBo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9" customHeight="1" thickBo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9" customHeight="1" thickBo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9" customHeight="1" thickBo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9" customHeight="1" thickBo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9" customHeight="1" thickBo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9" customHeight="1" thickBo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9" customHeight="1" thickBo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9" customHeight="1" thickBo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9" customHeight="1" thickBo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9" customHeight="1" thickBo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9" customHeight="1" thickBo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9" customHeight="1" thickBo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9" customHeight="1" thickBo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9" customHeight="1" thickBo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9" customHeight="1" thickBo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9" customHeight="1" thickBo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9" customHeight="1" thickBo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9" customHeight="1" thickBo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9" customHeight="1" thickBo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9" customHeight="1" thickBo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9" customHeight="1" thickBo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9" customHeight="1" thickBo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9" customHeight="1" thickBo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9" customHeight="1" thickBo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9" customHeight="1" thickBo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9" customHeight="1" thickBo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9" customHeight="1" thickBo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9" customHeight="1" thickBo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9" customHeight="1" thickBo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9" customHeight="1" thickBo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9" customHeight="1" thickBo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9" customHeight="1" thickBo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9" customHeight="1" thickBo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9" customHeight="1" thickBo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9" customHeight="1" thickBo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9" customHeight="1" thickBo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9" customHeight="1" thickBo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9" customHeight="1" thickBo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9" customHeight="1" thickBo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9" customHeight="1" thickBo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9" customHeight="1" thickBo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9" customHeight="1" thickBo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9" customHeight="1" thickBo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9" customHeight="1" thickBo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9" customHeight="1" thickBo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9" customHeight="1" thickBo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9" customHeight="1" thickBo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9" customHeight="1" thickBo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9" customHeight="1" thickBo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9" customHeight="1" thickBo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9" customHeight="1" thickBo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9" customHeight="1" thickBo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9" customHeight="1" thickBo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9" customHeight="1" thickBo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9" customHeight="1" thickBo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9" customHeight="1" thickBo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9" customHeight="1" thickBo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9" customHeight="1" thickBo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9" customHeight="1" thickBo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9" customHeight="1" thickBo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9" customHeight="1" thickBo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9" customHeight="1" thickBo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9" customHeight="1" thickBo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9" customHeight="1" thickBo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9" customHeight="1" thickBo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9" customHeight="1" thickBo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9" customHeight="1" thickBo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9" customHeight="1" thickBo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9" customHeight="1" thickBo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9" customHeight="1" thickBo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9" customHeight="1" thickBo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9" customHeight="1" thickBo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9" customHeight="1" thickBo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9" customHeight="1" thickBo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9" customHeight="1" thickBo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9" customHeight="1" thickBo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9" customHeight="1" thickBo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9" customHeight="1" thickBo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9" customHeight="1" thickBo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9" customHeight="1" thickBo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9" customHeight="1" thickBo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9" customHeight="1" thickBo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9" customHeight="1" thickBo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9" customHeight="1" thickBo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9" customHeight="1" thickBo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9" customHeight="1" thickBo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9" customHeight="1" thickBo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9" customHeight="1" thickBo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9" customHeight="1" thickBo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9" customHeight="1" thickBo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9" customHeight="1" thickBo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9" customHeight="1" thickBo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9" customHeight="1" thickBo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9" customHeight="1" thickBo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9" customHeight="1" thickBo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9" customHeight="1" thickBo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9" customHeight="1" thickBo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9" customHeight="1" thickBo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9" customHeight="1" thickBo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9" customHeight="1" thickBo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9" customHeight="1" thickBo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9" customHeight="1" thickBo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9" customHeight="1" thickBo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9" customHeight="1" thickBo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9" customHeight="1" thickBo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9" customHeight="1" thickBo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9" customHeight="1" thickBo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9" customHeight="1" thickBo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9" customHeight="1" thickBo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9" customHeight="1" thickBo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9" customHeight="1" thickBo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9" customHeight="1" thickBo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9" customHeight="1" thickBo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9" customHeight="1" thickBo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9" customHeight="1" thickBo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9" customHeight="1" thickBo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9" customHeight="1" thickBo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9" customHeight="1" thickBo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9" customHeight="1" thickBo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9" customHeight="1" thickBo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9" customHeight="1" thickBo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9" customHeight="1" thickBo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9" customHeight="1" thickBo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9" customHeight="1" thickBo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9" customHeight="1" thickBo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9" customHeight="1" thickBo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9" customHeight="1" thickBo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9" customHeight="1" thickBo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9" customHeight="1" thickBo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9" customHeight="1" thickBo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9" customHeight="1" thickBo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9" customHeight="1" thickBo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9" customHeight="1" thickBo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9" customHeight="1" thickBo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9" customHeight="1" thickBo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9" customHeight="1" thickBo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9" customHeight="1" thickBo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9" customHeight="1" thickBo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9" customHeight="1" thickBo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9" customHeight="1" thickBo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9" customHeight="1" thickBo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9" customHeight="1" thickBo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9" customHeight="1" thickBo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9" customHeight="1" thickBo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9" customHeight="1" thickBo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9" customHeight="1" thickBo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9" customHeight="1" thickBo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9" customHeight="1" thickBo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9" customHeight="1" thickBo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9" customHeight="1" thickBo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9" customHeight="1" thickBo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9" customHeight="1" thickBo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9" customHeight="1" thickBo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9" customHeight="1" thickBo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9" customHeight="1" thickBo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9" customHeight="1" thickBo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9" customHeight="1" thickBo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9" customHeight="1" thickBo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9" customHeight="1" thickBo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9" customHeight="1" thickBo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9" customHeight="1" thickBo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9" customHeight="1" thickBo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9" customHeight="1" thickBo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9" customHeight="1" thickBo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9" customHeight="1" thickBo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9" customHeight="1" thickBo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9" customHeight="1" thickBo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9" customHeight="1" thickBo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9" customHeight="1" thickBo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9" customHeight="1" thickBo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9" customHeight="1" thickBo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9" customHeight="1" thickBo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9" customHeight="1" thickBo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9" customHeight="1" thickBo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9" customHeight="1" thickBo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9" customHeight="1" thickBo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9" customHeight="1" thickBo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9" customHeight="1" thickBo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9" customHeight="1" thickBo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9" customHeight="1" thickBo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9" customHeight="1" thickBo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9" customHeight="1" thickBo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9" customHeight="1" thickBo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9" customHeight="1" thickBo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9" customHeight="1" thickBo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9" customHeight="1" thickBo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9" customHeight="1" thickBo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9" customHeight="1" thickBo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9" customHeight="1" thickBo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9" customHeight="1" thickBo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9" customHeight="1" thickBo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9" customHeight="1" thickBo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9" customHeight="1" thickBo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9" customHeight="1" thickBo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9" customHeight="1" thickBo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9" customHeight="1" thickBo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9" customHeight="1" thickBo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9" customHeight="1" thickBo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9" customHeight="1" thickBo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9" customHeight="1" thickBo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9" customHeight="1" thickBo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9" customHeight="1" thickBo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9" customHeight="1" thickBo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9" customHeight="1" thickBo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9" customHeight="1" thickBo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9" customHeight="1" thickBo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9" customHeight="1" thickBo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9" customHeight="1" thickBo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9" customHeight="1" thickBo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9" customHeight="1" thickBo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9" customHeight="1" thickBo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9" customHeight="1" thickBo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9" customHeight="1" thickBo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9" customHeight="1" thickBo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9" customHeight="1" thickBo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9" customHeight="1" thickBo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9" customHeight="1" thickBo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9" customHeight="1" thickBo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9" customHeight="1" thickBo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9" customHeight="1" thickBo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9" customHeight="1" thickBo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9" customHeight="1" thickBo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9" customHeight="1" thickBo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9" customHeight="1" thickBo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9" customHeight="1" thickBo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9" customHeight="1" thickBo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9" customHeight="1" thickBo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9" customHeight="1" thickBo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9" customHeight="1" thickBo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9" customHeight="1" thickBo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9" customHeight="1" thickBo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9" customHeight="1" thickBo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9" customHeight="1" thickBo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9" customHeight="1" thickBo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9" customHeight="1" thickBo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9" customHeight="1" thickBo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9" customHeight="1" thickBo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9" customHeight="1" thickBo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9" customHeight="1" thickBo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9" customHeight="1" thickBo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9" customHeight="1" thickBo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9" customHeight="1" thickBo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9" customHeight="1" thickBo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9" customHeight="1" thickBo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9" customHeight="1" thickBo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9" customHeight="1" thickBo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9" customHeight="1" thickBo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9" customHeight="1" thickBo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9" customHeight="1" thickBo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9" customHeight="1" thickBo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9" customHeight="1" thickBo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9" customHeight="1" thickBo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9" customHeight="1" thickBo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9" customHeight="1" thickBo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9" customHeight="1" thickBo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9" customHeight="1" thickBo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9" customHeight="1" thickBo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9" customHeight="1" thickBo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9" customHeight="1" thickBo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9" customHeight="1" thickBo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9" customHeight="1" thickBo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9" customHeight="1" thickBo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9" customHeight="1" thickBo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9" customHeight="1" thickBo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9" customHeight="1" thickBo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9" customHeight="1" thickBo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9" customHeight="1" thickBo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9" customHeight="1" thickBo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9" customHeight="1" thickBo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9" customHeight="1" thickBo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9" customHeight="1" thickBo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9" customHeight="1" thickBo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9" customHeight="1" thickBo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9" customHeight="1" thickBo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9" customHeight="1" thickBo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9" customHeight="1" thickBo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9" customHeight="1" thickBo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9" customHeight="1" thickBo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9" customHeight="1" thickBo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9" customHeight="1" thickBo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9" customHeight="1" thickBo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9" customHeight="1" thickBo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9" customHeight="1" thickBo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9" customHeight="1" thickBo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9" customHeight="1" thickBo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9" customHeight="1" thickBo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9" customHeight="1" thickBo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9" customHeight="1" thickBo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9" customHeight="1" thickBo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9" customHeight="1" thickBo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9" customHeight="1" thickBo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9" customHeight="1" thickBo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9" customHeight="1" thickBo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9" customHeight="1" thickBo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9" customHeight="1" thickBo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9" customHeight="1" thickBo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9" customHeight="1" thickBo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9" customHeight="1" thickBo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9" customHeight="1" thickBo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9" customHeight="1" thickBo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9" customHeight="1" thickBo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9" customHeight="1" thickBo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9" customHeight="1" thickBo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9" customHeight="1" thickBo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9" customHeight="1" thickBo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9" customHeight="1" thickBo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9" customHeight="1" thickBo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9" customHeight="1" thickBo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9" customHeight="1" thickBo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9" customHeight="1" thickBo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9" customHeight="1" thickBo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9" customHeight="1" thickBo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9" customHeight="1" thickBo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9" customHeight="1" thickBo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9" customHeight="1" thickBo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9" customHeight="1" thickBo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9" customHeight="1" thickBo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9" customHeight="1" thickBo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9" customHeight="1" thickBo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9" customHeight="1" thickBo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9" customHeight="1" thickBo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9" customHeight="1" thickBo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9" customHeight="1" thickBo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9" customHeight="1" thickBo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9" customHeight="1" thickBo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9" customHeight="1" thickBo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9" customHeight="1" thickBo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9" customHeight="1" thickBo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9" customHeight="1" thickBo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9" customHeight="1" thickBo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9" customHeight="1" thickBo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9" customHeight="1" thickBo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9" customHeight="1" thickBo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9" customHeight="1" thickBo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9" customHeight="1" thickBo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9" customHeight="1" thickBo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9" customHeight="1" thickBo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9" customHeight="1" thickBo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9" customHeight="1" thickBo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9" customHeight="1" thickBo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9" customHeight="1" thickBo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9" customHeight="1" thickBo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9" customHeight="1" thickBo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9" customHeight="1" thickBo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9" customHeight="1" thickBo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9" customHeight="1" thickBo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9" customHeight="1" thickBo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9" customHeight="1" thickBo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9" customHeight="1" thickBo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9" customHeight="1" thickBo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9" customHeight="1" thickBo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9" customHeight="1" thickBo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9" customHeight="1" thickBo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9" customHeight="1" thickBo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9" customHeight="1" thickBo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9" customHeight="1" thickBo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9" customHeight="1" thickBo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9" customHeight="1" thickBo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9" customHeight="1" thickBo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9" customHeight="1" thickBo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9" customHeight="1" thickBo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9" customHeight="1" thickBo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9" customHeight="1" thickBo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9" customHeight="1" thickBo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9" customHeight="1" thickBo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9" customHeight="1" thickBo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9" customHeight="1" thickBo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9" customHeight="1" thickBo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9" customHeight="1" thickBo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9" customHeight="1" thickBo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9" customHeight="1" thickBo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9" customHeight="1" thickBo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9" customHeight="1" thickBo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9" customHeight="1" thickBo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9" customHeight="1" thickBo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9" customHeight="1" thickBo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9" customHeight="1" thickBo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9" customHeight="1" thickBo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9" customHeight="1" thickBo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9" customHeight="1" thickBo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9" customHeight="1" thickBo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9" customHeight="1" thickBo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9" customHeight="1" thickBo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9" customHeight="1" thickBo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9" customHeight="1" thickBo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9" customHeight="1" thickBo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9" customHeight="1" thickBo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9" customHeight="1" thickBo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9" customHeight="1" thickBo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9" customHeight="1" thickBo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9" customHeight="1" thickBo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9" customHeight="1" thickBo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9" customHeight="1" thickBo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9" customHeight="1" thickBo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9" customHeight="1" thickBo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9" customHeight="1" thickBo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9" customHeight="1" thickBo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9" customHeight="1" thickBo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9" customHeight="1" thickBo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9" customHeight="1" thickBo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9" customHeight="1" thickBo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9" customHeight="1" thickBo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9" customHeight="1" thickBo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9" customHeight="1" thickBo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9" customHeight="1" thickBo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9" customHeight="1" thickBo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9" customHeight="1" thickBo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9" customHeight="1" thickBo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9" customHeight="1" thickBo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9" customHeight="1" thickBo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9" customHeight="1" thickBo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9" customHeight="1" thickBo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9" customHeight="1" thickBo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9" customHeight="1" thickBo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9" customHeight="1" thickBo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9" customHeight="1" thickBo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9" customHeight="1" thickBo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9" customHeight="1" thickBo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9" customHeight="1" thickBo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9" customHeight="1" thickBo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9" customHeight="1" thickBo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9" customHeight="1" thickBo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9" customHeight="1" thickBo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9" customHeight="1" thickBo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9" customHeight="1" thickBo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9" customHeight="1" thickBo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9" customHeight="1" thickBo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9" customHeight="1" thickBo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9" customHeight="1" thickBo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9" customHeight="1" thickBo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9" customHeight="1" thickBo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9" customHeight="1" thickBo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9" customHeight="1" thickBo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9" customHeight="1" thickBo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9" customHeight="1" thickBo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9" customHeight="1" thickBo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9" customHeight="1" thickBo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9" customHeight="1" thickBo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9" customHeight="1" thickBo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9" customHeight="1" thickBo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9" customHeight="1" thickBo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9" customHeight="1" thickBo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9" customHeight="1" thickBo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9" customHeight="1" thickBo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9" customHeight="1" thickBo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hyperlinks>
    <hyperlink ref="D2" location="gid=null" display="gid=null" xr:uid="{8B615D46-C1AE-42ED-9B4A-5521B348A7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965E-D4D4-4888-A4CB-9B6D543341A8}">
  <dimension ref="A1:E259"/>
  <sheetViews>
    <sheetView workbookViewId="0">
      <selection activeCell="J17" sqref="J17"/>
    </sheetView>
  </sheetViews>
  <sheetFormatPr defaultColWidth="10.36328125" defaultRowHeight="16.5" customHeight="1"/>
  <cols>
    <col min="2" max="2" width="10.36328125" style="10"/>
    <col min="5" max="5" width="38.08984375" customWidth="1"/>
  </cols>
  <sheetData>
    <row r="1" spans="1:5" s="14" customFormat="1" ht="16.5" customHeight="1" thickBot="1">
      <c r="A1" s="14" t="s">
        <v>3</v>
      </c>
      <c r="B1" s="15" t="s">
        <v>0</v>
      </c>
      <c r="C1" s="14" t="s">
        <v>2</v>
      </c>
      <c r="D1" s="14" t="s">
        <v>1</v>
      </c>
      <c r="E1" s="14" t="s">
        <v>4</v>
      </c>
    </row>
    <row r="2" spans="1:5" ht="16.5" customHeight="1" thickBot="1">
      <c r="A2" s="1">
        <v>901</v>
      </c>
      <c r="B2" s="11">
        <v>33964</v>
      </c>
      <c r="C2" s="9">
        <v>230</v>
      </c>
      <c r="D2" s="2">
        <v>317</v>
      </c>
      <c r="E2" t="str">
        <f>TEXT(B2, "yyyy-mm-dd") &amp; " [Irrigation].Apply(amount:" &amp; D2 &amp; ", depth:" &amp; C2 &amp; ")"</f>
        <v>1992-12-26 [Irrigation].Apply(amount:317, depth:230)</v>
      </c>
    </row>
    <row r="3" spans="1:5" ht="16.5" customHeight="1" thickBot="1">
      <c r="A3" s="3">
        <v>901</v>
      </c>
      <c r="B3" s="12">
        <v>33999</v>
      </c>
      <c r="C3" s="9">
        <v>230</v>
      </c>
      <c r="D3" s="5">
        <v>30</v>
      </c>
      <c r="E3" t="str">
        <f t="shared" ref="E3:E66" si="0">TEXT(B3, "yyyy-mm-dd") &amp; " [Irrigation].Apply(amount:" &amp; D3 &amp; ", depth:" &amp; C3 &amp; ")"</f>
        <v>1993-01-30 [Irrigation].Apply(amount:30, depth:230)</v>
      </c>
    </row>
    <row r="4" spans="1:5" ht="16.5" customHeight="1" thickBot="1">
      <c r="A4" s="3">
        <v>901</v>
      </c>
      <c r="B4" s="12">
        <v>34000</v>
      </c>
      <c r="C4" s="9">
        <v>230</v>
      </c>
      <c r="D4" s="5">
        <v>7</v>
      </c>
      <c r="E4" t="str">
        <f t="shared" si="0"/>
        <v>1993-01-31 [Irrigation].Apply(amount:7, depth:230)</v>
      </c>
    </row>
    <row r="5" spans="1:5" ht="16.5" customHeight="1" thickBot="1">
      <c r="A5" s="3">
        <v>901</v>
      </c>
      <c r="B5" s="12">
        <v>34046</v>
      </c>
      <c r="C5" s="9">
        <v>230</v>
      </c>
      <c r="D5" s="5">
        <v>17</v>
      </c>
      <c r="E5" t="str">
        <f t="shared" si="0"/>
        <v>1993-03-18 [Irrigation].Apply(amount:17, depth:230)</v>
      </c>
    </row>
    <row r="6" spans="1:5" ht="16.5" customHeight="1" thickBot="1">
      <c r="A6" s="3">
        <v>901</v>
      </c>
      <c r="B6" s="12">
        <v>34053</v>
      </c>
      <c r="C6" s="9">
        <v>230</v>
      </c>
      <c r="D6" s="5">
        <v>15</v>
      </c>
      <c r="E6" t="str">
        <f t="shared" si="0"/>
        <v>1993-03-25 [Irrigation].Apply(amount:15, depth:230)</v>
      </c>
    </row>
    <row r="7" spans="1:5" ht="16.5" customHeight="1" thickBot="1">
      <c r="A7" s="3">
        <v>901</v>
      </c>
      <c r="B7" s="12">
        <v>34064</v>
      </c>
      <c r="C7" s="9">
        <v>230</v>
      </c>
      <c r="D7" s="5">
        <v>27</v>
      </c>
      <c r="E7" t="str">
        <f t="shared" si="0"/>
        <v>1993-04-05 [Irrigation].Apply(amount:27, depth:230)</v>
      </c>
    </row>
    <row r="8" spans="1:5" ht="16.5" customHeight="1" thickBot="1">
      <c r="A8" s="3">
        <v>901</v>
      </c>
      <c r="B8" s="12">
        <v>34065</v>
      </c>
      <c r="C8" s="9">
        <v>230</v>
      </c>
      <c r="D8" s="5">
        <v>4</v>
      </c>
      <c r="E8" t="str">
        <f t="shared" si="0"/>
        <v>1993-04-06 [Irrigation].Apply(amount:4, depth:230)</v>
      </c>
    </row>
    <row r="9" spans="1:5" ht="16.5" customHeight="1" thickBot="1">
      <c r="A9" s="3">
        <v>901</v>
      </c>
      <c r="B9" s="12">
        <v>34071</v>
      </c>
      <c r="C9" s="9">
        <v>230</v>
      </c>
      <c r="D9" s="5">
        <v>18</v>
      </c>
      <c r="E9" t="str">
        <f t="shared" si="0"/>
        <v>1993-04-12 [Irrigation].Apply(amount:18, depth:230)</v>
      </c>
    </row>
    <row r="10" spans="1:5" ht="16.5" customHeight="1" thickBot="1">
      <c r="A10" s="3">
        <v>901</v>
      </c>
      <c r="B10" s="12">
        <v>34076</v>
      </c>
      <c r="C10" s="9">
        <v>230</v>
      </c>
      <c r="D10" s="5">
        <v>16</v>
      </c>
      <c r="E10" t="str">
        <f t="shared" si="0"/>
        <v>1993-04-17 [Irrigation].Apply(amount:16, depth:230)</v>
      </c>
    </row>
    <row r="11" spans="1:5" ht="16.5" customHeight="1" thickBot="1">
      <c r="A11" s="3">
        <v>901</v>
      </c>
      <c r="B11" s="12">
        <v>34077</v>
      </c>
      <c r="C11" s="9">
        <v>230</v>
      </c>
      <c r="D11" s="5">
        <v>6</v>
      </c>
      <c r="E11" t="str">
        <f t="shared" si="0"/>
        <v>1993-04-18 [Irrigation].Apply(amount:6, depth:230)</v>
      </c>
    </row>
    <row r="12" spans="1:5" ht="16.5" customHeight="1" thickBot="1">
      <c r="A12" s="3">
        <v>901</v>
      </c>
      <c r="B12" s="12">
        <v>34080</v>
      </c>
      <c r="C12" s="9">
        <v>230</v>
      </c>
      <c r="D12" s="5">
        <v>18</v>
      </c>
      <c r="E12" t="str">
        <f t="shared" si="0"/>
        <v>1993-04-21 [Irrigation].Apply(amount:18, depth:230)</v>
      </c>
    </row>
    <row r="13" spans="1:5" ht="16.5" customHeight="1" thickBot="1">
      <c r="A13" s="3">
        <v>901</v>
      </c>
      <c r="B13" s="12">
        <v>34085</v>
      </c>
      <c r="C13" s="9">
        <v>230</v>
      </c>
      <c r="D13" s="5">
        <v>24</v>
      </c>
      <c r="E13" t="str">
        <f t="shared" si="0"/>
        <v>1993-04-26 [Irrigation].Apply(amount:24, depth:230)</v>
      </c>
    </row>
    <row r="14" spans="1:5" ht="16.5" customHeight="1" thickBot="1">
      <c r="A14" s="3">
        <v>901</v>
      </c>
      <c r="B14" s="12">
        <v>34086</v>
      </c>
      <c r="C14" s="9">
        <v>230</v>
      </c>
      <c r="D14" s="5">
        <v>6</v>
      </c>
      <c r="E14" t="str">
        <f t="shared" si="0"/>
        <v>1993-04-27 [Irrigation].Apply(amount:6, depth:230)</v>
      </c>
    </row>
    <row r="15" spans="1:5" ht="16.5" customHeight="1" thickBot="1">
      <c r="A15" s="3">
        <v>901</v>
      </c>
      <c r="B15" s="12">
        <v>34089</v>
      </c>
      <c r="C15" s="9">
        <v>230</v>
      </c>
      <c r="D15" s="5">
        <v>21</v>
      </c>
      <c r="E15" t="str">
        <f t="shared" si="0"/>
        <v>1993-04-30 [Irrigation].Apply(amount:21, depth:230)</v>
      </c>
    </row>
    <row r="16" spans="1:5" ht="16.5" customHeight="1" thickBot="1">
      <c r="A16" s="3">
        <v>901</v>
      </c>
      <c r="B16" s="12">
        <v>34094</v>
      </c>
      <c r="C16" s="9">
        <v>230</v>
      </c>
      <c r="D16" s="5">
        <v>20.5</v>
      </c>
      <c r="E16" t="str">
        <f t="shared" si="0"/>
        <v>1993-05-05 [Irrigation].Apply(amount:20.5, depth:230)</v>
      </c>
    </row>
    <row r="17" spans="1:5" ht="16.5" customHeight="1" thickBot="1">
      <c r="A17" s="3">
        <v>901</v>
      </c>
      <c r="B17" s="12">
        <v>34099</v>
      </c>
      <c r="C17" s="9">
        <v>230</v>
      </c>
      <c r="D17" s="5">
        <v>20.5</v>
      </c>
      <c r="E17" t="str">
        <f t="shared" si="0"/>
        <v>1993-05-10 [Irrigation].Apply(amount:20.5, depth:230)</v>
      </c>
    </row>
    <row r="18" spans="1:5" ht="16.5" customHeight="1" thickBot="1">
      <c r="A18" s="3">
        <v>901</v>
      </c>
      <c r="B18" s="12">
        <v>34100</v>
      </c>
      <c r="C18" s="9">
        <v>230</v>
      </c>
      <c r="D18" s="5">
        <v>4.5</v>
      </c>
      <c r="E18" t="str">
        <f t="shared" si="0"/>
        <v>1993-05-11 [Irrigation].Apply(amount:4.5, depth:230)</v>
      </c>
    </row>
    <row r="19" spans="1:5" ht="16.5" customHeight="1" thickBot="1">
      <c r="A19" s="6">
        <v>901</v>
      </c>
      <c r="B19" s="13">
        <v>34103</v>
      </c>
      <c r="C19" s="9">
        <v>230</v>
      </c>
      <c r="D19" s="8">
        <v>20.5</v>
      </c>
      <c r="E19" t="str">
        <f t="shared" si="0"/>
        <v>1993-05-14 [Irrigation].Apply(amount:20.5, depth:230)</v>
      </c>
    </row>
    <row r="20" spans="1:5" ht="16.5" customHeight="1" thickBot="1">
      <c r="A20" s="3">
        <v>902</v>
      </c>
      <c r="B20" s="12">
        <v>33964</v>
      </c>
      <c r="C20" s="9">
        <v>230</v>
      </c>
      <c r="D20" s="5">
        <v>317</v>
      </c>
      <c r="E20" t="str">
        <f t="shared" si="0"/>
        <v>1992-12-26 [Irrigation].Apply(amount:317, depth:230)</v>
      </c>
    </row>
    <row r="21" spans="1:5" ht="16.5" customHeight="1" thickBot="1">
      <c r="A21" s="3">
        <v>902</v>
      </c>
      <c r="B21" s="12">
        <v>33999</v>
      </c>
      <c r="C21" s="9">
        <v>230</v>
      </c>
      <c r="D21" s="5">
        <v>30</v>
      </c>
      <c r="E21" t="str">
        <f t="shared" si="0"/>
        <v>1993-01-30 [Irrigation].Apply(amount:30, depth:230)</v>
      </c>
    </row>
    <row r="22" spans="1:5" ht="16.5" customHeight="1" thickBot="1">
      <c r="A22" s="3">
        <v>902</v>
      </c>
      <c r="B22" s="12">
        <v>34000</v>
      </c>
      <c r="C22" s="9">
        <v>230</v>
      </c>
      <c r="D22" s="5">
        <v>7</v>
      </c>
      <c r="E22" t="str">
        <f t="shared" si="0"/>
        <v>1993-01-31 [Irrigation].Apply(amount:7, depth:230)</v>
      </c>
    </row>
    <row r="23" spans="1:5" ht="16.5" customHeight="1" thickBot="1">
      <c r="A23" s="3">
        <v>902</v>
      </c>
      <c r="B23" s="12">
        <v>34029</v>
      </c>
      <c r="C23" s="9">
        <v>230</v>
      </c>
      <c r="D23" s="5">
        <v>12.5</v>
      </c>
      <c r="E23" t="str">
        <f t="shared" si="0"/>
        <v>1993-03-01 [Irrigation].Apply(amount:12.5, depth:230)</v>
      </c>
    </row>
    <row r="24" spans="1:5" ht="16.5" customHeight="1" thickBot="1">
      <c r="A24" s="3">
        <v>902</v>
      </c>
      <c r="B24" s="12">
        <v>34037</v>
      </c>
      <c r="C24" s="9">
        <v>230</v>
      </c>
      <c r="D24" s="5">
        <v>60</v>
      </c>
      <c r="E24" t="str">
        <f t="shared" si="0"/>
        <v>1993-03-09 [Irrigation].Apply(amount:60, depth:230)</v>
      </c>
    </row>
    <row r="25" spans="1:5" ht="16.5" customHeight="1" thickBot="1">
      <c r="A25" s="3">
        <v>902</v>
      </c>
      <c r="B25" s="12">
        <v>34046</v>
      </c>
      <c r="C25" s="9">
        <v>230</v>
      </c>
      <c r="D25" s="5">
        <v>34</v>
      </c>
      <c r="E25" t="str">
        <f t="shared" si="0"/>
        <v>1993-03-18 [Irrigation].Apply(amount:34, depth:230)</v>
      </c>
    </row>
    <row r="26" spans="1:5" ht="16.5" customHeight="1" thickBot="1">
      <c r="A26" s="3">
        <v>902</v>
      </c>
      <c r="B26" s="12">
        <v>34053</v>
      </c>
      <c r="C26" s="9">
        <v>230</v>
      </c>
      <c r="D26" s="5">
        <v>50</v>
      </c>
      <c r="E26" t="str">
        <f t="shared" si="0"/>
        <v>1993-03-25 [Irrigation].Apply(amount:50, depth:230)</v>
      </c>
    </row>
    <row r="27" spans="1:5" ht="16.5" customHeight="1" thickBot="1">
      <c r="A27" s="3">
        <v>902</v>
      </c>
      <c r="B27" s="12">
        <v>34064</v>
      </c>
      <c r="C27" s="9">
        <v>230</v>
      </c>
      <c r="D27" s="5">
        <v>54</v>
      </c>
      <c r="E27" t="str">
        <f t="shared" si="0"/>
        <v>1993-04-05 [Irrigation].Apply(amount:54, depth:230)</v>
      </c>
    </row>
    <row r="28" spans="1:5" ht="16.5" customHeight="1" thickBot="1">
      <c r="A28" s="3">
        <v>902</v>
      </c>
      <c r="B28" s="12">
        <v>34065</v>
      </c>
      <c r="C28" s="9">
        <v>230</v>
      </c>
      <c r="D28" s="5">
        <v>4</v>
      </c>
      <c r="E28" t="str">
        <f t="shared" si="0"/>
        <v>1993-04-06 [Irrigation].Apply(amount:4, depth:230)</v>
      </c>
    </row>
    <row r="29" spans="1:5" ht="16.5" customHeight="1" thickBot="1">
      <c r="A29" s="3">
        <v>902</v>
      </c>
      <c r="B29" s="12">
        <v>34071</v>
      </c>
      <c r="C29" s="9">
        <v>230</v>
      </c>
      <c r="D29" s="5">
        <v>47</v>
      </c>
      <c r="E29" t="str">
        <f t="shared" si="0"/>
        <v>1993-04-12 [Irrigation].Apply(amount:47, depth:230)</v>
      </c>
    </row>
    <row r="30" spans="1:5" ht="16.5" customHeight="1" thickBot="1">
      <c r="A30" s="3">
        <v>902</v>
      </c>
      <c r="B30" s="12">
        <v>34076</v>
      </c>
      <c r="C30" s="9">
        <v>230</v>
      </c>
      <c r="D30" s="5">
        <v>38</v>
      </c>
      <c r="E30" t="str">
        <f t="shared" si="0"/>
        <v>1993-04-17 [Irrigation].Apply(amount:38, depth:230)</v>
      </c>
    </row>
    <row r="31" spans="1:5" ht="16.5" customHeight="1" thickBot="1">
      <c r="A31" s="3">
        <v>902</v>
      </c>
      <c r="B31" s="12">
        <v>34077</v>
      </c>
      <c r="C31" s="9">
        <v>230</v>
      </c>
      <c r="D31" s="5">
        <v>6</v>
      </c>
      <c r="E31" t="str">
        <f t="shared" si="0"/>
        <v>1993-04-18 [Irrigation].Apply(amount:6, depth:230)</v>
      </c>
    </row>
    <row r="32" spans="1:5" ht="16.5" customHeight="1" thickBot="1">
      <c r="A32" s="3">
        <v>902</v>
      </c>
      <c r="B32" s="12">
        <v>34080</v>
      </c>
      <c r="C32" s="9">
        <v>230</v>
      </c>
      <c r="D32" s="5">
        <v>36</v>
      </c>
      <c r="E32" t="str">
        <f t="shared" si="0"/>
        <v>1993-04-21 [Irrigation].Apply(amount:36, depth:230)</v>
      </c>
    </row>
    <row r="33" spans="1:5" ht="16.5" customHeight="1" thickBot="1">
      <c r="A33" s="3">
        <v>902</v>
      </c>
      <c r="B33" s="12">
        <v>34085</v>
      </c>
      <c r="C33" s="9">
        <v>230</v>
      </c>
      <c r="D33" s="5">
        <v>48</v>
      </c>
      <c r="E33" t="str">
        <f t="shared" si="0"/>
        <v>1993-04-26 [Irrigation].Apply(amount:48, depth:230)</v>
      </c>
    </row>
    <row r="34" spans="1:5" ht="16.5" customHeight="1" thickBot="1">
      <c r="A34" s="3">
        <v>902</v>
      </c>
      <c r="B34" s="12">
        <v>34086</v>
      </c>
      <c r="C34" s="9">
        <v>230</v>
      </c>
      <c r="D34" s="5">
        <v>6</v>
      </c>
      <c r="E34" t="str">
        <f t="shared" si="0"/>
        <v>1993-04-27 [Irrigation].Apply(amount:6, depth:230)</v>
      </c>
    </row>
    <row r="35" spans="1:5" ht="16.5" customHeight="1" thickBot="1">
      <c r="A35" s="3">
        <v>902</v>
      </c>
      <c r="B35" s="12">
        <v>34089</v>
      </c>
      <c r="C35" s="9">
        <v>230</v>
      </c>
      <c r="D35" s="5">
        <v>42</v>
      </c>
      <c r="E35" t="str">
        <f t="shared" si="0"/>
        <v>1993-04-30 [Irrigation].Apply(amount:42, depth:230)</v>
      </c>
    </row>
    <row r="36" spans="1:5" ht="16.5" customHeight="1" thickBot="1">
      <c r="A36" s="3">
        <v>902</v>
      </c>
      <c r="B36" s="12">
        <v>34094</v>
      </c>
      <c r="C36" s="9">
        <v>230</v>
      </c>
      <c r="D36" s="5">
        <v>41</v>
      </c>
      <c r="E36" t="str">
        <f t="shared" si="0"/>
        <v>1993-05-05 [Irrigation].Apply(amount:41, depth:230)</v>
      </c>
    </row>
    <row r="37" spans="1:5" ht="16.5" customHeight="1" thickBot="1">
      <c r="A37" s="3">
        <v>902</v>
      </c>
      <c r="B37" s="12">
        <v>34099</v>
      </c>
      <c r="C37" s="9">
        <v>230</v>
      </c>
      <c r="D37" s="5">
        <v>41</v>
      </c>
      <c r="E37" t="str">
        <f t="shared" si="0"/>
        <v>1993-05-10 [Irrigation].Apply(amount:41, depth:230)</v>
      </c>
    </row>
    <row r="38" spans="1:5" ht="16.5" customHeight="1" thickBot="1">
      <c r="A38" s="3">
        <v>902</v>
      </c>
      <c r="B38" s="12">
        <v>34100</v>
      </c>
      <c r="C38" s="9">
        <v>230</v>
      </c>
      <c r="D38" s="5">
        <v>4.5</v>
      </c>
      <c r="E38" t="str">
        <f t="shared" si="0"/>
        <v>1993-05-11 [Irrigation].Apply(amount:4.5, depth:230)</v>
      </c>
    </row>
    <row r="39" spans="1:5" ht="16.5" customHeight="1" thickBot="1">
      <c r="A39" s="6">
        <v>902</v>
      </c>
      <c r="B39" s="13">
        <v>34103</v>
      </c>
      <c r="C39" s="9">
        <v>230</v>
      </c>
      <c r="D39" s="8">
        <v>41</v>
      </c>
      <c r="E39" t="str">
        <f t="shared" si="0"/>
        <v>1993-05-14 [Irrigation].Apply(amount:41, depth:230)</v>
      </c>
    </row>
    <row r="40" spans="1:5" ht="16.5" customHeight="1" thickBot="1">
      <c r="A40" s="3">
        <v>903</v>
      </c>
      <c r="B40" s="12">
        <v>33964</v>
      </c>
      <c r="C40" s="9">
        <v>230</v>
      </c>
      <c r="D40" s="5">
        <v>317</v>
      </c>
      <c r="E40" t="str">
        <f t="shared" si="0"/>
        <v>1992-12-26 [Irrigation].Apply(amount:317, depth:230)</v>
      </c>
    </row>
    <row r="41" spans="1:5" ht="16.5" customHeight="1" thickBot="1">
      <c r="A41" s="3">
        <v>903</v>
      </c>
      <c r="B41" s="12">
        <v>33999</v>
      </c>
      <c r="C41" s="9">
        <v>230</v>
      </c>
      <c r="D41" s="5">
        <v>30</v>
      </c>
      <c r="E41" t="str">
        <f t="shared" si="0"/>
        <v>1993-01-30 [Irrigation].Apply(amount:30, depth:230)</v>
      </c>
    </row>
    <row r="42" spans="1:5" ht="16.5" customHeight="1" thickBot="1">
      <c r="A42" s="3">
        <v>903</v>
      </c>
      <c r="B42" s="12">
        <v>34000</v>
      </c>
      <c r="C42" s="9">
        <v>230</v>
      </c>
      <c r="D42" s="5">
        <v>7</v>
      </c>
      <c r="E42" t="str">
        <f t="shared" si="0"/>
        <v>1993-01-31 [Irrigation].Apply(amount:7, depth:230)</v>
      </c>
    </row>
    <row r="43" spans="1:5" ht="16.5" customHeight="1" thickBot="1">
      <c r="A43" s="3">
        <v>903</v>
      </c>
      <c r="B43" s="12">
        <v>34046</v>
      </c>
      <c r="C43" s="9">
        <v>230</v>
      </c>
      <c r="D43" s="5">
        <v>17</v>
      </c>
      <c r="E43" t="str">
        <f t="shared" si="0"/>
        <v>1993-03-18 [Irrigation].Apply(amount:17, depth:230)</v>
      </c>
    </row>
    <row r="44" spans="1:5" ht="16.5" customHeight="1" thickBot="1">
      <c r="A44" s="3">
        <v>903</v>
      </c>
      <c r="B44" s="12">
        <v>34053</v>
      </c>
      <c r="C44" s="9">
        <v>230</v>
      </c>
      <c r="D44" s="5">
        <v>15</v>
      </c>
      <c r="E44" t="str">
        <f t="shared" si="0"/>
        <v>1993-03-25 [Irrigation].Apply(amount:15, depth:230)</v>
      </c>
    </row>
    <row r="45" spans="1:5" ht="16.5" customHeight="1" thickBot="1">
      <c r="A45" s="3">
        <v>903</v>
      </c>
      <c r="B45" s="12">
        <v>34064</v>
      </c>
      <c r="C45" s="9">
        <v>230</v>
      </c>
      <c r="D45" s="5">
        <v>27</v>
      </c>
      <c r="E45" t="str">
        <f t="shared" si="0"/>
        <v>1993-04-05 [Irrigation].Apply(amount:27, depth:230)</v>
      </c>
    </row>
    <row r="46" spans="1:5" ht="16.5" customHeight="1" thickBot="1">
      <c r="A46" s="3">
        <v>903</v>
      </c>
      <c r="B46" s="12">
        <v>34065</v>
      </c>
      <c r="C46" s="9">
        <v>230</v>
      </c>
      <c r="D46" s="5">
        <v>4</v>
      </c>
      <c r="E46" t="str">
        <f t="shared" si="0"/>
        <v>1993-04-06 [Irrigation].Apply(amount:4, depth:230)</v>
      </c>
    </row>
    <row r="47" spans="1:5" ht="16.5" customHeight="1" thickBot="1">
      <c r="A47" s="3">
        <v>903</v>
      </c>
      <c r="B47" s="12">
        <v>34071</v>
      </c>
      <c r="C47" s="9">
        <v>230</v>
      </c>
      <c r="D47" s="5">
        <v>18</v>
      </c>
      <c r="E47" t="str">
        <f t="shared" si="0"/>
        <v>1993-04-12 [Irrigation].Apply(amount:18, depth:230)</v>
      </c>
    </row>
    <row r="48" spans="1:5" ht="16.5" customHeight="1" thickBot="1">
      <c r="A48" s="3">
        <v>903</v>
      </c>
      <c r="B48" s="12">
        <v>34076</v>
      </c>
      <c r="C48" s="9">
        <v>230</v>
      </c>
      <c r="D48" s="5">
        <v>16</v>
      </c>
      <c r="E48" t="str">
        <f t="shared" si="0"/>
        <v>1993-04-17 [Irrigation].Apply(amount:16, depth:230)</v>
      </c>
    </row>
    <row r="49" spans="1:5" ht="16.5" customHeight="1" thickBot="1">
      <c r="A49" s="3">
        <v>903</v>
      </c>
      <c r="B49" s="12">
        <v>34077</v>
      </c>
      <c r="C49" s="9">
        <v>230</v>
      </c>
      <c r="D49" s="5">
        <v>6</v>
      </c>
      <c r="E49" t="str">
        <f t="shared" si="0"/>
        <v>1993-04-18 [Irrigation].Apply(amount:6, depth:230)</v>
      </c>
    </row>
    <row r="50" spans="1:5" ht="16.5" customHeight="1" thickBot="1">
      <c r="A50" s="3">
        <v>903</v>
      </c>
      <c r="B50" s="12">
        <v>34080</v>
      </c>
      <c r="C50" s="9">
        <v>230</v>
      </c>
      <c r="D50" s="5">
        <v>18</v>
      </c>
      <c r="E50" t="str">
        <f t="shared" si="0"/>
        <v>1993-04-21 [Irrigation].Apply(amount:18, depth:230)</v>
      </c>
    </row>
    <row r="51" spans="1:5" ht="16.5" customHeight="1" thickBot="1">
      <c r="A51" s="3">
        <v>903</v>
      </c>
      <c r="B51" s="12">
        <v>34085</v>
      </c>
      <c r="C51" s="9">
        <v>230</v>
      </c>
      <c r="D51" s="5">
        <v>24</v>
      </c>
      <c r="E51" t="str">
        <f t="shared" si="0"/>
        <v>1993-04-26 [Irrigation].Apply(amount:24, depth:230)</v>
      </c>
    </row>
    <row r="52" spans="1:5" ht="16.5" customHeight="1" thickBot="1">
      <c r="A52" s="3">
        <v>903</v>
      </c>
      <c r="B52" s="12">
        <v>34086</v>
      </c>
      <c r="C52" s="9">
        <v>230</v>
      </c>
      <c r="D52" s="5">
        <v>6</v>
      </c>
      <c r="E52" t="str">
        <f t="shared" si="0"/>
        <v>1993-04-27 [Irrigation].Apply(amount:6, depth:230)</v>
      </c>
    </row>
    <row r="53" spans="1:5" ht="16.5" customHeight="1" thickBot="1">
      <c r="A53" s="3">
        <v>903</v>
      </c>
      <c r="B53" s="12">
        <v>34089</v>
      </c>
      <c r="C53" s="9">
        <v>230</v>
      </c>
      <c r="D53" s="5">
        <v>21</v>
      </c>
      <c r="E53" t="str">
        <f t="shared" si="0"/>
        <v>1993-04-30 [Irrigation].Apply(amount:21, depth:230)</v>
      </c>
    </row>
    <row r="54" spans="1:5" ht="16.5" customHeight="1" thickBot="1">
      <c r="A54" s="3">
        <v>903</v>
      </c>
      <c r="B54" s="12">
        <v>34094</v>
      </c>
      <c r="C54" s="9">
        <v>230</v>
      </c>
      <c r="D54" s="5">
        <v>20.5</v>
      </c>
      <c r="E54" t="str">
        <f t="shared" si="0"/>
        <v>1993-05-05 [Irrigation].Apply(amount:20.5, depth:230)</v>
      </c>
    </row>
    <row r="55" spans="1:5" ht="16.5" customHeight="1" thickBot="1">
      <c r="A55" s="3">
        <v>903</v>
      </c>
      <c r="B55" s="12">
        <v>34099</v>
      </c>
      <c r="C55" s="9">
        <v>230</v>
      </c>
      <c r="D55" s="5">
        <v>20.5</v>
      </c>
      <c r="E55" t="str">
        <f t="shared" si="0"/>
        <v>1993-05-10 [Irrigation].Apply(amount:20.5, depth:230)</v>
      </c>
    </row>
    <row r="56" spans="1:5" ht="16.5" customHeight="1" thickBot="1">
      <c r="A56" s="3">
        <v>903</v>
      </c>
      <c r="B56" s="12">
        <v>34100</v>
      </c>
      <c r="C56" s="9">
        <v>230</v>
      </c>
      <c r="D56" s="5">
        <v>4.5</v>
      </c>
      <c r="E56" t="str">
        <f t="shared" si="0"/>
        <v>1993-05-11 [Irrigation].Apply(amount:4.5, depth:230)</v>
      </c>
    </row>
    <row r="57" spans="1:5" ht="16.5" customHeight="1" thickBot="1">
      <c r="A57" s="6">
        <v>903</v>
      </c>
      <c r="B57" s="13">
        <v>34103</v>
      </c>
      <c r="C57" s="9">
        <v>230</v>
      </c>
      <c r="D57" s="8">
        <v>20.5</v>
      </c>
      <c r="E57" t="str">
        <f t="shared" si="0"/>
        <v>1993-05-14 [Irrigation].Apply(amount:20.5, depth:230)</v>
      </c>
    </row>
    <row r="58" spans="1:5" ht="16.5" customHeight="1" thickBot="1">
      <c r="A58" s="3">
        <v>904</v>
      </c>
      <c r="B58" s="12">
        <v>33964</v>
      </c>
      <c r="C58" s="9">
        <v>230</v>
      </c>
      <c r="D58" s="5">
        <v>317</v>
      </c>
      <c r="E58" t="str">
        <f t="shared" si="0"/>
        <v>1992-12-26 [Irrigation].Apply(amount:317, depth:230)</v>
      </c>
    </row>
    <row r="59" spans="1:5" ht="16.5" customHeight="1" thickBot="1">
      <c r="A59" s="3">
        <v>904</v>
      </c>
      <c r="B59" s="12">
        <v>33999</v>
      </c>
      <c r="C59" s="9">
        <v>230</v>
      </c>
      <c r="D59" s="5">
        <v>30</v>
      </c>
      <c r="E59" t="str">
        <f t="shared" si="0"/>
        <v>1993-01-30 [Irrigation].Apply(amount:30, depth:230)</v>
      </c>
    </row>
    <row r="60" spans="1:5" ht="16.5" customHeight="1" thickBot="1">
      <c r="A60" s="3">
        <v>904</v>
      </c>
      <c r="B60" s="12">
        <v>34000</v>
      </c>
      <c r="C60" s="9">
        <v>230</v>
      </c>
      <c r="D60" s="5">
        <v>7</v>
      </c>
      <c r="E60" t="str">
        <f t="shared" si="0"/>
        <v>1993-01-31 [Irrigation].Apply(amount:7, depth:230)</v>
      </c>
    </row>
    <row r="61" spans="1:5" ht="16.5" customHeight="1" thickBot="1">
      <c r="A61" s="3">
        <v>904</v>
      </c>
      <c r="B61" s="12">
        <v>34029</v>
      </c>
      <c r="C61" s="9">
        <v>230</v>
      </c>
      <c r="D61" s="5">
        <v>12.5</v>
      </c>
      <c r="E61" t="str">
        <f t="shared" si="0"/>
        <v>1993-03-01 [Irrigation].Apply(amount:12.5, depth:230)</v>
      </c>
    </row>
    <row r="62" spans="1:5" ht="16.5" customHeight="1" thickBot="1">
      <c r="A62" s="3">
        <v>904</v>
      </c>
      <c r="B62" s="12">
        <v>34037</v>
      </c>
      <c r="C62" s="9">
        <v>230</v>
      </c>
      <c r="D62" s="5">
        <v>60</v>
      </c>
      <c r="E62" t="str">
        <f t="shared" si="0"/>
        <v>1993-03-09 [Irrigation].Apply(amount:60, depth:230)</v>
      </c>
    </row>
    <row r="63" spans="1:5" ht="16.5" customHeight="1" thickBot="1">
      <c r="A63" s="3">
        <v>904</v>
      </c>
      <c r="B63" s="12">
        <v>34046</v>
      </c>
      <c r="C63" s="9">
        <v>230</v>
      </c>
      <c r="D63" s="5">
        <v>34</v>
      </c>
      <c r="E63" t="str">
        <f t="shared" si="0"/>
        <v>1993-03-18 [Irrigation].Apply(amount:34, depth:230)</v>
      </c>
    </row>
    <row r="64" spans="1:5" ht="16.5" customHeight="1" thickBot="1">
      <c r="A64" s="3">
        <v>904</v>
      </c>
      <c r="B64" s="12">
        <v>34053</v>
      </c>
      <c r="C64" s="9">
        <v>230</v>
      </c>
      <c r="D64" s="5">
        <v>50</v>
      </c>
      <c r="E64" t="str">
        <f t="shared" si="0"/>
        <v>1993-03-25 [Irrigation].Apply(amount:50, depth:230)</v>
      </c>
    </row>
    <row r="65" spans="1:5" ht="16.5" customHeight="1" thickBot="1">
      <c r="A65" s="3">
        <v>904</v>
      </c>
      <c r="B65" s="12">
        <v>34064</v>
      </c>
      <c r="C65" s="9">
        <v>230</v>
      </c>
      <c r="D65" s="5">
        <v>54</v>
      </c>
      <c r="E65" t="str">
        <f t="shared" si="0"/>
        <v>1993-04-05 [Irrigation].Apply(amount:54, depth:230)</v>
      </c>
    </row>
    <row r="66" spans="1:5" ht="16.5" customHeight="1" thickBot="1">
      <c r="A66" s="3">
        <v>904</v>
      </c>
      <c r="B66" s="12">
        <v>34065</v>
      </c>
      <c r="C66" s="9">
        <v>230</v>
      </c>
      <c r="D66" s="5">
        <v>4</v>
      </c>
      <c r="E66" t="str">
        <f t="shared" si="0"/>
        <v>1993-04-06 [Irrigation].Apply(amount:4, depth:230)</v>
      </c>
    </row>
    <row r="67" spans="1:5" ht="16.5" customHeight="1" thickBot="1">
      <c r="A67" s="3">
        <v>904</v>
      </c>
      <c r="B67" s="12">
        <v>34071</v>
      </c>
      <c r="C67" s="9">
        <v>230</v>
      </c>
      <c r="D67" s="5">
        <v>47</v>
      </c>
      <c r="E67" t="str">
        <f t="shared" ref="E67:E130" si="1">TEXT(B67, "yyyy-mm-dd") &amp; " [Irrigation].Apply(amount:" &amp; D67 &amp; ", depth:" &amp; C67 &amp; ")"</f>
        <v>1993-04-12 [Irrigation].Apply(amount:47, depth:230)</v>
      </c>
    </row>
    <row r="68" spans="1:5" ht="16.5" customHeight="1" thickBot="1">
      <c r="A68" s="3">
        <v>904</v>
      </c>
      <c r="B68" s="12">
        <v>34076</v>
      </c>
      <c r="C68" s="9">
        <v>230</v>
      </c>
      <c r="D68" s="5">
        <v>38</v>
      </c>
      <c r="E68" t="str">
        <f t="shared" si="1"/>
        <v>1993-04-17 [Irrigation].Apply(amount:38, depth:230)</v>
      </c>
    </row>
    <row r="69" spans="1:5" ht="16.5" customHeight="1" thickBot="1">
      <c r="A69" s="3">
        <v>904</v>
      </c>
      <c r="B69" s="12">
        <v>34077</v>
      </c>
      <c r="C69" s="9">
        <v>230</v>
      </c>
      <c r="D69" s="5">
        <v>6</v>
      </c>
      <c r="E69" t="str">
        <f t="shared" si="1"/>
        <v>1993-04-18 [Irrigation].Apply(amount:6, depth:230)</v>
      </c>
    </row>
    <row r="70" spans="1:5" ht="16.5" customHeight="1" thickBot="1">
      <c r="A70" s="3">
        <v>904</v>
      </c>
      <c r="B70" s="12">
        <v>34080</v>
      </c>
      <c r="C70" s="9">
        <v>230</v>
      </c>
      <c r="D70" s="5">
        <v>36</v>
      </c>
      <c r="E70" t="str">
        <f t="shared" si="1"/>
        <v>1993-04-21 [Irrigation].Apply(amount:36, depth:230)</v>
      </c>
    </row>
    <row r="71" spans="1:5" ht="16.5" customHeight="1" thickBot="1">
      <c r="A71" s="3">
        <v>904</v>
      </c>
      <c r="B71" s="12">
        <v>34085</v>
      </c>
      <c r="C71" s="9">
        <v>230</v>
      </c>
      <c r="D71" s="5">
        <v>48</v>
      </c>
      <c r="E71" t="str">
        <f t="shared" si="1"/>
        <v>1993-04-26 [Irrigation].Apply(amount:48, depth:230)</v>
      </c>
    </row>
    <row r="72" spans="1:5" ht="16.5" customHeight="1" thickBot="1">
      <c r="A72" s="3">
        <v>904</v>
      </c>
      <c r="B72" s="12">
        <v>34086</v>
      </c>
      <c r="C72" s="9">
        <v>230</v>
      </c>
      <c r="D72" s="5">
        <v>6</v>
      </c>
      <c r="E72" t="str">
        <f t="shared" si="1"/>
        <v>1993-04-27 [Irrigation].Apply(amount:6, depth:230)</v>
      </c>
    </row>
    <row r="73" spans="1:5" ht="16.5" customHeight="1" thickBot="1">
      <c r="A73" s="3">
        <v>904</v>
      </c>
      <c r="B73" s="12">
        <v>34089</v>
      </c>
      <c r="C73" s="9">
        <v>230</v>
      </c>
      <c r="D73" s="5">
        <v>42</v>
      </c>
      <c r="E73" t="str">
        <f t="shared" si="1"/>
        <v>1993-04-30 [Irrigation].Apply(amount:42, depth:230)</v>
      </c>
    </row>
    <row r="74" spans="1:5" ht="16.5" customHeight="1" thickBot="1">
      <c r="A74" s="3">
        <v>904</v>
      </c>
      <c r="B74" s="12">
        <v>34094</v>
      </c>
      <c r="C74" s="9">
        <v>230</v>
      </c>
      <c r="D74" s="5">
        <v>41</v>
      </c>
      <c r="E74" t="str">
        <f t="shared" si="1"/>
        <v>1993-05-05 [Irrigation].Apply(amount:41, depth:230)</v>
      </c>
    </row>
    <row r="75" spans="1:5" ht="16.5" customHeight="1" thickBot="1">
      <c r="A75" s="3">
        <v>904</v>
      </c>
      <c r="B75" s="12">
        <v>34099</v>
      </c>
      <c r="C75" s="9">
        <v>230</v>
      </c>
      <c r="D75" s="5">
        <v>41</v>
      </c>
      <c r="E75" t="str">
        <f t="shared" si="1"/>
        <v>1993-05-10 [Irrigation].Apply(amount:41, depth:230)</v>
      </c>
    </row>
    <row r="76" spans="1:5" ht="16.5" customHeight="1" thickBot="1">
      <c r="A76" s="3">
        <v>904</v>
      </c>
      <c r="B76" s="12">
        <v>34100</v>
      </c>
      <c r="C76" s="9">
        <v>230</v>
      </c>
      <c r="D76" s="5">
        <v>4.5</v>
      </c>
      <c r="E76" t="str">
        <f t="shared" si="1"/>
        <v>1993-05-11 [Irrigation].Apply(amount:4.5, depth:230)</v>
      </c>
    </row>
    <row r="77" spans="1:5" ht="16.5" customHeight="1" thickBot="1">
      <c r="A77" s="6">
        <v>904</v>
      </c>
      <c r="B77" s="13">
        <v>34103</v>
      </c>
      <c r="C77" s="9">
        <v>230</v>
      </c>
      <c r="D77" s="8">
        <v>41</v>
      </c>
      <c r="E77" t="str">
        <f t="shared" si="1"/>
        <v>1993-05-14 [Irrigation].Apply(amount:41, depth:230)</v>
      </c>
    </row>
    <row r="78" spans="1:5" ht="16.5" customHeight="1" thickBot="1">
      <c r="A78" s="3">
        <v>905</v>
      </c>
      <c r="B78" s="12">
        <v>34316</v>
      </c>
      <c r="C78" s="9">
        <v>230</v>
      </c>
      <c r="D78" s="5">
        <v>13</v>
      </c>
      <c r="E78" t="str">
        <f t="shared" si="1"/>
        <v>1993-12-13 [Irrigation].Apply(amount:13, depth:230)</v>
      </c>
    </row>
    <row r="79" spans="1:5" ht="16.5" customHeight="1" thickBot="1">
      <c r="A79" s="3">
        <v>905</v>
      </c>
      <c r="B79" s="12">
        <v>34320</v>
      </c>
      <c r="C79" s="9">
        <v>230</v>
      </c>
      <c r="D79" s="5">
        <v>17</v>
      </c>
      <c r="E79" t="str">
        <f t="shared" si="1"/>
        <v>1993-12-17 [Irrigation].Apply(amount:17, depth:230)</v>
      </c>
    </row>
    <row r="80" spans="1:5" ht="16.5" customHeight="1" thickBot="1">
      <c r="A80" s="3">
        <v>905</v>
      </c>
      <c r="B80" s="12">
        <v>34368</v>
      </c>
      <c r="C80" s="9">
        <v>230</v>
      </c>
      <c r="D80" s="5">
        <v>30</v>
      </c>
      <c r="E80" t="str">
        <f t="shared" si="1"/>
        <v>1994-02-03 [Irrigation].Apply(amount:30, depth:230)</v>
      </c>
    </row>
    <row r="81" spans="1:5" ht="16.5" customHeight="1" thickBot="1">
      <c r="A81" s="3">
        <v>905</v>
      </c>
      <c r="B81" s="12">
        <v>34408</v>
      </c>
      <c r="C81" s="9">
        <v>230</v>
      </c>
      <c r="D81" s="5">
        <v>30</v>
      </c>
      <c r="E81" t="str">
        <f t="shared" si="1"/>
        <v>1994-03-15 [Irrigation].Apply(amount:30, depth:230)</v>
      </c>
    </row>
    <row r="82" spans="1:5" ht="16.5" customHeight="1" thickBot="1">
      <c r="A82" s="3">
        <v>905</v>
      </c>
      <c r="B82" s="12">
        <v>34420</v>
      </c>
      <c r="C82" s="9">
        <v>230</v>
      </c>
      <c r="D82" s="5">
        <v>30</v>
      </c>
      <c r="E82" t="str">
        <f t="shared" si="1"/>
        <v>1994-03-27 [Irrigation].Apply(amount:30, depth:230)</v>
      </c>
    </row>
    <row r="83" spans="1:5" ht="16.5" customHeight="1" thickBot="1">
      <c r="A83" s="3">
        <v>905</v>
      </c>
      <c r="B83" s="12">
        <v>34431</v>
      </c>
      <c r="C83" s="9">
        <v>230</v>
      </c>
      <c r="D83" s="5">
        <v>50</v>
      </c>
      <c r="E83" t="str">
        <f t="shared" si="1"/>
        <v>1994-04-07 [Irrigation].Apply(amount:50, depth:230)</v>
      </c>
    </row>
    <row r="84" spans="1:5" ht="16.5" customHeight="1" thickBot="1">
      <c r="A84" s="3">
        <v>905</v>
      </c>
      <c r="B84" s="12">
        <v>34442</v>
      </c>
      <c r="C84" s="9">
        <v>230</v>
      </c>
      <c r="D84" s="5">
        <v>50</v>
      </c>
      <c r="E84" t="str">
        <f t="shared" si="1"/>
        <v>1994-04-18 [Irrigation].Apply(amount:50, depth:230)</v>
      </c>
    </row>
    <row r="85" spans="1:5" ht="16.5" customHeight="1" thickBot="1">
      <c r="A85" s="3">
        <v>905</v>
      </c>
      <c r="B85" s="12">
        <v>34453</v>
      </c>
      <c r="C85" s="9">
        <v>230</v>
      </c>
      <c r="D85" s="5">
        <v>7</v>
      </c>
      <c r="E85" t="str">
        <f t="shared" si="1"/>
        <v>1994-04-29 [Irrigation].Apply(amount:7, depth:230)</v>
      </c>
    </row>
    <row r="86" spans="1:5" ht="16.5" customHeight="1" thickBot="1">
      <c r="A86" s="6">
        <v>905</v>
      </c>
      <c r="B86" s="13">
        <v>34457</v>
      </c>
      <c r="C86" s="9">
        <v>230</v>
      </c>
      <c r="D86" s="8">
        <v>60</v>
      </c>
      <c r="E86" t="str">
        <f t="shared" si="1"/>
        <v>1994-05-03 [Irrigation].Apply(amount:60, depth:230)</v>
      </c>
    </row>
    <row r="87" spans="1:5" ht="16.5" customHeight="1" thickBot="1">
      <c r="A87" s="3">
        <v>906</v>
      </c>
      <c r="B87" s="12">
        <v>34316</v>
      </c>
      <c r="C87" s="9">
        <v>230</v>
      </c>
      <c r="D87" s="5">
        <v>13</v>
      </c>
      <c r="E87" t="str">
        <f t="shared" si="1"/>
        <v>1993-12-13 [Irrigation].Apply(amount:13, depth:230)</v>
      </c>
    </row>
    <row r="88" spans="1:5" ht="16.5" customHeight="1" thickBot="1">
      <c r="A88" s="3">
        <v>906</v>
      </c>
      <c r="B88" s="12">
        <v>34320</v>
      </c>
      <c r="C88" s="9">
        <v>230</v>
      </c>
      <c r="D88" s="5">
        <v>17</v>
      </c>
      <c r="E88" t="str">
        <f t="shared" si="1"/>
        <v>1993-12-17 [Irrigation].Apply(amount:17, depth:230)</v>
      </c>
    </row>
    <row r="89" spans="1:5" ht="16.5" customHeight="1" thickBot="1">
      <c r="A89" s="3">
        <v>906</v>
      </c>
      <c r="B89" s="12">
        <v>34355</v>
      </c>
      <c r="C89" s="9">
        <v>230</v>
      </c>
      <c r="D89" s="5">
        <v>30</v>
      </c>
      <c r="E89" t="str">
        <f t="shared" si="1"/>
        <v>1994-01-21 [Irrigation].Apply(amount:30, depth:230)</v>
      </c>
    </row>
    <row r="90" spans="1:5" ht="16.5" customHeight="1" thickBot="1">
      <c r="A90" s="3">
        <v>906</v>
      </c>
      <c r="B90" s="12">
        <v>34368</v>
      </c>
      <c r="C90" s="9">
        <v>230</v>
      </c>
      <c r="D90" s="5">
        <v>30</v>
      </c>
      <c r="E90" t="str">
        <f t="shared" si="1"/>
        <v>1994-02-03 [Irrigation].Apply(amount:30, depth:230)</v>
      </c>
    </row>
    <row r="91" spans="1:5" ht="16.5" customHeight="1" thickBot="1">
      <c r="A91" s="3">
        <v>906</v>
      </c>
      <c r="B91" s="12">
        <v>34388</v>
      </c>
      <c r="C91" s="9">
        <v>230</v>
      </c>
      <c r="D91" s="5">
        <v>35</v>
      </c>
      <c r="E91" t="str">
        <f t="shared" si="1"/>
        <v>1994-02-23 [Irrigation].Apply(amount:35, depth:230)</v>
      </c>
    </row>
    <row r="92" spans="1:5" ht="16.5" customHeight="1" thickBot="1">
      <c r="A92" s="3">
        <v>906</v>
      </c>
      <c r="B92" s="12">
        <v>34396</v>
      </c>
      <c r="C92" s="9">
        <v>230</v>
      </c>
      <c r="D92" s="5">
        <v>30</v>
      </c>
      <c r="E92" t="str">
        <f t="shared" si="1"/>
        <v>1994-03-03 [Irrigation].Apply(amount:30, depth:230)</v>
      </c>
    </row>
    <row r="93" spans="1:5" ht="16.5" customHeight="1" thickBot="1">
      <c r="A93" s="3">
        <v>906</v>
      </c>
      <c r="B93" s="12">
        <v>34408</v>
      </c>
      <c r="C93" s="9">
        <v>230</v>
      </c>
      <c r="D93" s="5">
        <v>36</v>
      </c>
      <c r="E93" t="str">
        <f t="shared" si="1"/>
        <v>1994-03-15 [Irrigation].Apply(amount:36, depth:230)</v>
      </c>
    </row>
    <row r="94" spans="1:5" ht="16.5" customHeight="1" thickBot="1">
      <c r="A94" s="3">
        <v>906</v>
      </c>
      <c r="B94" s="12">
        <v>34413</v>
      </c>
      <c r="C94" s="9">
        <v>230</v>
      </c>
      <c r="D94" s="5">
        <v>25</v>
      </c>
      <c r="E94" t="str">
        <f t="shared" si="1"/>
        <v>1994-03-20 [Irrigation].Apply(amount:25, depth:230)</v>
      </c>
    </row>
    <row r="95" spans="1:5" ht="16.5" customHeight="1" thickBot="1">
      <c r="A95" s="3">
        <v>906</v>
      </c>
      <c r="B95" s="12">
        <v>34420</v>
      </c>
      <c r="C95" s="9">
        <v>230</v>
      </c>
      <c r="D95" s="5">
        <v>30</v>
      </c>
      <c r="E95" t="str">
        <f t="shared" si="1"/>
        <v>1994-03-27 [Irrigation].Apply(amount:30, depth:230)</v>
      </c>
    </row>
    <row r="96" spans="1:5" ht="16.5" customHeight="1" thickBot="1">
      <c r="A96" s="3">
        <v>906</v>
      </c>
      <c r="B96" s="12">
        <v>34427</v>
      </c>
      <c r="C96" s="9">
        <v>230</v>
      </c>
      <c r="D96" s="5">
        <v>30</v>
      </c>
      <c r="E96" t="str">
        <f t="shared" si="1"/>
        <v>1994-04-03 [Irrigation].Apply(amount:30, depth:230)</v>
      </c>
    </row>
    <row r="97" spans="1:5" ht="16.5" customHeight="1" thickBot="1">
      <c r="A97" s="3">
        <v>906</v>
      </c>
      <c r="B97" s="12">
        <v>34431</v>
      </c>
      <c r="C97" s="9">
        <v>230</v>
      </c>
      <c r="D97" s="5">
        <v>50</v>
      </c>
      <c r="E97" t="str">
        <f t="shared" si="1"/>
        <v>1994-04-07 [Irrigation].Apply(amount:50, depth:230)</v>
      </c>
    </row>
    <row r="98" spans="1:5" ht="16.5" customHeight="1" thickBot="1">
      <c r="A98" s="3">
        <v>906</v>
      </c>
      <c r="B98" s="12">
        <v>34437</v>
      </c>
      <c r="C98" s="9">
        <v>230</v>
      </c>
      <c r="D98" s="5">
        <v>50</v>
      </c>
      <c r="E98" t="str">
        <f t="shared" si="1"/>
        <v>1994-04-13 [Irrigation].Apply(amount:50, depth:230)</v>
      </c>
    </row>
    <row r="99" spans="1:5" ht="16.5" customHeight="1" thickBot="1">
      <c r="A99" s="3">
        <v>906</v>
      </c>
      <c r="B99" s="12">
        <v>34442</v>
      </c>
      <c r="C99" s="9">
        <v>230</v>
      </c>
      <c r="D99" s="5">
        <v>50</v>
      </c>
      <c r="E99" t="str">
        <f t="shared" si="1"/>
        <v>1994-04-18 [Irrigation].Apply(amount:50, depth:230)</v>
      </c>
    </row>
    <row r="100" spans="1:5" ht="16.5" customHeight="1" thickBot="1">
      <c r="A100" s="3">
        <v>906</v>
      </c>
      <c r="B100" s="12">
        <v>34448</v>
      </c>
      <c r="C100" s="9">
        <v>230</v>
      </c>
      <c r="D100" s="5">
        <v>50</v>
      </c>
      <c r="E100" t="str">
        <f t="shared" si="1"/>
        <v>1994-04-24 [Irrigation].Apply(amount:50, depth:230)</v>
      </c>
    </row>
    <row r="101" spans="1:5" ht="16.5" customHeight="1" thickBot="1">
      <c r="A101" s="3">
        <v>906</v>
      </c>
      <c r="B101" s="12">
        <v>34453</v>
      </c>
      <c r="C101" s="9">
        <v>230</v>
      </c>
      <c r="D101" s="5">
        <v>7</v>
      </c>
      <c r="E101" t="str">
        <f t="shared" si="1"/>
        <v>1994-04-29 [Irrigation].Apply(amount:7, depth:230)</v>
      </c>
    </row>
    <row r="102" spans="1:5" ht="16.5" customHeight="1" thickBot="1">
      <c r="A102" s="3">
        <v>906</v>
      </c>
      <c r="B102" s="12">
        <v>34457</v>
      </c>
      <c r="C102" s="9">
        <v>230</v>
      </c>
      <c r="D102" s="5">
        <v>60</v>
      </c>
      <c r="E102" t="str">
        <f t="shared" si="1"/>
        <v>1994-05-03 [Irrigation].Apply(amount:60, depth:230)</v>
      </c>
    </row>
    <row r="103" spans="1:5" ht="16.5" customHeight="1" thickBot="1">
      <c r="A103" s="3">
        <v>906</v>
      </c>
      <c r="B103" s="12">
        <v>34463</v>
      </c>
      <c r="C103" s="9">
        <v>230</v>
      </c>
      <c r="D103" s="5">
        <v>48</v>
      </c>
      <c r="E103" t="str">
        <f t="shared" si="1"/>
        <v>1994-05-09 [Irrigation].Apply(amount:48, depth:230)</v>
      </c>
    </row>
    <row r="104" spans="1:5" ht="16.5" customHeight="1" thickBot="1">
      <c r="A104" s="6">
        <v>906</v>
      </c>
      <c r="B104" s="13">
        <v>34469</v>
      </c>
      <c r="C104" s="9">
        <v>230</v>
      </c>
      <c r="D104" s="8">
        <v>38</v>
      </c>
      <c r="E104" t="str">
        <f t="shared" si="1"/>
        <v>1994-05-15 [Irrigation].Apply(amount:38, depth:230)</v>
      </c>
    </row>
    <row r="105" spans="1:5" ht="16.5" customHeight="1" thickBot="1">
      <c r="A105" s="3">
        <v>907</v>
      </c>
      <c r="B105" s="12">
        <v>34316</v>
      </c>
      <c r="C105" s="9">
        <v>230</v>
      </c>
      <c r="D105" s="5">
        <v>13</v>
      </c>
      <c r="E105" t="str">
        <f t="shared" si="1"/>
        <v>1993-12-13 [Irrigation].Apply(amount:13, depth:230)</v>
      </c>
    </row>
    <row r="106" spans="1:5" ht="16.5" customHeight="1" thickBot="1">
      <c r="A106" s="3">
        <v>907</v>
      </c>
      <c r="B106" s="12">
        <v>34320</v>
      </c>
      <c r="C106" s="9">
        <v>230</v>
      </c>
      <c r="D106" s="5">
        <v>17</v>
      </c>
      <c r="E106" t="str">
        <f t="shared" si="1"/>
        <v>1993-12-17 [Irrigation].Apply(amount:17, depth:230)</v>
      </c>
    </row>
    <row r="107" spans="1:5" ht="16.5" customHeight="1" thickBot="1">
      <c r="A107" s="3">
        <v>907</v>
      </c>
      <c r="B107" s="12">
        <v>34368</v>
      </c>
      <c r="C107" s="9">
        <v>230</v>
      </c>
      <c r="D107" s="5">
        <v>30</v>
      </c>
      <c r="E107" t="str">
        <f t="shared" si="1"/>
        <v>1994-02-03 [Irrigation].Apply(amount:30, depth:230)</v>
      </c>
    </row>
    <row r="108" spans="1:5" ht="16.5" customHeight="1" thickBot="1">
      <c r="A108" s="3">
        <v>907</v>
      </c>
      <c r="B108" s="12">
        <v>34408</v>
      </c>
      <c r="C108" s="9">
        <v>230</v>
      </c>
      <c r="D108" s="5">
        <v>30</v>
      </c>
      <c r="E108" t="str">
        <f t="shared" si="1"/>
        <v>1994-03-15 [Irrigation].Apply(amount:30, depth:230)</v>
      </c>
    </row>
    <row r="109" spans="1:5" ht="16.5" customHeight="1" thickBot="1">
      <c r="A109" s="3">
        <v>907</v>
      </c>
      <c r="B109" s="12">
        <v>34420</v>
      </c>
      <c r="C109" s="9">
        <v>230</v>
      </c>
      <c r="D109" s="5">
        <v>30</v>
      </c>
      <c r="E109" t="str">
        <f t="shared" si="1"/>
        <v>1994-03-27 [Irrigation].Apply(amount:30, depth:230)</v>
      </c>
    </row>
    <row r="110" spans="1:5" ht="16.5" customHeight="1" thickBot="1">
      <c r="A110" s="3">
        <v>907</v>
      </c>
      <c r="B110" s="12">
        <v>34431</v>
      </c>
      <c r="C110" s="9">
        <v>230</v>
      </c>
      <c r="D110" s="5">
        <v>50</v>
      </c>
      <c r="E110" t="str">
        <f t="shared" si="1"/>
        <v>1994-04-07 [Irrigation].Apply(amount:50, depth:230)</v>
      </c>
    </row>
    <row r="111" spans="1:5" ht="16.5" customHeight="1" thickBot="1">
      <c r="A111" s="3">
        <v>907</v>
      </c>
      <c r="B111" s="12">
        <v>34442</v>
      </c>
      <c r="C111" s="9">
        <v>230</v>
      </c>
      <c r="D111" s="5">
        <v>50</v>
      </c>
      <c r="E111" t="str">
        <f t="shared" si="1"/>
        <v>1994-04-18 [Irrigation].Apply(amount:50, depth:230)</v>
      </c>
    </row>
    <row r="112" spans="1:5" ht="16.5" customHeight="1" thickBot="1">
      <c r="A112" s="3">
        <v>907</v>
      </c>
      <c r="B112" s="12">
        <v>34453</v>
      </c>
      <c r="C112" s="9">
        <v>230</v>
      </c>
      <c r="D112" s="5">
        <v>7</v>
      </c>
      <c r="E112" t="str">
        <f t="shared" si="1"/>
        <v>1994-04-29 [Irrigation].Apply(amount:7, depth:230)</v>
      </c>
    </row>
    <row r="113" spans="1:5" ht="16.5" customHeight="1" thickBot="1">
      <c r="A113" s="6">
        <v>907</v>
      </c>
      <c r="B113" s="13">
        <v>34457</v>
      </c>
      <c r="C113" s="9">
        <v>230</v>
      </c>
      <c r="D113" s="8">
        <v>60</v>
      </c>
      <c r="E113" t="str">
        <f t="shared" si="1"/>
        <v>1994-05-03 [Irrigation].Apply(amount:60, depth:230)</v>
      </c>
    </row>
    <row r="114" spans="1:5" ht="16.5" customHeight="1" thickBot="1">
      <c r="A114" s="3">
        <v>908</v>
      </c>
      <c r="B114" s="12">
        <v>34316</v>
      </c>
      <c r="C114" s="9">
        <v>230</v>
      </c>
      <c r="D114" s="5">
        <v>13</v>
      </c>
      <c r="E114" t="str">
        <f t="shared" si="1"/>
        <v>1993-12-13 [Irrigation].Apply(amount:13, depth:230)</v>
      </c>
    </row>
    <row r="115" spans="1:5" ht="16.5" customHeight="1" thickBot="1">
      <c r="A115" s="3">
        <v>908</v>
      </c>
      <c r="B115" s="12">
        <v>34320</v>
      </c>
      <c r="C115" s="9">
        <v>230</v>
      </c>
      <c r="D115" s="5">
        <v>17</v>
      </c>
      <c r="E115" t="str">
        <f t="shared" si="1"/>
        <v>1993-12-17 [Irrigation].Apply(amount:17, depth:230)</v>
      </c>
    </row>
    <row r="116" spans="1:5" ht="16.5" customHeight="1" thickBot="1">
      <c r="A116" s="3">
        <v>908</v>
      </c>
      <c r="B116" s="12">
        <v>34355</v>
      </c>
      <c r="C116" s="9">
        <v>230</v>
      </c>
      <c r="D116" s="5">
        <v>30</v>
      </c>
      <c r="E116" t="str">
        <f t="shared" si="1"/>
        <v>1994-01-21 [Irrigation].Apply(amount:30, depth:230)</v>
      </c>
    </row>
    <row r="117" spans="1:5" ht="16.5" customHeight="1" thickBot="1">
      <c r="A117" s="3">
        <v>908</v>
      </c>
      <c r="B117" s="12">
        <v>34368</v>
      </c>
      <c r="C117" s="9">
        <v>230</v>
      </c>
      <c r="D117" s="5">
        <v>30</v>
      </c>
      <c r="E117" t="str">
        <f t="shared" si="1"/>
        <v>1994-02-03 [Irrigation].Apply(amount:30, depth:230)</v>
      </c>
    </row>
    <row r="118" spans="1:5" ht="16.5" customHeight="1" thickBot="1">
      <c r="A118" s="3">
        <v>908</v>
      </c>
      <c r="B118" s="12">
        <v>34388</v>
      </c>
      <c r="C118" s="9">
        <v>230</v>
      </c>
      <c r="D118" s="5">
        <v>35</v>
      </c>
      <c r="E118" t="str">
        <f t="shared" si="1"/>
        <v>1994-02-23 [Irrigation].Apply(amount:35, depth:230)</v>
      </c>
    </row>
    <row r="119" spans="1:5" ht="16.5" customHeight="1" thickBot="1">
      <c r="A119" s="3">
        <v>908</v>
      </c>
      <c r="B119" s="12">
        <v>34396</v>
      </c>
      <c r="C119" s="9">
        <v>230</v>
      </c>
      <c r="D119" s="5">
        <v>30</v>
      </c>
      <c r="E119" t="str">
        <f t="shared" si="1"/>
        <v>1994-03-03 [Irrigation].Apply(amount:30, depth:230)</v>
      </c>
    </row>
    <row r="120" spans="1:5" ht="16.5" customHeight="1" thickBot="1">
      <c r="A120" s="3">
        <v>908</v>
      </c>
      <c r="B120" s="12">
        <v>34408</v>
      </c>
      <c r="C120" s="9">
        <v>230</v>
      </c>
      <c r="D120" s="5">
        <v>36</v>
      </c>
      <c r="E120" t="str">
        <f t="shared" si="1"/>
        <v>1994-03-15 [Irrigation].Apply(amount:36, depth:230)</v>
      </c>
    </row>
    <row r="121" spans="1:5" ht="16.5" customHeight="1" thickBot="1">
      <c r="A121" s="3">
        <v>908</v>
      </c>
      <c r="B121" s="12">
        <v>34413</v>
      </c>
      <c r="C121" s="9">
        <v>230</v>
      </c>
      <c r="D121" s="5">
        <v>25</v>
      </c>
      <c r="E121" t="str">
        <f t="shared" si="1"/>
        <v>1994-03-20 [Irrigation].Apply(amount:25, depth:230)</v>
      </c>
    </row>
    <row r="122" spans="1:5" ht="16.5" customHeight="1" thickBot="1">
      <c r="A122" s="3">
        <v>908</v>
      </c>
      <c r="B122" s="12">
        <v>34420</v>
      </c>
      <c r="C122" s="9">
        <v>230</v>
      </c>
      <c r="D122" s="5">
        <v>30</v>
      </c>
      <c r="E122" t="str">
        <f t="shared" si="1"/>
        <v>1994-03-27 [Irrigation].Apply(amount:30, depth:230)</v>
      </c>
    </row>
    <row r="123" spans="1:5" ht="16.5" customHeight="1" thickBot="1">
      <c r="A123" s="3">
        <v>908</v>
      </c>
      <c r="B123" s="12">
        <v>34427</v>
      </c>
      <c r="C123" s="9">
        <v>230</v>
      </c>
      <c r="D123" s="5">
        <v>30</v>
      </c>
      <c r="E123" t="str">
        <f t="shared" si="1"/>
        <v>1994-04-03 [Irrigation].Apply(amount:30, depth:230)</v>
      </c>
    </row>
    <row r="124" spans="1:5" ht="16.5" customHeight="1" thickBot="1">
      <c r="A124" s="3">
        <v>908</v>
      </c>
      <c r="B124" s="12">
        <v>34431</v>
      </c>
      <c r="C124" s="9">
        <v>230</v>
      </c>
      <c r="D124" s="5">
        <v>50</v>
      </c>
      <c r="E124" t="str">
        <f t="shared" si="1"/>
        <v>1994-04-07 [Irrigation].Apply(amount:50, depth:230)</v>
      </c>
    </row>
    <row r="125" spans="1:5" ht="16.5" customHeight="1" thickBot="1">
      <c r="A125" s="3">
        <v>908</v>
      </c>
      <c r="B125" s="12">
        <v>34437</v>
      </c>
      <c r="C125" s="9">
        <v>230</v>
      </c>
      <c r="D125" s="5">
        <v>50</v>
      </c>
      <c r="E125" t="str">
        <f t="shared" si="1"/>
        <v>1994-04-13 [Irrigation].Apply(amount:50, depth:230)</v>
      </c>
    </row>
    <row r="126" spans="1:5" ht="16.5" customHeight="1" thickBot="1">
      <c r="A126" s="3">
        <v>908</v>
      </c>
      <c r="B126" s="12">
        <v>34442</v>
      </c>
      <c r="C126" s="9">
        <v>230</v>
      </c>
      <c r="D126" s="5">
        <v>50</v>
      </c>
      <c r="E126" t="str">
        <f t="shared" si="1"/>
        <v>1994-04-18 [Irrigation].Apply(amount:50, depth:230)</v>
      </c>
    </row>
    <row r="127" spans="1:5" ht="16.5" customHeight="1" thickBot="1">
      <c r="A127" s="3">
        <v>908</v>
      </c>
      <c r="B127" s="12">
        <v>34448</v>
      </c>
      <c r="C127" s="9">
        <v>230</v>
      </c>
      <c r="D127" s="5">
        <v>50</v>
      </c>
      <c r="E127" t="str">
        <f t="shared" si="1"/>
        <v>1994-04-24 [Irrigation].Apply(amount:50, depth:230)</v>
      </c>
    </row>
    <row r="128" spans="1:5" ht="16.5" customHeight="1" thickBot="1">
      <c r="A128" s="3">
        <v>908</v>
      </c>
      <c r="B128" s="12">
        <v>34453</v>
      </c>
      <c r="C128" s="9">
        <v>230</v>
      </c>
      <c r="D128" s="5">
        <v>7</v>
      </c>
      <c r="E128" t="str">
        <f t="shared" si="1"/>
        <v>1994-04-29 [Irrigation].Apply(amount:7, depth:230)</v>
      </c>
    </row>
    <row r="129" spans="1:5" ht="16.5" customHeight="1" thickBot="1">
      <c r="A129" s="3">
        <v>908</v>
      </c>
      <c r="B129" s="12">
        <v>34457</v>
      </c>
      <c r="C129" s="9">
        <v>230</v>
      </c>
      <c r="D129" s="5">
        <v>60</v>
      </c>
      <c r="E129" t="str">
        <f t="shared" si="1"/>
        <v>1994-05-03 [Irrigation].Apply(amount:60, depth:230)</v>
      </c>
    </row>
    <row r="130" spans="1:5" ht="16.5" customHeight="1" thickBot="1">
      <c r="A130" s="3">
        <v>908</v>
      </c>
      <c r="B130" s="12">
        <v>34463</v>
      </c>
      <c r="C130" s="9">
        <v>230</v>
      </c>
      <c r="D130" s="5">
        <v>48</v>
      </c>
      <c r="E130" t="str">
        <f t="shared" si="1"/>
        <v>1994-05-09 [Irrigation].Apply(amount:48, depth:230)</v>
      </c>
    </row>
    <row r="131" spans="1:5" ht="16.5" customHeight="1" thickBot="1">
      <c r="A131" s="6">
        <v>908</v>
      </c>
      <c r="B131" s="13">
        <v>34469</v>
      </c>
      <c r="C131" s="9">
        <v>230</v>
      </c>
      <c r="D131" s="8">
        <v>38</v>
      </c>
      <c r="E131" t="str">
        <f t="shared" ref="E131:E194" si="2">TEXT(B131, "yyyy-mm-dd") &amp; " [Irrigation].Apply(amount:" &amp; D131 &amp; ", depth:" &amp; C131 &amp; ")"</f>
        <v>1994-05-15 [Irrigation].Apply(amount:38, depth:230)</v>
      </c>
    </row>
    <row r="132" spans="1:5" ht="16.5" customHeight="1" thickBot="1">
      <c r="A132" s="3">
        <v>909</v>
      </c>
      <c r="B132" s="12">
        <v>35054</v>
      </c>
      <c r="C132" s="9">
        <v>230</v>
      </c>
      <c r="D132" s="5">
        <v>30</v>
      </c>
      <c r="E132" t="str">
        <f t="shared" si="2"/>
        <v>1995-12-21 [Irrigation].Apply(amount:30, depth:230)</v>
      </c>
    </row>
    <row r="133" spans="1:5" ht="16.5" customHeight="1" thickBot="1">
      <c r="A133" s="3">
        <v>909</v>
      </c>
      <c r="B133" s="12">
        <v>35094</v>
      </c>
      <c r="C133" s="9">
        <v>230</v>
      </c>
      <c r="D133" s="5">
        <v>30</v>
      </c>
      <c r="E133" t="str">
        <f t="shared" si="2"/>
        <v>1996-01-30 [Irrigation].Apply(amount:30, depth:230)</v>
      </c>
    </row>
    <row r="134" spans="1:5" ht="16.5" customHeight="1" thickBot="1">
      <c r="A134" s="3">
        <v>909</v>
      </c>
      <c r="B134" s="12">
        <v>35095</v>
      </c>
      <c r="C134" s="9">
        <v>230</v>
      </c>
      <c r="D134" s="5">
        <v>25</v>
      </c>
      <c r="E134" t="str">
        <f t="shared" si="2"/>
        <v>1996-01-31 [Irrigation].Apply(amount:25, depth:230)</v>
      </c>
    </row>
    <row r="135" spans="1:5" ht="16.5" customHeight="1" thickBot="1">
      <c r="A135" s="3">
        <v>909</v>
      </c>
      <c r="B135" s="12">
        <v>35117</v>
      </c>
      <c r="C135" s="9">
        <v>230</v>
      </c>
      <c r="D135" s="5">
        <v>40</v>
      </c>
      <c r="E135" t="str">
        <f t="shared" si="2"/>
        <v>1996-02-22 [Irrigation].Apply(amount:40, depth:230)</v>
      </c>
    </row>
    <row r="136" spans="1:5" ht="16.5" customHeight="1" thickBot="1">
      <c r="A136" s="3">
        <v>909</v>
      </c>
      <c r="B136" s="12">
        <v>35129</v>
      </c>
      <c r="C136" s="9">
        <v>230</v>
      </c>
      <c r="D136" s="5">
        <v>33</v>
      </c>
      <c r="E136" t="str">
        <f t="shared" si="2"/>
        <v>1996-03-05 [Irrigation].Apply(amount:33, depth:230)</v>
      </c>
    </row>
    <row r="137" spans="1:5" ht="16.5" customHeight="1" thickBot="1">
      <c r="A137" s="3">
        <v>909</v>
      </c>
      <c r="B137" s="12">
        <v>35135</v>
      </c>
      <c r="C137" s="9">
        <v>230</v>
      </c>
      <c r="D137" s="5">
        <v>45</v>
      </c>
      <c r="E137" t="str">
        <f t="shared" si="2"/>
        <v>1996-03-11 [Irrigation].Apply(amount:45, depth:230)</v>
      </c>
    </row>
    <row r="138" spans="1:5" ht="16.5" customHeight="1" thickBot="1">
      <c r="A138" s="3">
        <v>909</v>
      </c>
      <c r="B138" s="12">
        <v>35146</v>
      </c>
      <c r="C138" s="9">
        <v>230</v>
      </c>
      <c r="D138" s="5">
        <v>45</v>
      </c>
      <c r="E138" t="str">
        <f t="shared" si="2"/>
        <v>1996-03-22 [Irrigation].Apply(amount:45, depth:230)</v>
      </c>
    </row>
    <row r="139" spans="1:5" ht="16.5" customHeight="1" thickBot="1">
      <c r="A139" s="3">
        <v>909</v>
      </c>
      <c r="B139" s="12">
        <v>35154</v>
      </c>
      <c r="C139" s="9">
        <v>230</v>
      </c>
      <c r="D139" s="5">
        <v>54</v>
      </c>
      <c r="E139" t="str">
        <f t="shared" si="2"/>
        <v>1996-03-30 [Irrigation].Apply(amount:54, depth:230)</v>
      </c>
    </row>
    <row r="140" spans="1:5" ht="16.5" customHeight="1" thickBot="1">
      <c r="A140" s="3">
        <v>909</v>
      </c>
      <c r="B140" s="12">
        <v>35155</v>
      </c>
      <c r="C140" s="9">
        <v>230</v>
      </c>
      <c r="D140" s="5">
        <v>2</v>
      </c>
      <c r="E140" t="str">
        <f t="shared" si="2"/>
        <v>1996-03-31 [Irrigation].Apply(amount:2, depth:230)</v>
      </c>
    </row>
    <row r="141" spans="1:5" ht="16.5" customHeight="1" thickBot="1">
      <c r="A141" s="3">
        <v>909</v>
      </c>
      <c r="B141" s="12">
        <v>35160</v>
      </c>
      <c r="C141" s="9">
        <v>230</v>
      </c>
      <c r="D141" s="5">
        <v>45</v>
      </c>
      <c r="E141" t="str">
        <f t="shared" si="2"/>
        <v>1996-04-05 [Irrigation].Apply(amount:45, depth:230)</v>
      </c>
    </row>
    <row r="142" spans="1:5" ht="16.5" customHeight="1" thickBot="1">
      <c r="A142" s="3">
        <v>909</v>
      </c>
      <c r="B142" s="12">
        <v>35165</v>
      </c>
      <c r="C142" s="9">
        <v>230</v>
      </c>
      <c r="D142" s="5">
        <v>45</v>
      </c>
      <c r="E142" t="str">
        <f t="shared" si="2"/>
        <v>1996-04-10 [Irrigation].Apply(amount:45, depth:230)</v>
      </c>
    </row>
    <row r="143" spans="1:5" ht="16.5" customHeight="1" thickBot="1">
      <c r="A143" s="3">
        <v>909</v>
      </c>
      <c r="B143" s="12">
        <v>35170</v>
      </c>
      <c r="C143" s="9">
        <v>230</v>
      </c>
      <c r="D143" s="5">
        <v>30</v>
      </c>
      <c r="E143" t="str">
        <f t="shared" si="2"/>
        <v>1996-04-15 [Irrigation].Apply(amount:30, depth:230)</v>
      </c>
    </row>
    <row r="144" spans="1:5" ht="16.5" customHeight="1" thickBot="1">
      <c r="A144" s="3">
        <v>909</v>
      </c>
      <c r="B144" s="12">
        <v>35173</v>
      </c>
      <c r="C144" s="9">
        <v>230</v>
      </c>
      <c r="D144" s="5">
        <v>43</v>
      </c>
      <c r="E144" t="str">
        <f t="shared" si="2"/>
        <v>1996-04-18 [Irrigation].Apply(amount:43, depth:230)</v>
      </c>
    </row>
    <row r="145" spans="1:5" ht="16.5" customHeight="1" thickBot="1">
      <c r="A145" s="3">
        <v>909</v>
      </c>
      <c r="B145" s="12">
        <v>35177</v>
      </c>
      <c r="C145" s="9">
        <v>230</v>
      </c>
      <c r="D145" s="5">
        <v>43</v>
      </c>
      <c r="E145" t="str">
        <f t="shared" si="2"/>
        <v>1996-04-22 [Irrigation].Apply(amount:43, depth:230)</v>
      </c>
    </row>
    <row r="146" spans="1:5" ht="16.5" customHeight="1" thickBot="1">
      <c r="A146" s="3">
        <v>909</v>
      </c>
      <c r="B146" s="12">
        <v>35181</v>
      </c>
      <c r="C146" s="9">
        <v>230</v>
      </c>
      <c r="D146" s="5">
        <v>42</v>
      </c>
      <c r="E146" t="str">
        <f t="shared" si="2"/>
        <v>1996-04-26 [Irrigation].Apply(amount:42, depth:230)</v>
      </c>
    </row>
    <row r="147" spans="1:5" ht="16.5" customHeight="1" thickBot="1">
      <c r="A147" s="6">
        <v>909</v>
      </c>
      <c r="B147" s="13">
        <v>35186</v>
      </c>
      <c r="C147" s="9">
        <v>230</v>
      </c>
      <c r="D147" s="8">
        <v>40</v>
      </c>
      <c r="E147" t="str">
        <f t="shared" si="2"/>
        <v>1996-05-01 [Irrigation].Apply(amount:40, depth:230)</v>
      </c>
    </row>
    <row r="148" spans="1:5" ht="16.5" customHeight="1" thickBot="1">
      <c r="A148" s="3">
        <v>910</v>
      </c>
      <c r="B148" s="12">
        <v>35054</v>
      </c>
      <c r="C148" s="9">
        <v>230</v>
      </c>
      <c r="D148" s="5">
        <v>30</v>
      </c>
      <c r="E148" t="str">
        <f t="shared" si="2"/>
        <v>1995-12-21 [Irrigation].Apply(amount:30, depth:230)</v>
      </c>
    </row>
    <row r="149" spans="1:5" ht="16.5" customHeight="1" thickBot="1">
      <c r="A149" s="3">
        <v>910</v>
      </c>
      <c r="B149" s="12">
        <v>35094</v>
      </c>
      <c r="C149" s="9">
        <v>230</v>
      </c>
      <c r="D149" s="5">
        <v>30</v>
      </c>
      <c r="E149" t="str">
        <f t="shared" si="2"/>
        <v>1996-01-30 [Irrigation].Apply(amount:30, depth:230)</v>
      </c>
    </row>
    <row r="150" spans="1:5" ht="16.5" customHeight="1" thickBot="1">
      <c r="A150" s="3">
        <v>910</v>
      </c>
      <c r="B150" s="12">
        <v>35095</v>
      </c>
      <c r="C150" s="9">
        <v>230</v>
      </c>
      <c r="D150" s="5">
        <v>25</v>
      </c>
      <c r="E150" t="str">
        <f t="shared" si="2"/>
        <v>1996-01-31 [Irrigation].Apply(amount:25, depth:230)</v>
      </c>
    </row>
    <row r="151" spans="1:5" ht="16.5" customHeight="1" thickBot="1">
      <c r="A151" s="3">
        <v>910</v>
      </c>
      <c r="B151" s="12">
        <v>35117</v>
      </c>
      <c r="C151" s="9">
        <v>230</v>
      </c>
      <c r="D151" s="5">
        <v>40</v>
      </c>
      <c r="E151" t="str">
        <f t="shared" si="2"/>
        <v>1996-02-22 [Irrigation].Apply(amount:40, depth:230)</v>
      </c>
    </row>
    <row r="152" spans="1:5" ht="16.5" customHeight="1" thickBot="1">
      <c r="A152" s="3">
        <v>910</v>
      </c>
      <c r="B152" s="12">
        <v>35129</v>
      </c>
      <c r="C152" s="9">
        <v>230</v>
      </c>
      <c r="D152" s="5">
        <v>33</v>
      </c>
      <c r="E152" t="str">
        <f t="shared" si="2"/>
        <v>1996-03-05 [Irrigation].Apply(amount:33, depth:230)</v>
      </c>
    </row>
    <row r="153" spans="1:5" ht="16.5" customHeight="1" thickBot="1">
      <c r="A153" s="3">
        <v>910</v>
      </c>
      <c r="B153" s="12">
        <v>35135</v>
      </c>
      <c r="C153" s="9">
        <v>230</v>
      </c>
      <c r="D153" s="5">
        <v>45</v>
      </c>
      <c r="E153" t="str">
        <f t="shared" si="2"/>
        <v>1996-03-11 [Irrigation].Apply(amount:45, depth:230)</v>
      </c>
    </row>
    <row r="154" spans="1:5" ht="16.5" customHeight="1" thickBot="1">
      <c r="A154" s="3">
        <v>910</v>
      </c>
      <c r="B154" s="12">
        <v>35146</v>
      </c>
      <c r="C154" s="9">
        <v>230</v>
      </c>
      <c r="D154" s="5">
        <v>45</v>
      </c>
      <c r="E154" t="str">
        <f t="shared" si="2"/>
        <v>1996-03-22 [Irrigation].Apply(amount:45, depth:230)</v>
      </c>
    </row>
    <row r="155" spans="1:5" ht="16.5" customHeight="1" thickBot="1">
      <c r="A155" s="3">
        <v>910</v>
      </c>
      <c r="B155" s="12">
        <v>35154</v>
      </c>
      <c r="C155" s="9">
        <v>230</v>
      </c>
      <c r="D155" s="5">
        <v>54</v>
      </c>
      <c r="E155" t="str">
        <f t="shared" si="2"/>
        <v>1996-03-30 [Irrigation].Apply(amount:54, depth:230)</v>
      </c>
    </row>
    <row r="156" spans="1:5" ht="16.5" customHeight="1" thickBot="1">
      <c r="A156" s="3">
        <v>910</v>
      </c>
      <c r="B156" s="12">
        <v>35155</v>
      </c>
      <c r="C156" s="9">
        <v>230</v>
      </c>
      <c r="D156" s="5">
        <v>2</v>
      </c>
      <c r="E156" t="str">
        <f t="shared" si="2"/>
        <v>1996-03-31 [Irrigation].Apply(amount:2, depth:230)</v>
      </c>
    </row>
    <row r="157" spans="1:5" ht="16.5" customHeight="1" thickBot="1">
      <c r="A157" s="3">
        <v>910</v>
      </c>
      <c r="B157" s="12">
        <v>35160</v>
      </c>
      <c r="C157" s="9">
        <v>230</v>
      </c>
      <c r="D157" s="5">
        <v>45</v>
      </c>
      <c r="E157" t="str">
        <f t="shared" si="2"/>
        <v>1996-04-05 [Irrigation].Apply(amount:45, depth:230)</v>
      </c>
    </row>
    <row r="158" spans="1:5" ht="16.5" customHeight="1" thickBot="1">
      <c r="A158" s="3">
        <v>910</v>
      </c>
      <c r="B158" s="12">
        <v>35165</v>
      </c>
      <c r="C158" s="9">
        <v>230</v>
      </c>
      <c r="D158" s="5">
        <v>45</v>
      </c>
      <c r="E158" t="str">
        <f t="shared" si="2"/>
        <v>1996-04-10 [Irrigation].Apply(amount:45, depth:230)</v>
      </c>
    </row>
    <row r="159" spans="1:5" ht="16.5" customHeight="1" thickBot="1">
      <c r="A159" s="3">
        <v>910</v>
      </c>
      <c r="B159" s="12">
        <v>35170</v>
      </c>
      <c r="C159" s="9">
        <v>230</v>
      </c>
      <c r="D159" s="5">
        <v>30</v>
      </c>
      <c r="E159" t="str">
        <f t="shared" si="2"/>
        <v>1996-04-15 [Irrigation].Apply(amount:30, depth:230)</v>
      </c>
    </row>
    <row r="160" spans="1:5" ht="16.5" customHeight="1" thickBot="1">
      <c r="A160" s="3">
        <v>910</v>
      </c>
      <c r="B160" s="12">
        <v>35173</v>
      </c>
      <c r="C160" s="9">
        <v>230</v>
      </c>
      <c r="D160" s="5">
        <v>43</v>
      </c>
      <c r="E160" t="str">
        <f t="shared" si="2"/>
        <v>1996-04-18 [Irrigation].Apply(amount:43, depth:230)</v>
      </c>
    </row>
    <row r="161" spans="1:5" ht="16.5" customHeight="1" thickBot="1">
      <c r="A161" s="3">
        <v>910</v>
      </c>
      <c r="B161" s="12">
        <v>35177</v>
      </c>
      <c r="C161" s="9">
        <v>230</v>
      </c>
      <c r="D161" s="5">
        <v>43</v>
      </c>
      <c r="E161" t="str">
        <f t="shared" si="2"/>
        <v>1996-04-22 [Irrigation].Apply(amount:43, depth:230)</v>
      </c>
    </row>
    <row r="162" spans="1:5" ht="16.5" customHeight="1" thickBot="1">
      <c r="A162" s="3">
        <v>910</v>
      </c>
      <c r="B162" s="12">
        <v>35181</v>
      </c>
      <c r="C162" s="9">
        <v>230</v>
      </c>
      <c r="D162" s="5">
        <v>42</v>
      </c>
      <c r="E162" t="str">
        <f t="shared" si="2"/>
        <v>1996-04-26 [Irrigation].Apply(amount:42, depth:230)</v>
      </c>
    </row>
    <row r="163" spans="1:5" ht="16.5" customHeight="1" thickBot="1">
      <c r="A163" s="3">
        <v>910</v>
      </c>
      <c r="B163" s="12">
        <v>35186</v>
      </c>
      <c r="C163" s="9">
        <v>230</v>
      </c>
      <c r="D163" s="5">
        <v>54</v>
      </c>
      <c r="E163" t="str">
        <f t="shared" si="2"/>
        <v>1996-05-01 [Irrigation].Apply(amount:54, depth:230)</v>
      </c>
    </row>
    <row r="164" spans="1:5" ht="16.5" customHeight="1" thickBot="1">
      <c r="A164" s="6">
        <v>910</v>
      </c>
      <c r="B164" s="13">
        <v>35191</v>
      </c>
      <c r="C164" s="9">
        <v>230</v>
      </c>
      <c r="D164" s="8">
        <v>47</v>
      </c>
      <c r="E164" t="str">
        <f t="shared" si="2"/>
        <v>1996-05-06 [Irrigation].Apply(amount:47, depth:230)</v>
      </c>
    </row>
    <row r="165" spans="1:5" ht="16.5" customHeight="1" thickBot="1">
      <c r="A165" s="3">
        <v>911</v>
      </c>
      <c r="B165" s="12">
        <v>35054</v>
      </c>
      <c r="C165" s="9">
        <v>230</v>
      </c>
      <c r="D165" s="5">
        <v>30</v>
      </c>
      <c r="E165" t="str">
        <f t="shared" si="2"/>
        <v>1995-12-21 [Irrigation].Apply(amount:30, depth:230)</v>
      </c>
    </row>
    <row r="166" spans="1:5" ht="16.5" customHeight="1" thickBot="1">
      <c r="A166" s="3">
        <v>911</v>
      </c>
      <c r="B166" s="12">
        <v>35094</v>
      </c>
      <c r="C166" s="9">
        <v>230</v>
      </c>
      <c r="D166" s="5">
        <v>30</v>
      </c>
      <c r="E166" t="str">
        <f t="shared" si="2"/>
        <v>1996-01-30 [Irrigation].Apply(amount:30, depth:230)</v>
      </c>
    </row>
    <row r="167" spans="1:5" ht="16.5" customHeight="1" thickBot="1">
      <c r="A167" s="3">
        <v>911</v>
      </c>
      <c r="B167" s="12">
        <v>35095</v>
      </c>
      <c r="C167" s="9">
        <v>230</v>
      </c>
      <c r="D167" s="5">
        <v>25</v>
      </c>
      <c r="E167" t="str">
        <f t="shared" si="2"/>
        <v>1996-01-31 [Irrigation].Apply(amount:25, depth:230)</v>
      </c>
    </row>
    <row r="168" spans="1:5" ht="16.5" customHeight="1" thickBot="1">
      <c r="A168" s="3">
        <v>911</v>
      </c>
      <c r="B168" s="12">
        <v>35117</v>
      </c>
      <c r="C168" s="9">
        <v>230</v>
      </c>
      <c r="D168" s="5">
        <v>40</v>
      </c>
      <c r="E168" t="str">
        <f t="shared" si="2"/>
        <v>1996-02-22 [Irrigation].Apply(amount:40, depth:230)</v>
      </c>
    </row>
    <row r="169" spans="1:5" ht="16.5" customHeight="1" thickBot="1">
      <c r="A169" s="3">
        <v>911</v>
      </c>
      <c r="B169" s="12">
        <v>35129</v>
      </c>
      <c r="C169" s="9">
        <v>230</v>
      </c>
      <c r="D169" s="5">
        <v>33</v>
      </c>
      <c r="E169" t="str">
        <f t="shared" si="2"/>
        <v>1996-03-05 [Irrigation].Apply(amount:33, depth:230)</v>
      </c>
    </row>
    <row r="170" spans="1:5" ht="16.5" customHeight="1" thickBot="1">
      <c r="A170" s="3">
        <v>911</v>
      </c>
      <c r="B170" s="12">
        <v>35135</v>
      </c>
      <c r="C170" s="9">
        <v>230</v>
      </c>
      <c r="D170" s="5">
        <v>45</v>
      </c>
      <c r="E170" t="str">
        <f t="shared" si="2"/>
        <v>1996-03-11 [Irrigation].Apply(amount:45, depth:230)</v>
      </c>
    </row>
    <row r="171" spans="1:5" ht="16.5" customHeight="1" thickBot="1">
      <c r="A171" s="3">
        <v>911</v>
      </c>
      <c r="B171" s="12">
        <v>35146</v>
      </c>
      <c r="C171" s="9">
        <v>230</v>
      </c>
      <c r="D171" s="5">
        <v>45</v>
      </c>
      <c r="E171" t="str">
        <f t="shared" si="2"/>
        <v>1996-03-22 [Irrigation].Apply(amount:45, depth:230)</v>
      </c>
    </row>
    <row r="172" spans="1:5" ht="16.5" customHeight="1" thickBot="1">
      <c r="A172" s="3">
        <v>911</v>
      </c>
      <c r="B172" s="12">
        <v>35154</v>
      </c>
      <c r="C172" s="9">
        <v>230</v>
      </c>
      <c r="D172" s="5">
        <v>54</v>
      </c>
      <c r="E172" t="str">
        <f t="shared" si="2"/>
        <v>1996-03-30 [Irrigation].Apply(amount:54, depth:230)</v>
      </c>
    </row>
    <row r="173" spans="1:5" ht="16.5" customHeight="1" thickBot="1">
      <c r="A173" s="3">
        <v>911</v>
      </c>
      <c r="B173" s="12">
        <v>35155</v>
      </c>
      <c r="C173" s="9">
        <v>230</v>
      </c>
      <c r="D173" s="5">
        <v>2</v>
      </c>
      <c r="E173" t="str">
        <f t="shared" si="2"/>
        <v>1996-03-31 [Irrigation].Apply(amount:2, depth:230)</v>
      </c>
    </row>
    <row r="174" spans="1:5" ht="16.5" customHeight="1" thickBot="1">
      <c r="A174" s="3">
        <v>911</v>
      </c>
      <c r="B174" s="12">
        <v>35160</v>
      </c>
      <c r="C174" s="9">
        <v>230</v>
      </c>
      <c r="D174" s="5">
        <v>45</v>
      </c>
      <c r="E174" t="str">
        <f t="shared" si="2"/>
        <v>1996-04-05 [Irrigation].Apply(amount:45, depth:230)</v>
      </c>
    </row>
    <row r="175" spans="1:5" ht="16.5" customHeight="1" thickBot="1">
      <c r="A175" s="3">
        <v>911</v>
      </c>
      <c r="B175" s="12">
        <v>35165</v>
      </c>
      <c r="C175" s="9">
        <v>230</v>
      </c>
      <c r="D175" s="5">
        <v>45</v>
      </c>
      <c r="E175" t="str">
        <f t="shared" si="2"/>
        <v>1996-04-10 [Irrigation].Apply(amount:45, depth:230)</v>
      </c>
    </row>
    <row r="176" spans="1:5" ht="16.5" customHeight="1" thickBot="1">
      <c r="A176" s="3">
        <v>911</v>
      </c>
      <c r="B176" s="12">
        <v>35170</v>
      </c>
      <c r="C176" s="9">
        <v>230</v>
      </c>
      <c r="D176" s="5">
        <v>30</v>
      </c>
      <c r="E176" t="str">
        <f t="shared" si="2"/>
        <v>1996-04-15 [Irrigation].Apply(amount:30, depth:230)</v>
      </c>
    </row>
    <row r="177" spans="1:5" ht="16.5" customHeight="1" thickBot="1">
      <c r="A177" s="3">
        <v>911</v>
      </c>
      <c r="B177" s="12">
        <v>35173</v>
      </c>
      <c r="C177" s="9">
        <v>230</v>
      </c>
      <c r="D177" s="5">
        <v>43</v>
      </c>
      <c r="E177" t="str">
        <f t="shared" si="2"/>
        <v>1996-04-18 [Irrigation].Apply(amount:43, depth:230)</v>
      </c>
    </row>
    <row r="178" spans="1:5" ht="16.5" customHeight="1" thickBot="1">
      <c r="A178" s="3">
        <v>911</v>
      </c>
      <c r="B178" s="12">
        <v>35177</v>
      </c>
      <c r="C178" s="9">
        <v>230</v>
      </c>
      <c r="D178" s="5">
        <v>43</v>
      </c>
      <c r="E178" t="str">
        <f t="shared" si="2"/>
        <v>1996-04-22 [Irrigation].Apply(amount:43, depth:230)</v>
      </c>
    </row>
    <row r="179" spans="1:5" ht="16.5" customHeight="1" thickBot="1">
      <c r="A179" s="3">
        <v>911</v>
      </c>
      <c r="B179" s="12">
        <v>35181</v>
      </c>
      <c r="C179" s="9">
        <v>230</v>
      </c>
      <c r="D179" s="5">
        <v>42</v>
      </c>
      <c r="E179" t="str">
        <f t="shared" si="2"/>
        <v>1996-04-26 [Irrigation].Apply(amount:42, depth:230)</v>
      </c>
    </row>
    <row r="180" spans="1:5" ht="16.5" customHeight="1" thickBot="1">
      <c r="A180" s="6">
        <v>911</v>
      </c>
      <c r="B180" s="13">
        <v>35186</v>
      </c>
      <c r="C180" s="9">
        <v>230</v>
      </c>
      <c r="D180" s="8">
        <v>40</v>
      </c>
      <c r="E180" t="str">
        <f t="shared" si="2"/>
        <v>1996-05-01 [Irrigation].Apply(amount:40, depth:230)</v>
      </c>
    </row>
    <row r="181" spans="1:5" ht="16.5" customHeight="1" thickBot="1">
      <c r="A181" s="3">
        <v>912</v>
      </c>
      <c r="B181" s="12">
        <v>35054</v>
      </c>
      <c r="C181" s="9">
        <v>230</v>
      </c>
      <c r="D181" s="5">
        <v>30</v>
      </c>
      <c r="E181" t="str">
        <f t="shared" si="2"/>
        <v>1995-12-21 [Irrigation].Apply(amount:30, depth:230)</v>
      </c>
    </row>
    <row r="182" spans="1:5" ht="16.5" customHeight="1" thickBot="1">
      <c r="A182" s="3">
        <v>912</v>
      </c>
      <c r="B182" s="12">
        <v>35094</v>
      </c>
      <c r="C182" s="9">
        <v>230</v>
      </c>
      <c r="D182" s="5">
        <v>30</v>
      </c>
      <c r="E182" t="str">
        <f t="shared" si="2"/>
        <v>1996-01-30 [Irrigation].Apply(amount:30, depth:230)</v>
      </c>
    </row>
    <row r="183" spans="1:5" ht="16.5" customHeight="1" thickBot="1">
      <c r="A183" s="3">
        <v>912</v>
      </c>
      <c r="B183" s="12">
        <v>35095</v>
      </c>
      <c r="C183" s="9">
        <v>230</v>
      </c>
      <c r="D183" s="5">
        <v>25</v>
      </c>
      <c r="E183" t="str">
        <f t="shared" si="2"/>
        <v>1996-01-31 [Irrigation].Apply(amount:25, depth:230)</v>
      </c>
    </row>
    <row r="184" spans="1:5" ht="16.5" customHeight="1" thickBot="1">
      <c r="A184" s="3">
        <v>912</v>
      </c>
      <c r="B184" s="12">
        <v>35117</v>
      </c>
      <c r="C184" s="9">
        <v>230</v>
      </c>
      <c r="D184" s="5">
        <v>40</v>
      </c>
      <c r="E184" t="str">
        <f t="shared" si="2"/>
        <v>1996-02-22 [Irrigation].Apply(amount:40, depth:230)</v>
      </c>
    </row>
    <row r="185" spans="1:5" ht="16.5" customHeight="1" thickBot="1">
      <c r="A185" s="3">
        <v>912</v>
      </c>
      <c r="B185" s="12">
        <v>35129</v>
      </c>
      <c r="C185" s="9">
        <v>230</v>
      </c>
      <c r="D185" s="5">
        <v>33</v>
      </c>
      <c r="E185" t="str">
        <f t="shared" si="2"/>
        <v>1996-03-05 [Irrigation].Apply(amount:33, depth:230)</v>
      </c>
    </row>
    <row r="186" spans="1:5" ht="16.5" customHeight="1" thickBot="1">
      <c r="A186" s="3">
        <v>912</v>
      </c>
      <c r="B186" s="12">
        <v>35135</v>
      </c>
      <c r="C186" s="9">
        <v>230</v>
      </c>
      <c r="D186" s="5">
        <v>45</v>
      </c>
      <c r="E186" t="str">
        <f t="shared" si="2"/>
        <v>1996-03-11 [Irrigation].Apply(amount:45, depth:230)</v>
      </c>
    </row>
    <row r="187" spans="1:5" ht="16.5" customHeight="1" thickBot="1">
      <c r="A187" s="3">
        <v>912</v>
      </c>
      <c r="B187" s="12">
        <v>35146</v>
      </c>
      <c r="C187" s="9">
        <v>230</v>
      </c>
      <c r="D187" s="5">
        <v>45</v>
      </c>
      <c r="E187" t="str">
        <f t="shared" si="2"/>
        <v>1996-03-22 [Irrigation].Apply(amount:45, depth:230)</v>
      </c>
    </row>
    <row r="188" spans="1:5" ht="16.5" customHeight="1" thickBot="1">
      <c r="A188" s="3">
        <v>912</v>
      </c>
      <c r="B188" s="12">
        <v>35154</v>
      </c>
      <c r="C188" s="9">
        <v>230</v>
      </c>
      <c r="D188" s="5">
        <v>54</v>
      </c>
      <c r="E188" t="str">
        <f t="shared" si="2"/>
        <v>1996-03-30 [Irrigation].Apply(amount:54, depth:230)</v>
      </c>
    </row>
    <row r="189" spans="1:5" ht="16.5" customHeight="1" thickBot="1">
      <c r="A189" s="3">
        <v>912</v>
      </c>
      <c r="B189" s="12">
        <v>35155</v>
      </c>
      <c r="C189" s="9">
        <v>230</v>
      </c>
      <c r="D189" s="5">
        <v>2</v>
      </c>
      <c r="E189" t="str">
        <f t="shared" si="2"/>
        <v>1996-03-31 [Irrigation].Apply(amount:2, depth:230)</v>
      </c>
    </row>
    <row r="190" spans="1:5" ht="16.5" customHeight="1" thickBot="1">
      <c r="A190" s="3">
        <v>912</v>
      </c>
      <c r="B190" s="12">
        <v>35160</v>
      </c>
      <c r="C190" s="9">
        <v>230</v>
      </c>
      <c r="D190" s="5">
        <v>45</v>
      </c>
      <c r="E190" t="str">
        <f t="shared" si="2"/>
        <v>1996-04-05 [Irrigation].Apply(amount:45, depth:230)</v>
      </c>
    </row>
    <row r="191" spans="1:5" ht="16.5" customHeight="1" thickBot="1">
      <c r="A191" s="3">
        <v>912</v>
      </c>
      <c r="B191" s="12">
        <v>35165</v>
      </c>
      <c r="C191" s="9">
        <v>230</v>
      </c>
      <c r="D191" s="5">
        <v>45</v>
      </c>
      <c r="E191" t="str">
        <f t="shared" si="2"/>
        <v>1996-04-10 [Irrigation].Apply(amount:45, depth:230)</v>
      </c>
    </row>
    <row r="192" spans="1:5" ht="16.5" customHeight="1" thickBot="1">
      <c r="A192" s="3">
        <v>912</v>
      </c>
      <c r="B192" s="12">
        <v>35170</v>
      </c>
      <c r="C192" s="9">
        <v>230</v>
      </c>
      <c r="D192" s="5">
        <v>30</v>
      </c>
      <c r="E192" t="str">
        <f t="shared" si="2"/>
        <v>1996-04-15 [Irrigation].Apply(amount:30, depth:230)</v>
      </c>
    </row>
    <row r="193" spans="1:5" ht="16.5" customHeight="1" thickBot="1">
      <c r="A193" s="3">
        <v>912</v>
      </c>
      <c r="B193" s="12">
        <v>35173</v>
      </c>
      <c r="C193" s="9">
        <v>230</v>
      </c>
      <c r="D193" s="5">
        <v>43</v>
      </c>
      <c r="E193" t="str">
        <f t="shared" si="2"/>
        <v>1996-04-18 [Irrigation].Apply(amount:43, depth:230)</v>
      </c>
    </row>
    <row r="194" spans="1:5" ht="16.5" customHeight="1" thickBot="1">
      <c r="A194" s="3">
        <v>912</v>
      </c>
      <c r="B194" s="12">
        <v>35177</v>
      </c>
      <c r="C194" s="9">
        <v>230</v>
      </c>
      <c r="D194" s="5">
        <v>43</v>
      </c>
      <c r="E194" t="str">
        <f t="shared" si="2"/>
        <v>1996-04-22 [Irrigation].Apply(amount:43, depth:230)</v>
      </c>
    </row>
    <row r="195" spans="1:5" ht="16.5" customHeight="1" thickBot="1">
      <c r="A195" s="3">
        <v>912</v>
      </c>
      <c r="B195" s="12">
        <v>35181</v>
      </c>
      <c r="C195" s="9">
        <v>230</v>
      </c>
      <c r="D195" s="5">
        <v>42</v>
      </c>
      <c r="E195" t="str">
        <f t="shared" ref="E195:E258" si="3">TEXT(B195, "yyyy-mm-dd") &amp; " [Irrigation].Apply(amount:" &amp; D195 &amp; ", depth:" &amp; C195 &amp; ")"</f>
        <v>1996-04-26 [Irrigation].Apply(amount:42, depth:230)</v>
      </c>
    </row>
    <row r="196" spans="1:5" ht="16.5" customHeight="1" thickBot="1">
      <c r="A196" s="3">
        <v>912</v>
      </c>
      <c r="B196" s="12">
        <v>35186</v>
      </c>
      <c r="C196" s="9">
        <v>230</v>
      </c>
      <c r="D196" s="5">
        <v>54</v>
      </c>
      <c r="E196" t="str">
        <f t="shared" si="3"/>
        <v>1996-05-01 [Irrigation].Apply(amount:54, depth:230)</v>
      </c>
    </row>
    <row r="197" spans="1:5" ht="16.5" customHeight="1" thickBot="1">
      <c r="A197" s="6">
        <v>912</v>
      </c>
      <c r="B197" s="13">
        <v>35191</v>
      </c>
      <c r="C197" s="9">
        <v>230</v>
      </c>
      <c r="D197" s="8">
        <v>47</v>
      </c>
      <c r="E197" t="str">
        <f t="shared" si="3"/>
        <v>1996-05-06 [Irrigation].Apply(amount:47, depth:230)</v>
      </c>
    </row>
    <row r="198" spans="1:5" ht="16.5" customHeight="1" thickBot="1">
      <c r="A198" s="3">
        <v>913</v>
      </c>
      <c r="B198" s="12">
        <v>35427</v>
      </c>
      <c r="C198" s="9">
        <v>230</v>
      </c>
      <c r="D198" s="5">
        <v>30</v>
      </c>
      <c r="E198" t="str">
        <f t="shared" si="3"/>
        <v>1996-12-28 [Irrigation].Apply(amount:30, depth:230)</v>
      </c>
    </row>
    <row r="199" spans="1:5" ht="16.5" customHeight="1" thickBot="1">
      <c r="A199" s="3">
        <v>913</v>
      </c>
      <c r="B199" s="12">
        <v>35460</v>
      </c>
      <c r="C199" s="9">
        <v>230</v>
      </c>
      <c r="D199" s="5">
        <v>25</v>
      </c>
      <c r="E199" t="str">
        <f t="shared" si="3"/>
        <v>1997-01-30 [Irrigation].Apply(amount:25, depth:230)</v>
      </c>
    </row>
    <row r="200" spans="1:5" ht="16.5" customHeight="1" thickBot="1">
      <c r="A200" s="3">
        <v>913</v>
      </c>
      <c r="B200" s="12">
        <v>35480</v>
      </c>
      <c r="C200" s="9">
        <v>230</v>
      </c>
      <c r="D200" s="5">
        <v>40</v>
      </c>
      <c r="E200" t="str">
        <f t="shared" si="3"/>
        <v>1997-02-19 [Irrigation].Apply(amount:40, depth:230)</v>
      </c>
    </row>
    <row r="201" spans="1:5" ht="16.5" customHeight="1" thickBot="1">
      <c r="A201" s="3">
        <v>913</v>
      </c>
      <c r="B201" s="12">
        <v>35494</v>
      </c>
      <c r="C201" s="9">
        <v>230</v>
      </c>
      <c r="D201" s="5">
        <v>35</v>
      </c>
      <c r="E201" t="str">
        <f t="shared" si="3"/>
        <v>1997-03-05 [Irrigation].Apply(amount:35, depth:230)</v>
      </c>
    </row>
    <row r="202" spans="1:5" ht="16.5" customHeight="1" thickBot="1">
      <c r="A202" s="3">
        <v>913</v>
      </c>
      <c r="B202" s="12">
        <v>35502</v>
      </c>
      <c r="C202" s="9">
        <v>230</v>
      </c>
      <c r="D202" s="5">
        <v>40</v>
      </c>
      <c r="E202" t="str">
        <f t="shared" si="3"/>
        <v>1997-03-13 [Irrigation].Apply(amount:40, depth:230)</v>
      </c>
    </row>
    <row r="203" spans="1:5" ht="16.5" customHeight="1" thickBot="1">
      <c r="A203" s="3">
        <v>913</v>
      </c>
      <c r="B203" s="12">
        <v>35507</v>
      </c>
      <c r="C203" s="9">
        <v>230</v>
      </c>
      <c r="D203" s="5">
        <v>30</v>
      </c>
      <c r="E203" t="str">
        <f t="shared" si="3"/>
        <v>1997-03-18 [Irrigation].Apply(amount:30, depth:230)</v>
      </c>
    </row>
    <row r="204" spans="1:5" ht="16.5" customHeight="1" thickBot="1">
      <c r="A204" s="3">
        <v>913</v>
      </c>
      <c r="B204" s="12">
        <v>35516</v>
      </c>
      <c r="C204" s="9">
        <v>230</v>
      </c>
      <c r="D204" s="5">
        <v>66</v>
      </c>
      <c r="E204" t="str">
        <f t="shared" si="3"/>
        <v>1997-03-27 [Irrigation].Apply(amount:66, depth:230)</v>
      </c>
    </row>
    <row r="205" spans="1:5" ht="16.5" customHeight="1" thickBot="1">
      <c r="A205" s="3">
        <v>913</v>
      </c>
      <c r="B205" s="12">
        <v>35522</v>
      </c>
      <c r="C205" s="9">
        <v>230</v>
      </c>
      <c r="D205" s="5">
        <v>42</v>
      </c>
      <c r="E205" t="str">
        <f t="shared" si="3"/>
        <v>1997-04-02 [Irrigation].Apply(amount:42, depth:230)</v>
      </c>
    </row>
    <row r="206" spans="1:5" ht="16.5" customHeight="1" thickBot="1">
      <c r="A206" s="3">
        <v>913</v>
      </c>
      <c r="B206" s="12">
        <v>35527</v>
      </c>
      <c r="C206" s="9">
        <v>230</v>
      </c>
      <c r="D206" s="5">
        <v>22</v>
      </c>
      <c r="E206" t="str">
        <f t="shared" si="3"/>
        <v>1997-04-07 [Irrigation].Apply(amount:22, depth:230)</v>
      </c>
    </row>
    <row r="207" spans="1:5" ht="16.5" customHeight="1" thickBot="1">
      <c r="A207" s="3">
        <v>913</v>
      </c>
      <c r="B207" s="12">
        <v>35532</v>
      </c>
      <c r="C207" s="9">
        <v>230</v>
      </c>
      <c r="D207" s="5">
        <v>43</v>
      </c>
      <c r="E207" t="str">
        <f t="shared" si="3"/>
        <v>1997-04-12 [Irrigation].Apply(amount:43, depth:230)</v>
      </c>
    </row>
    <row r="208" spans="1:5" ht="16.5" customHeight="1" thickBot="1">
      <c r="A208" s="3">
        <v>913</v>
      </c>
      <c r="B208" s="12">
        <v>35537</v>
      </c>
      <c r="C208" s="9">
        <v>230</v>
      </c>
      <c r="D208" s="5">
        <v>38</v>
      </c>
      <c r="E208" t="str">
        <f t="shared" si="3"/>
        <v>1997-04-17 [Irrigation].Apply(amount:38, depth:230)</v>
      </c>
    </row>
    <row r="209" spans="1:5" ht="16.5" customHeight="1" thickBot="1">
      <c r="A209" s="3">
        <v>913</v>
      </c>
      <c r="B209" s="12">
        <v>35542</v>
      </c>
      <c r="C209" s="9">
        <v>230</v>
      </c>
      <c r="D209" s="5">
        <v>44</v>
      </c>
      <c r="E209" t="str">
        <f t="shared" si="3"/>
        <v>1997-04-22 [Irrigation].Apply(amount:44, depth:230)</v>
      </c>
    </row>
    <row r="210" spans="1:5" ht="16.5" customHeight="1" thickBot="1">
      <c r="A210" s="3">
        <v>913</v>
      </c>
      <c r="B210" s="12">
        <v>35549</v>
      </c>
      <c r="C210" s="9">
        <v>230</v>
      </c>
      <c r="D210" s="5">
        <v>60</v>
      </c>
      <c r="E210" t="str">
        <f t="shared" si="3"/>
        <v>1997-04-29 [Irrigation].Apply(amount:60, depth:230)</v>
      </c>
    </row>
    <row r="211" spans="1:5" ht="16.5" customHeight="1" thickBot="1">
      <c r="A211" s="3">
        <v>913</v>
      </c>
      <c r="B211" s="12">
        <v>35553</v>
      </c>
      <c r="C211" s="9">
        <v>230</v>
      </c>
      <c r="D211" s="5">
        <v>30</v>
      </c>
      <c r="E211" t="str">
        <f t="shared" si="3"/>
        <v>1997-05-03 [Irrigation].Apply(amount:30, depth:230)</v>
      </c>
    </row>
    <row r="212" spans="1:5" ht="16.5" customHeight="1" thickBot="1">
      <c r="A212" s="6">
        <v>913</v>
      </c>
      <c r="B212" s="13">
        <v>35559</v>
      </c>
      <c r="C212" s="9">
        <v>230</v>
      </c>
      <c r="D212" s="8">
        <v>3</v>
      </c>
      <c r="E212" t="str">
        <f t="shared" si="3"/>
        <v>1997-05-09 [Irrigation].Apply(amount:3, depth:230)</v>
      </c>
    </row>
    <row r="213" spans="1:5" ht="16.5" customHeight="1" thickBot="1">
      <c r="A213" s="3">
        <v>914</v>
      </c>
      <c r="B213" s="12">
        <v>35427</v>
      </c>
      <c r="C213" s="9">
        <v>230</v>
      </c>
      <c r="D213" s="5">
        <v>30</v>
      </c>
      <c r="E213" t="str">
        <f t="shared" si="3"/>
        <v>1996-12-28 [Irrigation].Apply(amount:30, depth:230)</v>
      </c>
    </row>
    <row r="214" spans="1:5" ht="16.5" customHeight="1" thickBot="1">
      <c r="A214" s="3">
        <v>914</v>
      </c>
      <c r="B214" s="12">
        <v>35460</v>
      </c>
      <c r="C214" s="9">
        <v>230</v>
      </c>
      <c r="D214" s="5">
        <v>25</v>
      </c>
      <c r="E214" t="str">
        <f t="shared" si="3"/>
        <v>1997-01-30 [Irrigation].Apply(amount:25, depth:230)</v>
      </c>
    </row>
    <row r="215" spans="1:5" ht="16.5" customHeight="1" thickBot="1">
      <c r="A215" s="3">
        <v>914</v>
      </c>
      <c r="B215" s="12">
        <v>35480</v>
      </c>
      <c r="C215" s="9">
        <v>230</v>
      </c>
      <c r="D215" s="5">
        <v>40</v>
      </c>
      <c r="E215" t="str">
        <f t="shared" si="3"/>
        <v>1997-02-19 [Irrigation].Apply(amount:40, depth:230)</v>
      </c>
    </row>
    <row r="216" spans="1:5" ht="16.5" customHeight="1" thickBot="1">
      <c r="A216" s="3">
        <v>914</v>
      </c>
      <c r="B216" s="12">
        <v>35494</v>
      </c>
      <c r="C216" s="9">
        <v>230</v>
      </c>
      <c r="D216" s="5">
        <v>35</v>
      </c>
      <c r="E216" t="str">
        <f t="shared" si="3"/>
        <v>1997-03-05 [Irrigation].Apply(amount:35, depth:230)</v>
      </c>
    </row>
    <row r="217" spans="1:5" ht="16.5" customHeight="1" thickBot="1">
      <c r="A217" s="3">
        <v>914</v>
      </c>
      <c r="B217" s="12">
        <v>35502</v>
      </c>
      <c r="C217" s="9">
        <v>230</v>
      </c>
      <c r="D217" s="5">
        <v>40</v>
      </c>
      <c r="E217" t="str">
        <f t="shared" si="3"/>
        <v>1997-03-13 [Irrigation].Apply(amount:40, depth:230)</v>
      </c>
    </row>
    <row r="218" spans="1:5" ht="16.5" customHeight="1" thickBot="1">
      <c r="A218" s="3">
        <v>914</v>
      </c>
      <c r="B218" s="12">
        <v>35507</v>
      </c>
      <c r="C218" s="9">
        <v>230</v>
      </c>
      <c r="D218" s="5">
        <v>30</v>
      </c>
      <c r="E218" t="str">
        <f t="shared" si="3"/>
        <v>1997-03-18 [Irrigation].Apply(amount:30, depth:230)</v>
      </c>
    </row>
    <row r="219" spans="1:5" ht="16.5" customHeight="1" thickBot="1">
      <c r="A219" s="3">
        <v>914</v>
      </c>
      <c r="B219" s="12">
        <v>35516</v>
      </c>
      <c r="C219" s="9">
        <v>230</v>
      </c>
      <c r="D219" s="5">
        <v>66</v>
      </c>
      <c r="E219" t="str">
        <f t="shared" si="3"/>
        <v>1997-03-27 [Irrigation].Apply(amount:66, depth:230)</v>
      </c>
    </row>
    <row r="220" spans="1:5" ht="16.5" customHeight="1" thickBot="1">
      <c r="A220" s="3">
        <v>914</v>
      </c>
      <c r="B220" s="12">
        <v>35522</v>
      </c>
      <c r="C220" s="9">
        <v>230</v>
      </c>
      <c r="D220" s="5">
        <v>42</v>
      </c>
      <c r="E220" t="str">
        <f t="shared" si="3"/>
        <v>1997-04-02 [Irrigation].Apply(amount:42, depth:230)</v>
      </c>
    </row>
    <row r="221" spans="1:5" ht="16.5" customHeight="1" thickBot="1">
      <c r="A221" s="3">
        <v>914</v>
      </c>
      <c r="B221" s="12">
        <v>35527</v>
      </c>
      <c r="C221" s="9">
        <v>230</v>
      </c>
      <c r="D221" s="5">
        <v>22</v>
      </c>
      <c r="E221" t="str">
        <f t="shared" si="3"/>
        <v>1997-04-07 [Irrigation].Apply(amount:22, depth:230)</v>
      </c>
    </row>
    <row r="222" spans="1:5" ht="16.5" customHeight="1" thickBot="1">
      <c r="A222" s="3">
        <v>914</v>
      </c>
      <c r="B222" s="12">
        <v>35532</v>
      </c>
      <c r="C222" s="9">
        <v>230</v>
      </c>
      <c r="D222" s="5">
        <v>43</v>
      </c>
      <c r="E222" t="str">
        <f t="shared" si="3"/>
        <v>1997-04-12 [Irrigation].Apply(amount:43, depth:230)</v>
      </c>
    </row>
    <row r="223" spans="1:5" ht="16.5" customHeight="1" thickBot="1">
      <c r="A223" s="3">
        <v>914</v>
      </c>
      <c r="B223" s="12">
        <v>35537</v>
      </c>
      <c r="C223" s="9">
        <v>230</v>
      </c>
      <c r="D223" s="5">
        <v>38</v>
      </c>
      <c r="E223" t="str">
        <f t="shared" si="3"/>
        <v>1997-04-17 [Irrigation].Apply(amount:38, depth:230)</v>
      </c>
    </row>
    <row r="224" spans="1:5" ht="16.5" customHeight="1" thickBot="1">
      <c r="A224" s="3">
        <v>914</v>
      </c>
      <c r="B224" s="12">
        <v>35542</v>
      </c>
      <c r="C224" s="9">
        <v>230</v>
      </c>
      <c r="D224" s="5">
        <v>44</v>
      </c>
      <c r="E224" t="str">
        <f t="shared" si="3"/>
        <v>1997-04-22 [Irrigation].Apply(amount:44, depth:230)</v>
      </c>
    </row>
    <row r="225" spans="1:5" ht="16.5" customHeight="1" thickBot="1">
      <c r="A225" s="3">
        <v>914</v>
      </c>
      <c r="B225" s="12">
        <v>35549</v>
      </c>
      <c r="C225" s="9">
        <v>230</v>
      </c>
      <c r="D225" s="5">
        <v>60</v>
      </c>
      <c r="E225" t="str">
        <f t="shared" si="3"/>
        <v>1997-04-29 [Irrigation].Apply(amount:60, depth:230)</v>
      </c>
    </row>
    <row r="226" spans="1:5" ht="16.5" customHeight="1" thickBot="1">
      <c r="A226" s="3">
        <v>914</v>
      </c>
      <c r="B226" s="12">
        <v>35553</v>
      </c>
      <c r="C226" s="9">
        <v>230</v>
      </c>
      <c r="D226" s="5">
        <v>68</v>
      </c>
      <c r="E226" t="str">
        <f t="shared" si="3"/>
        <v>1997-05-03 [Irrigation].Apply(amount:68, depth:230)</v>
      </c>
    </row>
    <row r="227" spans="1:5" ht="16.5" customHeight="1" thickBot="1">
      <c r="A227" s="3">
        <v>914</v>
      </c>
      <c r="B227" s="12">
        <v>35558</v>
      </c>
      <c r="C227" s="9">
        <v>230</v>
      </c>
      <c r="D227" s="5">
        <v>35</v>
      </c>
      <c r="E227" t="str">
        <f t="shared" si="3"/>
        <v>1997-05-08 [Irrigation].Apply(amount:35, depth:230)</v>
      </c>
    </row>
    <row r="228" spans="1:5" ht="16.5" customHeight="1" thickBot="1">
      <c r="A228" s="6">
        <v>914</v>
      </c>
      <c r="B228" s="13">
        <v>35559</v>
      </c>
      <c r="C228" s="9">
        <v>230</v>
      </c>
      <c r="D228" s="8">
        <v>3</v>
      </c>
      <c r="E228" t="str">
        <f t="shared" si="3"/>
        <v>1997-05-09 [Irrigation].Apply(amount:3, depth:230)</v>
      </c>
    </row>
    <row r="229" spans="1:5" ht="16.5" customHeight="1" thickBot="1">
      <c r="A229" s="3">
        <v>915</v>
      </c>
      <c r="B229" s="12">
        <v>35427</v>
      </c>
      <c r="C229" s="9">
        <v>230</v>
      </c>
      <c r="D229" s="5">
        <v>30</v>
      </c>
      <c r="E229" t="str">
        <f t="shared" si="3"/>
        <v>1996-12-28 [Irrigation].Apply(amount:30, depth:230)</v>
      </c>
    </row>
    <row r="230" spans="1:5" ht="16.5" customHeight="1" thickBot="1">
      <c r="A230" s="3">
        <v>915</v>
      </c>
      <c r="B230" s="12">
        <v>35460</v>
      </c>
      <c r="C230" s="9">
        <v>230</v>
      </c>
      <c r="D230" s="5">
        <v>25</v>
      </c>
      <c r="E230" t="str">
        <f t="shared" si="3"/>
        <v>1997-01-30 [Irrigation].Apply(amount:25, depth:230)</v>
      </c>
    </row>
    <row r="231" spans="1:5" ht="16.5" customHeight="1" thickBot="1">
      <c r="A231" s="3">
        <v>915</v>
      </c>
      <c r="B231" s="12">
        <v>35480</v>
      </c>
      <c r="C231" s="9">
        <v>230</v>
      </c>
      <c r="D231" s="5">
        <v>40</v>
      </c>
      <c r="E231" t="str">
        <f t="shared" si="3"/>
        <v>1997-02-19 [Irrigation].Apply(amount:40, depth:230)</v>
      </c>
    </row>
    <row r="232" spans="1:5" ht="16.5" customHeight="1" thickBot="1">
      <c r="A232" s="3">
        <v>915</v>
      </c>
      <c r="B232" s="12">
        <v>35494</v>
      </c>
      <c r="C232" s="9">
        <v>230</v>
      </c>
      <c r="D232" s="5">
        <v>35</v>
      </c>
      <c r="E232" t="str">
        <f t="shared" si="3"/>
        <v>1997-03-05 [Irrigation].Apply(amount:35, depth:230)</v>
      </c>
    </row>
    <row r="233" spans="1:5" ht="16.5" customHeight="1" thickBot="1">
      <c r="A233" s="3">
        <v>915</v>
      </c>
      <c r="B233" s="12">
        <v>35502</v>
      </c>
      <c r="C233" s="9">
        <v>230</v>
      </c>
      <c r="D233" s="5">
        <v>40</v>
      </c>
      <c r="E233" t="str">
        <f t="shared" si="3"/>
        <v>1997-03-13 [Irrigation].Apply(amount:40, depth:230)</v>
      </c>
    </row>
    <row r="234" spans="1:5" ht="16.5" customHeight="1" thickBot="1">
      <c r="A234" s="3">
        <v>915</v>
      </c>
      <c r="B234" s="12">
        <v>35507</v>
      </c>
      <c r="C234" s="9">
        <v>230</v>
      </c>
      <c r="D234" s="5">
        <v>30</v>
      </c>
      <c r="E234" t="str">
        <f t="shared" si="3"/>
        <v>1997-03-18 [Irrigation].Apply(amount:30, depth:230)</v>
      </c>
    </row>
    <row r="235" spans="1:5" ht="16.5" customHeight="1" thickBot="1">
      <c r="A235" s="3">
        <v>915</v>
      </c>
      <c r="B235" s="12">
        <v>35516</v>
      </c>
      <c r="C235" s="9">
        <v>230</v>
      </c>
      <c r="D235" s="5">
        <v>66</v>
      </c>
      <c r="E235" t="str">
        <f t="shared" si="3"/>
        <v>1997-03-27 [Irrigation].Apply(amount:66, depth:230)</v>
      </c>
    </row>
    <row r="236" spans="1:5" ht="16.5" customHeight="1" thickBot="1">
      <c r="A236" s="3">
        <v>915</v>
      </c>
      <c r="B236" s="12">
        <v>35522</v>
      </c>
      <c r="C236" s="9">
        <v>230</v>
      </c>
      <c r="D236" s="5">
        <v>42</v>
      </c>
      <c r="E236" t="str">
        <f t="shared" si="3"/>
        <v>1997-04-02 [Irrigation].Apply(amount:42, depth:230)</v>
      </c>
    </row>
    <row r="237" spans="1:5" ht="16.5" customHeight="1" thickBot="1">
      <c r="A237" s="3">
        <v>915</v>
      </c>
      <c r="B237" s="12">
        <v>35527</v>
      </c>
      <c r="C237" s="9">
        <v>230</v>
      </c>
      <c r="D237" s="5">
        <v>22</v>
      </c>
      <c r="E237" t="str">
        <f t="shared" si="3"/>
        <v>1997-04-07 [Irrigation].Apply(amount:22, depth:230)</v>
      </c>
    </row>
    <row r="238" spans="1:5" ht="16.5" customHeight="1" thickBot="1">
      <c r="A238" s="3">
        <v>915</v>
      </c>
      <c r="B238" s="12">
        <v>35532</v>
      </c>
      <c r="C238" s="9">
        <v>230</v>
      </c>
      <c r="D238" s="5">
        <v>43</v>
      </c>
      <c r="E238" t="str">
        <f t="shared" si="3"/>
        <v>1997-04-12 [Irrigation].Apply(amount:43, depth:230)</v>
      </c>
    </row>
    <row r="239" spans="1:5" ht="16.5" customHeight="1" thickBot="1">
      <c r="A239" s="3">
        <v>915</v>
      </c>
      <c r="B239" s="12">
        <v>35537</v>
      </c>
      <c r="C239" s="9">
        <v>230</v>
      </c>
      <c r="D239" s="5">
        <v>38</v>
      </c>
      <c r="E239" t="str">
        <f t="shared" si="3"/>
        <v>1997-04-17 [Irrigation].Apply(amount:38, depth:230)</v>
      </c>
    </row>
    <row r="240" spans="1:5" ht="16.5" customHeight="1" thickBot="1">
      <c r="A240" s="3">
        <v>915</v>
      </c>
      <c r="B240" s="12">
        <v>35542</v>
      </c>
      <c r="C240" s="9">
        <v>230</v>
      </c>
      <c r="D240" s="5">
        <v>44</v>
      </c>
      <c r="E240" t="str">
        <f t="shared" si="3"/>
        <v>1997-04-22 [Irrigation].Apply(amount:44, depth:230)</v>
      </c>
    </row>
    <row r="241" spans="1:5" ht="16.5" customHeight="1" thickBot="1">
      <c r="A241" s="3">
        <v>915</v>
      </c>
      <c r="B241" s="12">
        <v>35549</v>
      </c>
      <c r="C241" s="9">
        <v>230</v>
      </c>
      <c r="D241" s="5">
        <v>60</v>
      </c>
      <c r="E241" t="str">
        <f t="shared" si="3"/>
        <v>1997-04-29 [Irrigation].Apply(amount:60, depth:230)</v>
      </c>
    </row>
    <row r="242" spans="1:5" ht="16.5" customHeight="1" thickBot="1">
      <c r="A242" s="3">
        <v>915</v>
      </c>
      <c r="B242" s="12">
        <v>35553</v>
      </c>
      <c r="C242" s="9">
        <v>230</v>
      </c>
      <c r="D242" s="5">
        <v>30</v>
      </c>
      <c r="E242" t="str">
        <f t="shared" si="3"/>
        <v>1997-05-03 [Irrigation].Apply(amount:30, depth:230)</v>
      </c>
    </row>
    <row r="243" spans="1:5" ht="16.5" customHeight="1" thickBot="1">
      <c r="A243" s="6">
        <v>915</v>
      </c>
      <c r="B243" s="13">
        <v>35559</v>
      </c>
      <c r="C243" s="9">
        <v>230</v>
      </c>
      <c r="D243" s="8">
        <v>3</v>
      </c>
      <c r="E243" t="str">
        <f t="shared" si="3"/>
        <v>1997-05-09 [Irrigation].Apply(amount:3, depth:230)</v>
      </c>
    </row>
    <row r="244" spans="1:5" ht="16.5" customHeight="1" thickBot="1">
      <c r="A244" s="3">
        <v>916</v>
      </c>
      <c r="B244" s="12">
        <v>35427</v>
      </c>
      <c r="C244" s="9">
        <v>230</v>
      </c>
      <c r="D244" s="5">
        <v>30</v>
      </c>
      <c r="E244" t="str">
        <f t="shared" si="3"/>
        <v>1996-12-28 [Irrigation].Apply(amount:30, depth:230)</v>
      </c>
    </row>
    <row r="245" spans="1:5" ht="16.5" customHeight="1" thickBot="1">
      <c r="A245" s="3">
        <v>916</v>
      </c>
      <c r="B245" s="12">
        <v>35460</v>
      </c>
      <c r="C245" s="9">
        <v>230</v>
      </c>
      <c r="D245" s="5">
        <v>25</v>
      </c>
      <c r="E245" t="str">
        <f t="shared" si="3"/>
        <v>1997-01-30 [Irrigation].Apply(amount:25, depth:230)</v>
      </c>
    </row>
    <row r="246" spans="1:5" ht="16.5" customHeight="1" thickBot="1">
      <c r="A246" s="3">
        <v>916</v>
      </c>
      <c r="B246" s="12">
        <v>35480</v>
      </c>
      <c r="C246" s="9">
        <v>230</v>
      </c>
      <c r="D246" s="5">
        <v>40</v>
      </c>
      <c r="E246" t="str">
        <f t="shared" si="3"/>
        <v>1997-02-19 [Irrigation].Apply(amount:40, depth:230)</v>
      </c>
    </row>
    <row r="247" spans="1:5" ht="16.5" customHeight="1" thickBot="1">
      <c r="A247" s="3">
        <v>916</v>
      </c>
      <c r="B247" s="12">
        <v>35494</v>
      </c>
      <c r="C247" s="9">
        <v>230</v>
      </c>
      <c r="D247" s="5">
        <v>35</v>
      </c>
      <c r="E247" t="str">
        <f t="shared" si="3"/>
        <v>1997-03-05 [Irrigation].Apply(amount:35, depth:230)</v>
      </c>
    </row>
    <row r="248" spans="1:5" ht="16.5" customHeight="1" thickBot="1">
      <c r="A248" s="3">
        <v>916</v>
      </c>
      <c r="B248" s="12">
        <v>35502</v>
      </c>
      <c r="C248" s="9">
        <v>230</v>
      </c>
      <c r="D248" s="5">
        <v>40</v>
      </c>
      <c r="E248" t="str">
        <f t="shared" si="3"/>
        <v>1997-03-13 [Irrigation].Apply(amount:40, depth:230)</v>
      </c>
    </row>
    <row r="249" spans="1:5" ht="16.5" customHeight="1" thickBot="1">
      <c r="A249" s="3">
        <v>916</v>
      </c>
      <c r="B249" s="12">
        <v>35507</v>
      </c>
      <c r="C249" s="9">
        <v>230</v>
      </c>
      <c r="D249" s="5">
        <v>30</v>
      </c>
      <c r="E249" t="str">
        <f t="shared" si="3"/>
        <v>1997-03-18 [Irrigation].Apply(amount:30, depth:230)</v>
      </c>
    </row>
    <row r="250" spans="1:5" ht="16.5" customHeight="1" thickBot="1">
      <c r="A250" s="3">
        <v>916</v>
      </c>
      <c r="B250" s="12">
        <v>35516</v>
      </c>
      <c r="C250" s="9">
        <v>230</v>
      </c>
      <c r="D250" s="5">
        <v>66</v>
      </c>
      <c r="E250" t="str">
        <f t="shared" si="3"/>
        <v>1997-03-27 [Irrigation].Apply(amount:66, depth:230)</v>
      </c>
    </row>
    <row r="251" spans="1:5" ht="16.5" customHeight="1" thickBot="1">
      <c r="A251" s="3">
        <v>916</v>
      </c>
      <c r="B251" s="12">
        <v>35522</v>
      </c>
      <c r="C251" s="9">
        <v>230</v>
      </c>
      <c r="D251" s="5">
        <v>42</v>
      </c>
      <c r="E251" t="str">
        <f t="shared" si="3"/>
        <v>1997-04-02 [Irrigation].Apply(amount:42, depth:230)</v>
      </c>
    </row>
    <row r="252" spans="1:5" ht="16.5" customHeight="1" thickBot="1">
      <c r="A252" s="3">
        <v>916</v>
      </c>
      <c r="B252" s="12">
        <v>35527</v>
      </c>
      <c r="C252" s="9">
        <v>230</v>
      </c>
      <c r="D252" s="5">
        <v>22</v>
      </c>
      <c r="E252" t="str">
        <f t="shared" si="3"/>
        <v>1997-04-07 [Irrigation].Apply(amount:22, depth:230)</v>
      </c>
    </row>
    <row r="253" spans="1:5" ht="16.5" customHeight="1" thickBot="1">
      <c r="A253" s="3">
        <v>916</v>
      </c>
      <c r="B253" s="12">
        <v>35532</v>
      </c>
      <c r="C253" s="9">
        <v>230</v>
      </c>
      <c r="D253" s="5">
        <v>43</v>
      </c>
      <c r="E253" t="str">
        <f t="shared" si="3"/>
        <v>1997-04-12 [Irrigation].Apply(amount:43, depth:230)</v>
      </c>
    </row>
    <row r="254" spans="1:5" ht="16.5" customHeight="1" thickBot="1">
      <c r="A254" s="3">
        <v>916</v>
      </c>
      <c r="B254" s="12">
        <v>35537</v>
      </c>
      <c r="C254" s="9">
        <v>230</v>
      </c>
      <c r="D254" s="5">
        <v>38</v>
      </c>
      <c r="E254" t="str">
        <f t="shared" si="3"/>
        <v>1997-04-17 [Irrigation].Apply(amount:38, depth:230)</v>
      </c>
    </row>
    <row r="255" spans="1:5" ht="16.5" customHeight="1" thickBot="1">
      <c r="A255" s="3">
        <v>916</v>
      </c>
      <c r="B255" s="12">
        <v>35542</v>
      </c>
      <c r="C255" s="9">
        <v>230</v>
      </c>
      <c r="D255" s="5">
        <v>44</v>
      </c>
      <c r="E255" t="str">
        <f t="shared" si="3"/>
        <v>1997-04-22 [Irrigation].Apply(amount:44, depth:230)</v>
      </c>
    </row>
    <row r="256" spans="1:5" ht="16.5" customHeight="1" thickBot="1">
      <c r="A256" s="3">
        <v>916</v>
      </c>
      <c r="B256" s="12">
        <v>35549</v>
      </c>
      <c r="C256" s="9">
        <v>230</v>
      </c>
      <c r="D256" s="5">
        <v>60</v>
      </c>
      <c r="E256" t="str">
        <f t="shared" si="3"/>
        <v>1997-04-29 [Irrigation].Apply(amount:60, depth:230)</v>
      </c>
    </row>
    <row r="257" spans="1:5" ht="16.5" customHeight="1" thickBot="1">
      <c r="A257" s="3">
        <v>916</v>
      </c>
      <c r="B257" s="12">
        <v>35553</v>
      </c>
      <c r="C257" s="9">
        <v>230</v>
      </c>
      <c r="D257" s="5">
        <v>68</v>
      </c>
      <c r="E257" t="str">
        <f t="shared" si="3"/>
        <v>1997-05-03 [Irrigation].Apply(amount:68, depth:230)</v>
      </c>
    </row>
    <row r="258" spans="1:5" ht="16.5" customHeight="1" thickBot="1">
      <c r="A258" s="3">
        <v>916</v>
      </c>
      <c r="B258" s="12">
        <v>35558</v>
      </c>
      <c r="C258" s="9">
        <v>230</v>
      </c>
      <c r="D258" s="5">
        <v>35</v>
      </c>
      <c r="E258" t="str">
        <f t="shared" si="3"/>
        <v>1997-05-08 [Irrigation].Apply(amount:35, depth:230)</v>
      </c>
    </row>
    <row r="259" spans="1:5" ht="16.5" customHeight="1" thickBot="1">
      <c r="A259" s="6">
        <v>916</v>
      </c>
      <c r="B259" s="13">
        <v>35559</v>
      </c>
      <c r="C259" s="9">
        <v>230</v>
      </c>
      <c r="D259" s="8">
        <v>3</v>
      </c>
      <c r="E259" t="str">
        <f t="shared" ref="E259" si="4">TEXT(B259, "yyyy-mm-dd") &amp; " [Irrigation].Apply(amount:" &amp; D259 &amp; ", depth:" &amp; C259 &amp; ")"</f>
        <v>1997-05-09 [Irrigation].Apply(amount:3, depth:230)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6847-0C95-480E-8251-D5677D06407E}">
  <dimension ref="A1:Z1000"/>
  <sheetViews>
    <sheetView topLeftCell="A103" workbookViewId="0">
      <selection activeCell="G44" sqref="G44"/>
    </sheetView>
  </sheetViews>
  <sheetFormatPr defaultColWidth="24" defaultRowHeight="18.5" customHeight="1"/>
  <cols>
    <col min="7" max="7" width="24" style="67"/>
  </cols>
  <sheetData>
    <row r="1" spans="1:26" ht="18.5" customHeight="1" thickBot="1">
      <c r="A1" s="16" t="s">
        <v>5</v>
      </c>
      <c r="B1" s="16" t="s">
        <v>6</v>
      </c>
      <c r="C1" s="19" t="s">
        <v>54</v>
      </c>
      <c r="D1" s="18" t="s">
        <v>55</v>
      </c>
      <c r="E1" s="18" t="s">
        <v>56</v>
      </c>
      <c r="F1" s="18" t="s">
        <v>57</v>
      </c>
      <c r="G1" s="70" t="s">
        <v>58</v>
      </c>
      <c r="H1" s="18" t="s">
        <v>59</v>
      </c>
      <c r="I1" s="18" t="s">
        <v>60</v>
      </c>
      <c r="J1" s="17" t="s">
        <v>61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5" customHeight="1" thickBot="1">
      <c r="A2" s="3" t="s">
        <v>16</v>
      </c>
      <c r="B2" s="3" t="s">
        <v>16</v>
      </c>
      <c r="C2" s="23" t="s">
        <v>21</v>
      </c>
      <c r="D2" s="39" t="s">
        <v>17</v>
      </c>
      <c r="E2" s="40" t="s">
        <v>18</v>
      </c>
      <c r="F2" s="39" t="s">
        <v>17</v>
      </c>
      <c r="G2" s="70" t="s">
        <v>62</v>
      </c>
      <c r="H2" s="18" t="s">
        <v>62</v>
      </c>
      <c r="I2" s="18" t="s">
        <v>62</v>
      </c>
      <c r="J2" s="41" t="s">
        <v>16</v>
      </c>
      <c r="K2" s="42"/>
      <c r="L2" s="42"/>
      <c r="M2" s="42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8.5" customHeight="1" thickBot="1">
      <c r="A3" s="37" t="s">
        <v>23</v>
      </c>
      <c r="B3" s="37" t="s">
        <v>24</v>
      </c>
      <c r="C3" s="43" t="s">
        <v>63</v>
      </c>
      <c r="D3" s="44" t="s">
        <v>64</v>
      </c>
      <c r="E3" s="44" t="s">
        <v>65</v>
      </c>
      <c r="F3" s="45" t="s">
        <v>66</v>
      </c>
      <c r="G3" s="71" t="s">
        <v>67</v>
      </c>
      <c r="H3" s="45" t="s">
        <v>68</v>
      </c>
      <c r="I3" s="45" t="s">
        <v>69</v>
      </c>
      <c r="J3" s="46" t="s">
        <v>70</v>
      </c>
      <c r="K3" s="14" t="s">
        <v>4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8.5" customHeight="1" thickBot="1">
      <c r="A4" s="3" t="s">
        <v>34</v>
      </c>
      <c r="B4" s="3">
        <v>901</v>
      </c>
      <c r="C4" s="4">
        <v>33954</v>
      </c>
      <c r="D4" s="5" t="s">
        <v>71</v>
      </c>
      <c r="E4" s="5">
        <v>10</v>
      </c>
      <c r="F4" s="5" t="s">
        <v>72</v>
      </c>
      <c r="G4" s="60">
        <v>54</v>
      </c>
      <c r="H4" s="47"/>
      <c r="I4" s="47"/>
      <c r="J4" s="32"/>
      <c r="K4" t="str">
        <f>TEXT(C4, "yyyy-mm-dd") &amp; " [Fertiliser].Apply(Amount:" &amp; G4 &amp; ", Type: Fertiliser.Types.NO3N, Depth:" &amp; E4 &amp; ")"</f>
        <v>1992-12-16 [Fertiliser].Apply(Amount:54, Type: Fertiliser.Types.NO3N, Depth:10)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8.5" customHeight="1" thickBot="1">
      <c r="A5" s="3" t="s">
        <v>34</v>
      </c>
      <c r="B5" s="3">
        <v>901</v>
      </c>
      <c r="C5" s="4">
        <v>33999</v>
      </c>
      <c r="D5" s="5" t="s">
        <v>73</v>
      </c>
      <c r="E5" s="5">
        <v>20</v>
      </c>
      <c r="F5" s="5" t="s">
        <v>74</v>
      </c>
      <c r="G5" s="60">
        <v>92</v>
      </c>
      <c r="H5" s="47"/>
      <c r="I5" s="47"/>
      <c r="J5" s="32"/>
      <c r="K5" t="str">
        <f t="shared" ref="K5:K68" si="0">TEXT(C5, "yyyy-mm-dd") &amp; " [Fertiliser].Apply(Amount:" &amp; G5 &amp; ", Type: Fertiliser.Types.NO3N, Depth:" &amp; E5 &amp; ")"</f>
        <v>1993-01-30 [Fertiliser].Apply(Amount:92, Type: Fertiliser.Types.NO3N, Depth:20)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8.5" customHeight="1" thickBot="1">
      <c r="A6" s="3" t="s">
        <v>34</v>
      </c>
      <c r="B6" s="3">
        <v>901</v>
      </c>
      <c r="C6" s="4">
        <v>34046</v>
      </c>
      <c r="D6" s="5" t="s">
        <v>73</v>
      </c>
      <c r="E6" s="5">
        <v>20</v>
      </c>
      <c r="F6" s="5" t="s">
        <v>75</v>
      </c>
      <c r="G6" s="60">
        <v>59</v>
      </c>
      <c r="H6" s="47"/>
      <c r="I6" s="47"/>
      <c r="J6" s="32"/>
      <c r="K6" t="str">
        <f t="shared" si="0"/>
        <v>1993-03-18 [Fertiliser].Apply(Amount:59, Type: Fertiliser.Types.NO3N, Depth:20)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8.5" customHeight="1" thickBot="1">
      <c r="A7" s="6" t="s">
        <v>34</v>
      </c>
      <c r="B7" s="6">
        <v>901</v>
      </c>
      <c r="C7" s="7">
        <v>34064</v>
      </c>
      <c r="D7" s="8" t="s">
        <v>73</v>
      </c>
      <c r="E7" s="8">
        <v>20</v>
      </c>
      <c r="F7" s="8" t="s">
        <v>76</v>
      </c>
      <c r="G7" s="61">
        <v>72</v>
      </c>
      <c r="H7" s="48"/>
      <c r="I7" s="48"/>
      <c r="J7" s="34"/>
      <c r="K7" t="str">
        <f t="shared" si="0"/>
        <v>1993-04-05 [Fertiliser].Apply(Amount:72, Type: Fertiliser.Types.NO3N, Depth:20)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8.5" customHeight="1" thickBot="1">
      <c r="A8" s="3" t="s">
        <v>34</v>
      </c>
      <c r="B8" s="3">
        <v>902</v>
      </c>
      <c r="C8" s="4">
        <v>33954</v>
      </c>
      <c r="D8" s="5" t="s">
        <v>71</v>
      </c>
      <c r="E8" s="5">
        <v>10</v>
      </c>
      <c r="F8" s="5" t="s">
        <v>72</v>
      </c>
      <c r="G8" s="60">
        <v>54</v>
      </c>
      <c r="H8" s="47"/>
      <c r="I8" s="47"/>
      <c r="J8" s="32"/>
      <c r="K8" t="str">
        <f t="shared" si="0"/>
        <v>1992-12-16 [Fertiliser].Apply(Amount:54, Type: Fertiliser.Types.NO3N, Depth:10)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8.5" customHeight="1" thickBot="1">
      <c r="A9" s="3" t="s">
        <v>34</v>
      </c>
      <c r="B9" s="3">
        <v>902</v>
      </c>
      <c r="C9" s="4">
        <v>33999</v>
      </c>
      <c r="D9" s="5" t="s">
        <v>73</v>
      </c>
      <c r="E9" s="5">
        <v>20</v>
      </c>
      <c r="F9" s="5" t="s">
        <v>74</v>
      </c>
      <c r="G9" s="60">
        <v>92</v>
      </c>
      <c r="H9" s="47"/>
      <c r="I9" s="47"/>
      <c r="J9" s="32"/>
      <c r="K9" t="str">
        <f t="shared" si="0"/>
        <v>1993-01-30 [Fertiliser].Apply(Amount:92, Type: Fertiliser.Types.NO3N, Depth:20)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8.5" customHeight="1" thickBot="1">
      <c r="A10" s="3" t="s">
        <v>34</v>
      </c>
      <c r="B10" s="3">
        <v>902</v>
      </c>
      <c r="C10" s="4">
        <v>34046</v>
      </c>
      <c r="D10" s="5" t="s">
        <v>73</v>
      </c>
      <c r="E10" s="5">
        <v>20</v>
      </c>
      <c r="F10" s="5" t="s">
        <v>75</v>
      </c>
      <c r="G10" s="60">
        <v>59</v>
      </c>
      <c r="H10" s="47"/>
      <c r="I10" s="47"/>
      <c r="J10" s="32"/>
      <c r="K10" t="str">
        <f t="shared" si="0"/>
        <v>1993-03-18 [Fertiliser].Apply(Amount:59, Type: Fertiliser.Types.NO3N, Depth:20)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8.5" customHeight="1" thickBot="1">
      <c r="A11" s="6" t="s">
        <v>34</v>
      </c>
      <c r="B11" s="6">
        <v>902</v>
      </c>
      <c r="C11" s="7">
        <v>34064</v>
      </c>
      <c r="D11" s="8" t="s">
        <v>73</v>
      </c>
      <c r="E11" s="8">
        <v>20</v>
      </c>
      <c r="F11" s="8" t="s">
        <v>75</v>
      </c>
      <c r="G11" s="61">
        <v>72</v>
      </c>
      <c r="H11" s="34"/>
      <c r="I11" s="34"/>
      <c r="J11" s="34"/>
      <c r="K11" t="str">
        <f t="shared" si="0"/>
        <v>1993-04-05 [Fertiliser].Apply(Amount:72, Type: Fertiliser.Types.NO3N, Depth:20)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8.5" customHeight="1" thickBot="1">
      <c r="A12" s="3" t="s">
        <v>34</v>
      </c>
      <c r="B12" s="3">
        <v>903</v>
      </c>
      <c r="C12" s="4">
        <v>33954</v>
      </c>
      <c r="D12" s="5" t="s">
        <v>71</v>
      </c>
      <c r="E12" s="5">
        <v>10</v>
      </c>
      <c r="F12" s="5" t="s">
        <v>72</v>
      </c>
      <c r="G12" s="60">
        <v>54</v>
      </c>
      <c r="H12" s="32"/>
      <c r="I12" s="32"/>
      <c r="J12" s="32"/>
      <c r="K12" t="str">
        <f t="shared" si="0"/>
        <v>1992-12-16 [Fertiliser].Apply(Amount:54, Type: Fertiliser.Types.NO3N, Depth:10)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8.5" customHeight="1" thickBot="1">
      <c r="A13" s="3" t="s">
        <v>34</v>
      </c>
      <c r="B13" s="3">
        <v>903</v>
      </c>
      <c r="C13" s="4">
        <v>33999</v>
      </c>
      <c r="D13" s="5" t="s">
        <v>73</v>
      </c>
      <c r="E13" s="5">
        <v>20</v>
      </c>
      <c r="F13" s="5" t="s">
        <v>75</v>
      </c>
      <c r="G13" s="60">
        <v>92</v>
      </c>
      <c r="H13" s="32"/>
      <c r="I13" s="32"/>
      <c r="J13" s="32"/>
      <c r="K13" t="str">
        <f t="shared" si="0"/>
        <v>1993-01-30 [Fertiliser].Apply(Amount:92, Type: Fertiliser.Types.NO3N, Depth:20)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8.5" customHeight="1" thickBot="1">
      <c r="A14" s="3" t="s">
        <v>34</v>
      </c>
      <c r="B14" s="3">
        <v>903</v>
      </c>
      <c r="C14" s="4">
        <v>34046</v>
      </c>
      <c r="D14" s="5" t="s">
        <v>73</v>
      </c>
      <c r="E14" s="5">
        <v>20</v>
      </c>
      <c r="F14" s="5" t="s">
        <v>75</v>
      </c>
      <c r="G14" s="60">
        <v>59</v>
      </c>
      <c r="H14" s="32"/>
      <c r="I14" s="32"/>
      <c r="J14" s="32"/>
      <c r="K14" t="str">
        <f t="shared" si="0"/>
        <v>1993-03-18 [Fertiliser].Apply(Amount:59, Type: Fertiliser.Types.NO3N, Depth:20)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8.5" customHeight="1" thickBot="1">
      <c r="A15" s="6" t="s">
        <v>34</v>
      </c>
      <c r="B15" s="6">
        <v>903</v>
      </c>
      <c r="C15" s="7">
        <v>34064</v>
      </c>
      <c r="D15" s="8" t="s">
        <v>73</v>
      </c>
      <c r="E15" s="8">
        <v>20</v>
      </c>
      <c r="F15" s="8" t="s">
        <v>76</v>
      </c>
      <c r="G15" s="61">
        <v>72</v>
      </c>
      <c r="H15" s="34"/>
      <c r="I15" s="34"/>
      <c r="J15" s="34"/>
      <c r="K15" t="str">
        <f t="shared" si="0"/>
        <v>1993-04-05 [Fertiliser].Apply(Amount:72, Type: Fertiliser.Types.NO3N, Depth:20)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8.5" customHeight="1" thickBot="1">
      <c r="A16" s="3" t="s">
        <v>34</v>
      </c>
      <c r="B16" s="3">
        <v>904</v>
      </c>
      <c r="C16" s="4">
        <v>33954</v>
      </c>
      <c r="D16" s="5" t="s">
        <v>71</v>
      </c>
      <c r="E16" s="5">
        <v>10</v>
      </c>
      <c r="F16" s="5" t="s">
        <v>72</v>
      </c>
      <c r="G16" s="60">
        <v>54</v>
      </c>
      <c r="H16" s="32"/>
      <c r="I16" s="32"/>
      <c r="J16" s="32"/>
      <c r="K16" t="str">
        <f t="shared" si="0"/>
        <v>1992-12-16 [Fertiliser].Apply(Amount:54, Type: Fertiliser.Types.NO3N, Depth:10)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8.5" customHeight="1" thickBot="1">
      <c r="A17" s="3" t="s">
        <v>34</v>
      </c>
      <c r="B17" s="3">
        <v>904</v>
      </c>
      <c r="C17" s="4">
        <v>33999</v>
      </c>
      <c r="D17" s="5" t="s">
        <v>73</v>
      </c>
      <c r="E17" s="5">
        <v>20</v>
      </c>
      <c r="F17" s="5" t="s">
        <v>74</v>
      </c>
      <c r="G17" s="60">
        <v>92</v>
      </c>
      <c r="H17" s="32"/>
      <c r="I17" s="32"/>
      <c r="J17" s="32"/>
      <c r="K17" t="str">
        <f t="shared" si="0"/>
        <v>1993-01-30 [Fertiliser].Apply(Amount:92, Type: Fertiliser.Types.NO3N, Depth:20)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8.5" customHeight="1" thickBot="1">
      <c r="A18" s="3" t="s">
        <v>34</v>
      </c>
      <c r="B18" s="3">
        <v>904</v>
      </c>
      <c r="C18" s="4">
        <v>34046</v>
      </c>
      <c r="D18" s="5" t="s">
        <v>73</v>
      </c>
      <c r="E18" s="5">
        <v>20</v>
      </c>
      <c r="F18" s="5" t="s">
        <v>75</v>
      </c>
      <c r="G18" s="60">
        <v>59</v>
      </c>
      <c r="H18" s="32"/>
      <c r="I18" s="32"/>
      <c r="J18" s="32"/>
      <c r="K18" t="str">
        <f t="shared" si="0"/>
        <v>1993-03-18 [Fertiliser].Apply(Amount:59, Type: Fertiliser.Types.NO3N, Depth:20)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8.5" customHeight="1" thickBot="1">
      <c r="A19" s="6" t="s">
        <v>34</v>
      </c>
      <c r="B19" s="6">
        <v>904</v>
      </c>
      <c r="C19" s="7">
        <v>34064</v>
      </c>
      <c r="D19" s="8" t="s">
        <v>73</v>
      </c>
      <c r="E19" s="8">
        <v>20</v>
      </c>
      <c r="F19" s="8" t="s">
        <v>75</v>
      </c>
      <c r="G19" s="61">
        <v>72</v>
      </c>
      <c r="H19" s="34"/>
      <c r="I19" s="34"/>
      <c r="J19" s="34"/>
      <c r="K19" t="str">
        <f t="shared" si="0"/>
        <v>1993-04-05 [Fertiliser].Apply(Amount:72, Type: Fertiliser.Types.NO3N, Depth:20)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8.5" customHeight="1" thickBot="1">
      <c r="A20" s="3" t="s">
        <v>37</v>
      </c>
      <c r="B20" s="3">
        <v>905</v>
      </c>
      <c r="C20" s="4">
        <v>34305</v>
      </c>
      <c r="D20" s="5" t="s">
        <v>73</v>
      </c>
      <c r="E20" s="5">
        <v>10</v>
      </c>
      <c r="F20" s="5" t="s">
        <v>72</v>
      </c>
      <c r="G20" s="60">
        <v>54</v>
      </c>
      <c r="H20" s="32"/>
      <c r="I20" s="32"/>
      <c r="J20" s="32"/>
      <c r="K20" t="str">
        <f t="shared" si="0"/>
        <v>1993-12-02 [Fertiliser].Apply(Amount:54, Type: Fertiliser.Types.NO3N, Depth:10)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8.5" customHeight="1" thickBot="1">
      <c r="A21" s="3" t="s">
        <v>37</v>
      </c>
      <c r="B21" s="3">
        <v>905</v>
      </c>
      <c r="C21" s="4">
        <v>34368</v>
      </c>
      <c r="D21" s="5" t="s">
        <v>73</v>
      </c>
      <c r="E21" s="5">
        <v>10</v>
      </c>
      <c r="F21" s="5" t="s">
        <v>75</v>
      </c>
      <c r="G21" s="60">
        <v>92</v>
      </c>
      <c r="H21" s="32"/>
      <c r="I21" s="32"/>
      <c r="J21" s="32"/>
      <c r="K21" t="str">
        <f t="shared" si="0"/>
        <v>1994-02-03 [Fertiliser].Apply(Amount:92, Type: Fertiliser.Types.NO3N, Depth:10)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8.5" customHeight="1" thickBot="1">
      <c r="A22" s="3" t="s">
        <v>37</v>
      </c>
      <c r="B22" s="3">
        <v>905</v>
      </c>
      <c r="C22" s="4">
        <v>34409</v>
      </c>
      <c r="D22" s="5" t="s">
        <v>73</v>
      </c>
      <c r="E22" s="5">
        <v>10</v>
      </c>
      <c r="F22" s="5" t="s">
        <v>75</v>
      </c>
      <c r="G22" s="60">
        <v>69</v>
      </c>
      <c r="H22" s="32"/>
      <c r="I22" s="32"/>
      <c r="J22" s="32"/>
      <c r="K22" t="str">
        <f t="shared" si="0"/>
        <v>1994-03-16 [Fertiliser].Apply(Amount:69, Type: Fertiliser.Types.NO3N, Depth:10)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8.5" customHeight="1" thickBot="1">
      <c r="A23" s="6" t="s">
        <v>37</v>
      </c>
      <c r="B23" s="6">
        <v>905</v>
      </c>
      <c r="C23" s="7">
        <v>34432</v>
      </c>
      <c r="D23" s="8" t="s">
        <v>73</v>
      </c>
      <c r="E23" s="8">
        <v>11</v>
      </c>
      <c r="F23" s="8" t="s">
        <v>75</v>
      </c>
      <c r="G23" s="61">
        <v>46</v>
      </c>
      <c r="H23" s="34"/>
      <c r="I23" s="34"/>
      <c r="J23" s="34"/>
      <c r="K23" t="str">
        <f t="shared" si="0"/>
        <v>1994-04-08 [Fertiliser].Apply(Amount:46, Type: Fertiliser.Types.NO3N, Depth:11)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8.5" customHeight="1" thickBot="1">
      <c r="A24" s="3" t="s">
        <v>37</v>
      </c>
      <c r="B24" s="3">
        <v>906</v>
      </c>
      <c r="C24" s="4">
        <v>34305</v>
      </c>
      <c r="D24" s="5" t="s">
        <v>73</v>
      </c>
      <c r="E24" s="5">
        <v>10</v>
      </c>
      <c r="F24" s="5" t="s">
        <v>72</v>
      </c>
      <c r="G24" s="60">
        <v>54</v>
      </c>
      <c r="H24" s="32"/>
      <c r="I24" s="32"/>
      <c r="J24" s="32"/>
      <c r="K24" t="str">
        <f t="shared" si="0"/>
        <v>1993-12-02 [Fertiliser].Apply(Amount:54, Type: Fertiliser.Types.NO3N, Depth:10)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8.5" customHeight="1" thickBot="1">
      <c r="A25" s="3" t="s">
        <v>37</v>
      </c>
      <c r="B25" s="3">
        <v>906</v>
      </c>
      <c r="C25" s="4">
        <v>34368</v>
      </c>
      <c r="D25" s="5" t="s">
        <v>73</v>
      </c>
      <c r="E25" s="5">
        <v>10</v>
      </c>
      <c r="F25" s="5" t="s">
        <v>75</v>
      </c>
      <c r="G25" s="60">
        <v>92</v>
      </c>
      <c r="H25" s="32"/>
      <c r="I25" s="32"/>
      <c r="J25" s="32"/>
      <c r="K25" t="str">
        <f t="shared" si="0"/>
        <v>1994-02-03 [Fertiliser].Apply(Amount:92, Type: Fertiliser.Types.NO3N, Depth:10)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8.5" customHeight="1" thickBot="1">
      <c r="A26" s="3" t="s">
        <v>37</v>
      </c>
      <c r="B26" s="3">
        <v>906</v>
      </c>
      <c r="C26" s="4">
        <v>34409</v>
      </c>
      <c r="D26" s="5" t="s">
        <v>73</v>
      </c>
      <c r="E26" s="5">
        <v>10</v>
      </c>
      <c r="F26" s="5" t="s">
        <v>75</v>
      </c>
      <c r="G26" s="60">
        <v>69</v>
      </c>
      <c r="H26" s="32"/>
      <c r="I26" s="32"/>
      <c r="J26" s="32"/>
      <c r="K26" t="str">
        <f t="shared" si="0"/>
        <v>1994-03-16 [Fertiliser].Apply(Amount:69, Type: Fertiliser.Types.NO3N, Depth:10)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8.5" customHeight="1" thickBot="1">
      <c r="A27" s="6" t="s">
        <v>37</v>
      </c>
      <c r="B27" s="6">
        <v>906</v>
      </c>
      <c r="C27" s="7">
        <v>34432</v>
      </c>
      <c r="D27" s="8" t="s">
        <v>73</v>
      </c>
      <c r="E27" s="8">
        <v>11</v>
      </c>
      <c r="F27" s="8" t="s">
        <v>75</v>
      </c>
      <c r="G27" s="61">
        <v>46</v>
      </c>
      <c r="H27" s="34"/>
      <c r="I27" s="34"/>
      <c r="J27" s="34"/>
      <c r="K27" t="str">
        <f t="shared" si="0"/>
        <v>1994-04-08 [Fertiliser].Apply(Amount:46, Type: Fertiliser.Types.NO3N, Depth:11)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8.5" customHeight="1" thickBot="1">
      <c r="A28" s="3" t="s">
        <v>37</v>
      </c>
      <c r="B28" s="3">
        <v>907</v>
      </c>
      <c r="C28" s="4">
        <v>34305</v>
      </c>
      <c r="D28" s="5" t="s">
        <v>73</v>
      </c>
      <c r="E28" s="5">
        <v>10</v>
      </c>
      <c r="F28" s="5" t="s">
        <v>72</v>
      </c>
      <c r="G28" s="60">
        <v>54</v>
      </c>
      <c r="H28" s="32"/>
      <c r="I28" s="32"/>
      <c r="J28" s="32"/>
      <c r="K28" t="str">
        <f t="shared" si="0"/>
        <v>1993-12-02 [Fertiliser].Apply(Amount:54, Type: Fertiliser.Types.NO3N, Depth:10)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8.5" customHeight="1" thickBot="1">
      <c r="A29" s="3" t="s">
        <v>37</v>
      </c>
      <c r="B29" s="3">
        <v>907</v>
      </c>
      <c r="C29" s="4">
        <v>34368</v>
      </c>
      <c r="D29" s="5" t="s">
        <v>73</v>
      </c>
      <c r="E29" s="5">
        <v>10</v>
      </c>
      <c r="F29" s="5" t="s">
        <v>75</v>
      </c>
      <c r="G29" s="60">
        <v>92</v>
      </c>
      <c r="H29" s="32"/>
      <c r="I29" s="32"/>
      <c r="J29" s="32"/>
      <c r="K29" t="str">
        <f t="shared" si="0"/>
        <v>1994-02-03 [Fertiliser].Apply(Amount:92, Type: Fertiliser.Types.NO3N, Depth:10)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8.5" customHeight="1" thickBot="1">
      <c r="A30" s="3" t="s">
        <v>37</v>
      </c>
      <c r="B30" s="3">
        <v>907</v>
      </c>
      <c r="C30" s="4">
        <v>34409</v>
      </c>
      <c r="D30" s="5" t="s">
        <v>73</v>
      </c>
      <c r="E30" s="5">
        <v>10</v>
      </c>
      <c r="F30" s="5" t="s">
        <v>75</v>
      </c>
      <c r="G30" s="60">
        <v>69</v>
      </c>
      <c r="H30" s="32"/>
      <c r="I30" s="32"/>
      <c r="J30" s="32"/>
      <c r="K30" t="str">
        <f t="shared" si="0"/>
        <v>1994-03-16 [Fertiliser].Apply(Amount:69, Type: Fertiliser.Types.NO3N, Depth:10)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8.5" customHeight="1" thickBot="1">
      <c r="A31" s="6" t="s">
        <v>37</v>
      </c>
      <c r="B31" s="6">
        <v>907</v>
      </c>
      <c r="C31" s="7">
        <v>34432</v>
      </c>
      <c r="D31" s="8" t="s">
        <v>73</v>
      </c>
      <c r="E31" s="8">
        <v>11</v>
      </c>
      <c r="F31" s="8" t="s">
        <v>75</v>
      </c>
      <c r="G31" s="61">
        <v>46</v>
      </c>
      <c r="H31" s="34"/>
      <c r="I31" s="34"/>
      <c r="J31" s="34"/>
      <c r="K31" t="str">
        <f t="shared" si="0"/>
        <v>1994-04-08 [Fertiliser].Apply(Amount:46, Type: Fertiliser.Types.NO3N, Depth:11)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8.5" customHeight="1" thickBot="1">
      <c r="A32" s="3" t="s">
        <v>37</v>
      </c>
      <c r="B32" s="3">
        <v>908</v>
      </c>
      <c r="C32" s="4">
        <v>34305</v>
      </c>
      <c r="D32" s="5" t="s">
        <v>73</v>
      </c>
      <c r="E32" s="5">
        <v>10</v>
      </c>
      <c r="F32" s="5" t="s">
        <v>72</v>
      </c>
      <c r="G32" s="60">
        <v>54</v>
      </c>
      <c r="H32" s="32"/>
      <c r="I32" s="32"/>
      <c r="J32" s="32"/>
      <c r="K32" t="str">
        <f t="shared" si="0"/>
        <v>1993-12-02 [Fertiliser].Apply(Amount:54, Type: Fertiliser.Types.NO3N, Depth:10)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8.5" customHeight="1" thickBot="1">
      <c r="A33" s="3" t="s">
        <v>37</v>
      </c>
      <c r="B33" s="3">
        <v>908</v>
      </c>
      <c r="C33" s="4">
        <v>34368</v>
      </c>
      <c r="D33" s="5" t="s">
        <v>73</v>
      </c>
      <c r="E33" s="5">
        <v>10</v>
      </c>
      <c r="F33" s="5" t="s">
        <v>75</v>
      </c>
      <c r="G33" s="60">
        <v>92</v>
      </c>
      <c r="H33" s="32"/>
      <c r="I33" s="32"/>
      <c r="J33" s="32"/>
      <c r="K33" t="str">
        <f t="shared" si="0"/>
        <v>1994-02-03 [Fertiliser].Apply(Amount:92, Type: Fertiliser.Types.NO3N, Depth:10)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8.5" customHeight="1" thickBot="1">
      <c r="A34" s="3" t="s">
        <v>37</v>
      </c>
      <c r="B34" s="3">
        <v>908</v>
      </c>
      <c r="C34" s="4">
        <v>34409</v>
      </c>
      <c r="D34" s="5" t="s">
        <v>73</v>
      </c>
      <c r="E34" s="5">
        <v>10</v>
      </c>
      <c r="F34" s="5" t="s">
        <v>75</v>
      </c>
      <c r="G34" s="60">
        <v>69</v>
      </c>
      <c r="H34" s="32"/>
      <c r="I34" s="32"/>
      <c r="J34" s="32"/>
      <c r="K34" t="str">
        <f t="shared" si="0"/>
        <v>1994-03-16 [Fertiliser].Apply(Amount:69, Type: Fertiliser.Types.NO3N, Depth:10)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8.5" customHeight="1" thickBot="1">
      <c r="A35" s="6" t="s">
        <v>37</v>
      </c>
      <c r="B35" s="6">
        <v>908</v>
      </c>
      <c r="C35" s="7">
        <v>34432</v>
      </c>
      <c r="D35" s="8" t="s">
        <v>73</v>
      </c>
      <c r="E35" s="8">
        <v>11</v>
      </c>
      <c r="F35" s="8" t="s">
        <v>75</v>
      </c>
      <c r="G35" s="61">
        <v>46</v>
      </c>
      <c r="H35" s="34"/>
      <c r="I35" s="34"/>
      <c r="J35" s="34"/>
      <c r="K35" t="str">
        <f t="shared" si="0"/>
        <v>1994-04-08 [Fertiliser].Apply(Amount:46, Type: Fertiliser.Types.NO3N, Depth:11)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8.5" customHeight="1" thickBot="1">
      <c r="A36" s="3" t="s">
        <v>38</v>
      </c>
      <c r="B36" s="3">
        <v>909</v>
      </c>
      <c r="C36" s="4">
        <v>35054</v>
      </c>
      <c r="D36" s="5" t="s">
        <v>73</v>
      </c>
      <c r="E36" s="5">
        <v>20</v>
      </c>
      <c r="F36" s="5" t="s">
        <v>76</v>
      </c>
      <c r="G36" s="60">
        <v>0.1</v>
      </c>
      <c r="H36" s="32"/>
      <c r="I36" s="32"/>
      <c r="J36" s="32"/>
      <c r="K36" t="str">
        <f t="shared" si="0"/>
        <v>1995-12-21 [Fertiliser].Apply(Amount:0.1, Type: Fertiliser.Types.NO3N, Depth:20)</v>
      </c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8.5" customHeight="1" thickBot="1">
      <c r="A37" s="3" t="s">
        <v>38</v>
      </c>
      <c r="B37" s="3">
        <v>909</v>
      </c>
      <c r="C37" s="4">
        <v>35054</v>
      </c>
      <c r="D37" s="5" t="s">
        <v>73</v>
      </c>
      <c r="E37" s="5">
        <v>20</v>
      </c>
      <c r="F37" s="5" t="s">
        <v>76</v>
      </c>
      <c r="G37" s="60">
        <v>1.79</v>
      </c>
      <c r="H37" s="32"/>
      <c r="I37" s="32"/>
      <c r="J37" s="32"/>
      <c r="K37" t="str">
        <f t="shared" si="0"/>
        <v>1995-12-21 [Fertiliser].Apply(Amount:1.79, Type: Fertiliser.Types.NO3N, Depth:20)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8.5" customHeight="1" thickBot="1">
      <c r="A38" s="3" t="s">
        <v>38</v>
      </c>
      <c r="B38" s="3">
        <v>909</v>
      </c>
      <c r="C38" s="4">
        <v>35094</v>
      </c>
      <c r="D38" s="5" t="s">
        <v>73</v>
      </c>
      <c r="E38" s="5">
        <v>20</v>
      </c>
      <c r="F38" s="5" t="s">
        <v>77</v>
      </c>
      <c r="G38" s="60">
        <v>15</v>
      </c>
      <c r="H38" s="32"/>
      <c r="I38" s="32"/>
      <c r="J38" s="32"/>
      <c r="K38" t="str">
        <f t="shared" si="0"/>
        <v>1996-01-30 [Fertiliser].Apply(Amount:15, Type: Fertiliser.Types.NO3N, Depth:20)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8.5" customHeight="1" thickBot="1">
      <c r="A39" s="3" t="s">
        <v>38</v>
      </c>
      <c r="B39" s="3">
        <v>909</v>
      </c>
      <c r="C39" s="4">
        <v>35095</v>
      </c>
      <c r="D39" s="5" t="s">
        <v>73</v>
      </c>
      <c r="E39" s="5">
        <v>20</v>
      </c>
      <c r="F39" s="5" t="s">
        <v>76</v>
      </c>
      <c r="G39" s="60">
        <v>0.04</v>
      </c>
      <c r="H39" s="32"/>
      <c r="I39" s="32"/>
      <c r="J39" s="32"/>
      <c r="K39" t="str">
        <f t="shared" si="0"/>
        <v>1996-01-31 [Fertiliser].Apply(Amount:0.04, Type: Fertiliser.Types.NO3N, Depth:20)</v>
      </c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8.5" customHeight="1" thickBot="1">
      <c r="A40" s="3" t="s">
        <v>38</v>
      </c>
      <c r="B40" s="3">
        <v>909</v>
      </c>
      <c r="C40" s="4">
        <v>35095</v>
      </c>
      <c r="D40" s="5" t="s">
        <v>73</v>
      </c>
      <c r="E40" s="5">
        <v>20</v>
      </c>
      <c r="F40" s="5" t="s">
        <v>76</v>
      </c>
      <c r="G40" s="60">
        <v>1.72</v>
      </c>
      <c r="H40" s="32"/>
      <c r="I40" s="32"/>
      <c r="J40" s="32"/>
      <c r="K40" t="str">
        <f t="shared" si="0"/>
        <v>1996-01-31 [Fertiliser].Apply(Amount:1.72, Type: Fertiliser.Types.NO3N, Depth:20)</v>
      </c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8.5" customHeight="1" thickBot="1">
      <c r="A41" s="3" t="s">
        <v>38</v>
      </c>
      <c r="B41" s="3">
        <v>909</v>
      </c>
      <c r="C41" s="4">
        <v>35117</v>
      </c>
      <c r="D41" s="5" t="s">
        <v>73</v>
      </c>
      <c r="E41" s="5">
        <v>20</v>
      </c>
      <c r="F41" s="5" t="s">
        <v>77</v>
      </c>
      <c r="G41" s="60">
        <v>30</v>
      </c>
      <c r="H41" s="32"/>
      <c r="I41" s="32"/>
      <c r="J41" s="32"/>
      <c r="K41" t="str">
        <f t="shared" si="0"/>
        <v>1996-02-22 [Fertiliser].Apply(Amount:30, Type: Fertiliser.Types.NO3N, Depth:20)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8.5" customHeight="1" thickBot="1">
      <c r="A42" s="3" t="s">
        <v>38</v>
      </c>
      <c r="B42" s="3">
        <v>909</v>
      </c>
      <c r="C42" s="4">
        <v>35117</v>
      </c>
      <c r="D42" s="5" t="s">
        <v>73</v>
      </c>
      <c r="E42" s="5">
        <v>20</v>
      </c>
      <c r="F42" s="5" t="s">
        <v>76</v>
      </c>
      <c r="G42" s="60">
        <v>0.05</v>
      </c>
      <c r="H42" s="32"/>
      <c r="I42" s="32"/>
      <c r="J42" s="32"/>
      <c r="K42" t="str">
        <f t="shared" si="0"/>
        <v>1996-02-22 [Fertiliser].Apply(Amount:0.05, Type: Fertiliser.Types.NO3N, Depth:20)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8.5" customHeight="1" thickBot="1">
      <c r="A43" s="3" t="s">
        <v>38</v>
      </c>
      <c r="B43" s="3">
        <v>909</v>
      </c>
      <c r="C43" s="4">
        <v>35117</v>
      </c>
      <c r="D43" s="5" t="s">
        <v>73</v>
      </c>
      <c r="E43" s="5">
        <v>20</v>
      </c>
      <c r="F43" s="5" t="s">
        <v>76</v>
      </c>
      <c r="G43" s="60">
        <v>2.2400000000000002</v>
      </c>
      <c r="H43" s="32"/>
      <c r="I43" s="32"/>
      <c r="J43" s="32"/>
      <c r="K43" t="str">
        <f t="shared" si="0"/>
        <v>1996-02-22 [Fertiliser].Apply(Amount:2.24, Type: Fertiliser.Types.NO3N, Depth:20)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8.5" customHeight="1" thickBot="1">
      <c r="A44" s="3" t="s">
        <v>38</v>
      </c>
      <c r="B44" s="3">
        <v>909</v>
      </c>
      <c r="C44" s="4">
        <v>35129</v>
      </c>
      <c r="D44" s="5" t="s">
        <v>73</v>
      </c>
      <c r="E44" s="5">
        <v>20</v>
      </c>
      <c r="F44" s="5" t="s">
        <v>76</v>
      </c>
      <c r="G44" s="60">
        <v>0.04</v>
      </c>
      <c r="H44" s="32"/>
      <c r="I44" s="32"/>
      <c r="J44" s="32"/>
      <c r="K44" t="str">
        <f t="shared" si="0"/>
        <v>1996-03-05 [Fertiliser].Apply(Amount:0.04, Type: Fertiliser.Types.NO3N, Depth:20)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8.5" customHeight="1" thickBot="1">
      <c r="A45" s="3" t="s">
        <v>38</v>
      </c>
      <c r="B45" s="3">
        <v>909</v>
      </c>
      <c r="C45" s="4">
        <v>35129</v>
      </c>
      <c r="D45" s="5" t="s">
        <v>73</v>
      </c>
      <c r="E45" s="5">
        <v>20</v>
      </c>
      <c r="F45" s="5" t="s">
        <v>76</v>
      </c>
      <c r="G45" s="60">
        <v>1.85</v>
      </c>
      <c r="H45" s="32"/>
      <c r="I45" s="32"/>
      <c r="J45" s="32"/>
      <c r="K45" t="str">
        <f t="shared" si="0"/>
        <v>1996-03-05 [Fertiliser].Apply(Amount:1.85, Type: Fertiliser.Types.NO3N, Depth:20)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8.5" customHeight="1" thickBot="1">
      <c r="A46" s="3" t="s">
        <v>38</v>
      </c>
      <c r="B46" s="3">
        <v>909</v>
      </c>
      <c r="C46" s="4">
        <v>35135</v>
      </c>
      <c r="D46" s="5" t="s">
        <v>73</v>
      </c>
      <c r="E46" s="5">
        <v>20</v>
      </c>
      <c r="F46" s="5" t="s">
        <v>76</v>
      </c>
      <c r="G46" s="60">
        <v>0.05</v>
      </c>
      <c r="H46" s="32"/>
      <c r="I46" s="32"/>
      <c r="J46" s="32"/>
      <c r="K46" t="str">
        <f t="shared" si="0"/>
        <v>1996-03-11 [Fertiliser].Apply(Amount:0.05, Type: Fertiliser.Types.NO3N, Depth:20)</v>
      </c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8.5" customHeight="1" thickBot="1">
      <c r="A47" s="3" t="s">
        <v>38</v>
      </c>
      <c r="B47" s="3">
        <v>909</v>
      </c>
      <c r="C47" s="4">
        <v>35135</v>
      </c>
      <c r="D47" s="5" t="s">
        <v>73</v>
      </c>
      <c r="E47" s="5">
        <v>20</v>
      </c>
      <c r="F47" s="5" t="s">
        <v>76</v>
      </c>
      <c r="G47" s="60">
        <v>2.52</v>
      </c>
      <c r="H47" s="32"/>
      <c r="I47" s="32"/>
      <c r="J47" s="32"/>
      <c r="K47" t="str">
        <f t="shared" si="0"/>
        <v>1996-03-11 [Fertiliser].Apply(Amount:2.52, Type: Fertiliser.Types.NO3N, Depth:20)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8.5" customHeight="1" thickBot="1">
      <c r="A48" s="3" t="s">
        <v>38</v>
      </c>
      <c r="B48" s="3">
        <v>909</v>
      </c>
      <c r="C48" s="4">
        <v>35146</v>
      </c>
      <c r="D48" s="5" t="s">
        <v>73</v>
      </c>
      <c r="E48" s="5">
        <v>20</v>
      </c>
      <c r="F48" s="5" t="s">
        <v>76</v>
      </c>
      <c r="G48" s="60">
        <v>0.05</v>
      </c>
      <c r="H48" s="32"/>
      <c r="I48" s="32"/>
      <c r="J48" s="32"/>
      <c r="K48" t="str">
        <f t="shared" si="0"/>
        <v>1996-03-22 [Fertiliser].Apply(Amount:0.05, Type: Fertiliser.Types.NO3N, Depth:20)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8.5" customHeight="1" thickBot="1">
      <c r="A49" s="3" t="s">
        <v>38</v>
      </c>
      <c r="B49" s="3">
        <v>909</v>
      </c>
      <c r="C49" s="4">
        <v>35146</v>
      </c>
      <c r="D49" s="5" t="s">
        <v>73</v>
      </c>
      <c r="E49" s="5">
        <v>20</v>
      </c>
      <c r="F49" s="5" t="s">
        <v>76</v>
      </c>
      <c r="G49" s="60">
        <v>2.52</v>
      </c>
      <c r="H49" s="32"/>
      <c r="I49" s="32"/>
      <c r="J49" s="32"/>
      <c r="K49" t="str">
        <f t="shared" si="0"/>
        <v>1996-03-22 [Fertiliser].Apply(Amount:2.52, Type: Fertiliser.Types.NO3N, Depth:20)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8.5" customHeight="1" thickBot="1">
      <c r="A50" s="3" t="s">
        <v>38</v>
      </c>
      <c r="B50" s="3">
        <v>909</v>
      </c>
      <c r="C50" s="4">
        <v>35154</v>
      </c>
      <c r="D50" s="5" t="s">
        <v>73</v>
      </c>
      <c r="E50" s="5">
        <v>20</v>
      </c>
      <c r="F50" s="5" t="s">
        <v>77</v>
      </c>
      <c r="G50" s="60">
        <v>25</v>
      </c>
      <c r="H50" s="32"/>
      <c r="I50" s="32"/>
      <c r="J50" s="32"/>
      <c r="K50" t="str">
        <f t="shared" si="0"/>
        <v>1996-03-30 [Fertiliser].Apply(Amount:25, Type: Fertiliser.Types.NO3N, Depth:20)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8.5" customHeight="1" thickBot="1">
      <c r="A51" s="3" t="s">
        <v>38</v>
      </c>
      <c r="B51" s="3">
        <v>909</v>
      </c>
      <c r="C51" s="4">
        <v>35155</v>
      </c>
      <c r="D51" s="5" t="s">
        <v>73</v>
      </c>
      <c r="E51" s="5">
        <v>20</v>
      </c>
      <c r="F51" s="5" t="s">
        <v>76</v>
      </c>
      <c r="G51" s="60">
        <v>0.05</v>
      </c>
      <c r="H51" s="32"/>
      <c r="I51" s="32"/>
      <c r="J51" s="32"/>
      <c r="K51" t="str">
        <f t="shared" si="0"/>
        <v>1996-03-31 [Fertiliser].Apply(Amount:0.05, Type: Fertiliser.Types.NO3N, Depth:20)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8.5" customHeight="1" thickBot="1">
      <c r="A52" s="3" t="s">
        <v>38</v>
      </c>
      <c r="B52" s="3">
        <v>909</v>
      </c>
      <c r="C52" s="4">
        <v>35155</v>
      </c>
      <c r="D52" s="5" t="s">
        <v>73</v>
      </c>
      <c r="E52" s="5">
        <v>20</v>
      </c>
      <c r="F52" s="5" t="s">
        <v>76</v>
      </c>
      <c r="G52" s="60">
        <v>2.44</v>
      </c>
      <c r="H52" s="32"/>
      <c r="I52" s="32"/>
      <c r="J52" s="32"/>
      <c r="K52" t="str">
        <f t="shared" si="0"/>
        <v>1996-03-31 [Fertiliser].Apply(Amount:2.44, Type: Fertiliser.Types.NO3N, Depth:20)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8.5" customHeight="1" thickBot="1">
      <c r="A53" s="3" t="s">
        <v>38</v>
      </c>
      <c r="B53" s="3">
        <v>909</v>
      </c>
      <c r="C53" s="4">
        <v>35161</v>
      </c>
      <c r="D53" s="5" t="s">
        <v>73</v>
      </c>
      <c r="E53" s="5">
        <v>20</v>
      </c>
      <c r="F53" s="5" t="s">
        <v>76</v>
      </c>
      <c r="G53" s="60">
        <v>0.04</v>
      </c>
      <c r="H53" s="32"/>
      <c r="I53" s="32"/>
      <c r="J53" s="32"/>
      <c r="K53" t="str">
        <f t="shared" si="0"/>
        <v>1996-04-06 [Fertiliser].Apply(Amount:0.04, Type: Fertiliser.Types.NO3N, Depth:20)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8.5" customHeight="1" thickBot="1">
      <c r="A54" s="3" t="s">
        <v>38</v>
      </c>
      <c r="B54" s="3">
        <v>909</v>
      </c>
      <c r="C54" s="4">
        <v>35161</v>
      </c>
      <c r="D54" s="5" t="s">
        <v>73</v>
      </c>
      <c r="E54" s="5">
        <v>20</v>
      </c>
      <c r="F54" s="5" t="s">
        <v>76</v>
      </c>
      <c r="G54" s="60">
        <v>1.29</v>
      </c>
      <c r="H54" s="32"/>
      <c r="I54" s="32"/>
      <c r="J54" s="32"/>
      <c r="K54" t="str">
        <f t="shared" si="0"/>
        <v>1996-04-06 [Fertiliser].Apply(Amount:1.29, Type: Fertiliser.Types.NO3N, Depth:20)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8.5" customHeight="1" thickBot="1">
      <c r="A55" s="3" t="s">
        <v>38</v>
      </c>
      <c r="B55" s="3">
        <v>909</v>
      </c>
      <c r="C55" s="4">
        <v>35165</v>
      </c>
      <c r="D55" s="5" t="s">
        <v>73</v>
      </c>
      <c r="E55" s="5">
        <v>20</v>
      </c>
      <c r="F55" s="5" t="s">
        <v>76</v>
      </c>
      <c r="G55" s="60">
        <v>0.03</v>
      </c>
      <c r="H55" s="32"/>
      <c r="I55" s="32"/>
      <c r="J55" s="32"/>
      <c r="K55" t="str">
        <f t="shared" si="0"/>
        <v>1996-04-10 [Fertiliser].Apply(Amount:0.03, Type: Fertiliser.Types.NO3N, Depth:20)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8.5" customHeight="1" thickBot="1">
      <c r="A56" s="3" t="s">
        <v>38</v>
      </c>
      <c r="B56" s="3">
        <v>909</v>
      </c>
      <c r="C56" s="4">
        <v>35165</v>
      </c>
      <c r="D56" s="5" t="s">
        <v>73</v>
      </c>
      <c r="E56" s="5">
        <v>20</v>
      </c>
      <c r="F56" s="5" t="s">
        <v>76</v>
      </c>
      <c r="G56" s="60">
        <v>1.56</v>
      </c>
      <c r="H56" s="32"/>
      <c r="I56" s="32"/>
      <c r="J56" s="32"/>
      <c r="K56" t="str">
        <f t="shared" si="0"/>
        <v>1996-04-10 [Fertiliser].Apply(Amount:1.56, Type: Fertiliser.Types.NO3N, Depth:20)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8.5" customHeight="1" thickBot="1">
      <c r="A57" s="3" t="s">
        <v>38</v>
      </c>
      <c r="B57" s="3">
        <v>909</v>
      </c>
      <c r="C57" s="4">
        <v>35170</v>
      </c>
      <c r="D57" s="5" t="s">
        <v>73</v>
      </c>
      <c r="E57" s="5">
        <v>20</v>
      </c>
      <c r="F57" s="5" t="s">
        <v>76</v>
      </c>
      <c r="G57" s="60">
        <v>0.01</v>
      </c>
      <c r="H57" s="32"/>
      <c r="I57" s="32"/>
      <c r="J57" s="32"/>
      <c r="K57" t="str">
        <f t="shared" si="0"/>
        <v>1996-04-15 [Fertiliser].Apply(Amount:0.01, Type: Fertiliser.Types.NO3N, Depth:20)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8.5" customHeight="1" thickBot="1">
      <c r="A58" s="3" t="s">
        <v>38</v>
      </c>
      <c r="B58" s="3">
        <v>909</v>
      </c>
      <c r="C58" s="4">
        <v>35170</v>
      </c>
      <c r="D58" s="5" t="s">
        <v>73</v>
      </c>
      <c r="E58" s="5">
        <v>20</v>
      </c>
      <c r="F58" s="5" t="s">
        <v>76</v>
      </c>
      <c r="G58" s="60">
        <v>1.1299999999999999</v>
      </c>
      <c r="H58" s="32"/>
      <c r="I58" s="32"/>
      <c r="J58" s="32"/>
      <c r="K58" t="str">
        <f t="shared" si="0"/>
        <v>1996-04-15 [Fertiliser].Apply(Amount:1.13, Type: Fertiliser.Types.NO3N, Depth:20)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8.5" customHeight="1" thickBot="1">
      <c r="A59" s="3" t="s">
        <v>38</v>
      </c>
      <c r="B59" s="3">
        <v>909</v>
      </c>
      <c r="C59" s="4">
        <v>35174</v>
      </c>
      <c r="D59" s="5" t="s">
        <v>73</v>
      </c>
      <c r="E59" s="5">
        <v>20</v>
      </c>
      <c r="F59" s="5" t="s">
        <v>76</v>
      </c>
      <c r="G59" s="60">
        <v>0.01</v>
      </c>
      <c r="H59" s="32"/>
      <c r="I59" s="32"/>
      <c r="J59" s="32"/>
      <c r="K59" t="str">
        <f t="shared" si="0"/>
        <v>1996-04-19 [Fertiliser].Apply(Amount:0.01, Type: Fertiliser.Types.NO3N, Depth:20)</v>
      </c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8.5" customHeight="1" thickBot="1">
      <c r="A60" s="3" t="s">
        <v>38</v>
      </c>
      <c r="B60" s="3">
        <v>909</v>
      </c>
      <c r="C60" s="4">
        <v>35174</v>
      </c>
      <c r="D60" s="5" t="s">
        <v>73</v>
      </c>
      <c r="E60" s="5">
        <v>20</v>
      </c>
      <c r="F60" s="5" t="s">
        <v>76</v>
      </c>
      <c r="G60" s="60">
        <v>2.16</v>
      </c>
      <c r="H60" s="32"/>
      <c r="I60" s="32"/>
      <c r="J60" s="32"/>
      <c r="K60" t="str">
        <f t="shared" si="0"/>
        <v>1996-04-19 [Fertiliser].Apply(Amount:2.16, Type: Fertiliser.Types.NO3N, Depth:20)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8.5" customHeight="1" thickBot="1">
      <c r="A61" s="3" t="s">
        <v>38</v>
      </c>
      <c r="B61" s="3">
        <v>909</v>
      </c>
      <c r="C61" s="4">
        <v>35178</v>
      </c>
      <c r="D61" s="5" t="s">
        <v>73</v>
      </c>
      <c r="E61" s="5">
        <v>20</v>
      </c>
      <c r="F61" s="5" t="s">
        <v>76</v>
      </c>
      <c r="G61" s="60">
        <v>0.04</v>
      </c>
      <c r="H61" s="32"/>
      <c r="I61" s="32"/>
      <c r="J61" s="32"/>
      <c r="K61" t="str">
        <f t="shared" si="0"/>
        <v>1996-04-23 [Fertiliser].Apply(Amount:0.04, Type: Fertiliser.Types.NO3N, Depth:20)</v>
      </c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8.5" customHeight="1" thickBot="1">
      <c r="A62" s="3" t="s">
        <v>38</v>
      </c>
      <c r="B62" s="3">
        <v>909</v>
      </c>
      <c r="C62" s="4">
        <v>35178</v>
      </c>
      <c r="D62" s="5" t="s">
        <v>73</v>
      </c>
      <c r="E62" s="5">
        <v>20</v>
      </c>
      <c r="F62" s="5" t="s">
        <v>76</v>
      </c>
      <c r="G62" s="60">
        <v>3.38</v>
      </c>
      <c r="H62" s="32"/>
      <c r="I62" s="32"/>
      <c r="J62" s="32"/>
      <c r="K62" t="str">
        <f t="shared" si="0"/>
        <v>1996-04-23 [Fertiliser].Apply(Amount:3.38, Type: Fertiliser.Types.NO3N, Depth:20)</v>
      </c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8.5" customHeight="1" thickBot="1">
      <c r="A63" s="3" t="s">
        <v>38</v>
      </c>
      <c r="B63" s="3">
        <v>909</v>
      </c>
      <c r="C63" s="4">
        <v>35181</v>
      </c>
      <c r="D63" s="5" t="s">
        <v>73</v>
      </c>
      <c r="E63" s="5">
        <v>20</v>
      </c>
      <c r="F63" s="5" t="s">
        <v>76</v>
      </c>
      <c r="G63" s="60">
        <v>0.03</v>
      </c>
      <c r="H63" s="32"/>
      <c r="I63" s="32"/>
      <c r="J63" s="32"/>
      <c r="K63" t="str">
        <f t="shared" si="0"/>
        <v>1996-04-26 [Fertiliser].Apply(Amount:0.03, Type: Fertiliser.Types.NO3N, Depth:20)</v>
      </c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8.5" customHeight="1" thickBot="1">
      <c r="A64" s="3" t="s">
        <v>38</v>
      </c>
      <c r="B64" s="3">
        <v>909</v>
      </c>
      <c r="C64" s="4">
        <v>35181</v>
      </c>
      <c r="D64" s="5" t="s">
        <v>73</v>
      </c>
      <c r="E64" s="5">
        <v>20</v>
      </c>
      <c r="F64" s="5" t="s">
        <v>76</v>
      </c>
      <c r="G64" s="60">
        <v>2.94</v>
      </c>
      <c r="H64" s="32"/>
      <c r="I64" s="32"/>
      <c r="J64" s="32"/>
      <c r="K64" t="str">
        <f t="shared" si="0"/>
        <v>1996-04-26 [Fertiliser].Apply(Amount:2.94, Type: Fertiliser.Types.NO3N, Depth:20)</v>
      </c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8.5" customHeight="1" thickBot="1">
      <c r="A65" s="3" t="s">
        <v>38</v>
      </c>
      <c r="B65" s="3">
        <v>909</v>
      </c>
      <c r="C65" s="4">
        <v>35187</v>
      </c>
      <c r="D65" s="5" t="s">
        <v>73</v>
      </c>
      <c r="E65" s="5">
        <v>20</v>
      </c>
      <c r="F65" s="5" t="s">
        <v>76</v>
      </c>
      <c r="G65" s="60">
        <v>0.05</v>
      </c>
      <c r="H65" s="32"/>
      <c r="I65" s="32"/>
      <c r="J65" s="32"/>
      <c r="K65" t="str">
        <f t="shared" si="0"/>
        <v>1996-05-02 [Fertiliser].Apply(Amount:0.05, Type: Fertiliser.Types.NO3N, Depth:20)</v>
      </c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8.5" customHeight="1" thickBot="1">
      <c r="A66" s="6" t="s">
        <v>38</v>
      </c>
      <c r="B66" s="6">
        <v>909</v>
      </c>
      <c r="C66" s="7">
        <v>35187</v>
      </c>
      <c r="D66" s="8" t="s">
        <v>73</v>
      </c>
      <c r="E66" s="8">
        <v>20</v>
      </c>
      <c r="F66" s="8" t="s">
        <v>76</v>
      </c>
      <c r="G66" s="61">
        <v>1.55</v>
      </c>
      <c r="H66" s="34"/>
      <c r="I66" s="34"/>
      <c r="J66" s="34"/>
      <c r="K66" t="str">
        <f t="shared" si="0"/>
        <v>1996-05-02 [Fertiliser].Apply(Amount:1.55, Type: Fertiliser.Types.NO3N, Depth:20)</v>
      </c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8.5" customHeight="1" thickBot="1">
      <c r="A67" s="3" t="s">
        <v>38</v>
      </c>
      <c r="B67" s="3">
        <v>910</v>
      </c>
      <c r="C67" s="4">
        <v>35054</v>
      </c>
      <c r="D67" s="5" t="s">
        <v>73</v>
      </c>
      <c r="E67" s="5">
        <v>20</v>
      </c>
      <c r="F67" s="5" t="s">
        <v>76</v>
      </c>
      <c r="G67" s="60">
        <v>0.1</v>
      </c>
      <c r="H67" s="32"/>
      <c r="I67" s="32"/>
      <c r="J67" s="32"/>
      <c r="K67" t="str">
        <f t="shared" si="0"/>
        <v>1995-12-21 [Fertiliser].Apply(Amount:0.1, Type: Fertiliser.Types.NO3N, Depth:20)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8.5" customHeight="1" thickBot="1">
      <c r="A68" s="3" t="s">
        <v>38</v>
      </c>
      <c r="B68" s="3">
        <v>910</v>
      </c>
      <c r="C68" s="4">
        <v>35054</v>
      </c>
      <c r="D68" s="5" t="s">
        <v>73</v>
      </c>
      <c r="E68" s="5">
        <v>20</v>
      </c>
      <c r="F68" s="5" t="s">
        <v>76</v>
      </c>
      <c r="G68" s="60">
        <v>1.79</v>
      </c>
      <c r="H68" s="32"/>
      <c r="I68" s="32"/>
      <c r="J68" s="32"/>
      <c r="K68" t="str">
        <f t="shared" si="0"/>
        <v>1995-12-21 [Fertiliser].Apply(Amount:1.79, Type: Fertiliser.Types.NO3N, Depth:20)</v>
      </c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8.5" customHeight="1" thickBot="1">
      <c r="A69" s="3" t="s">
        <v>38</v>
      </c>
      <c r="B69" s="3">
        <v>910</v>
      </c>
      <c r="C69" s="4">
        <v>35094</v>
      </c>
      <c r="D69" s="5" t="s">
        <v>73</v>
      </c>
      <c r="E69" s="5">
        <v>20</v>
      </c>
      <c r="F69" s="5" t="s">
        <v>77</v>
      </c>
      <c r="G69" s="60">
        <v>50</v>
      </c>
      <c r="H69" s="32"/>
      <c r="I69" s="32"/>
      <c r="J69" s="32"/>
      <c r="K69" t="str">
        <f t="shared" ref="K69:K132" si="1">TEXT(C69, "yyyy-mm-dd") &amp; " [Fertiliser].Apply(Amount:" &amp; G69 &amp; ", Type: Fertiliser.Types.NO3N, Depth:" &amp; E69 &amp; ")"</f>
        <v>1996-01-30 [Fertiliser].Apply(Amount:50, Type: Fertiliser.Types.NO3N, Depth:20)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8.5" customHeight="1" thickBot="1">
      <c r="A70" s="3" t="s">
        <v>38</v>
      </c>
      <c r="B70" s="3">
        <v>910</v>
      </c>
      <c r="C70" s="4">
        <v>35095</v>
      </c>
      <c r="D70" s="5" t="s">
        <v>73</v>
      </c>
      <c r="E70" s="5">
        <v>20</v>
      </c>
      <c r="F70" s="5" t="s">
        <v>76</v>
      </c>
      <c r="G70" s="60">
        <v>0.04</v>
      </c>
      <c r="H70" s="32"/>
      <c r="I70" s="32"/>
      <c r="J70" s="32"/>
      <c r="K70" t="str">
        <f t="shared" si="1"/>
        <v>1996-01-31 [Fertiliser].Apply(Amount:0.04, Type: Fertiliser.Types.NO3N, Depth:20)</v>
      </c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8.5" customHeight="1" thickBot="1">
      <c r="A71" s="3" t="s">
        <v>38</v>
      </c>
      <c r="B71" s="3">
        <v>910</v>
      </c>
      <c r="C71" s="4">
        <v>35095</v>
      </c>
      <c r="D71" s="5" t="s">
        <v>73</v>
      </c>
      <c r="E71" s="5">
        <v>20</v>
      </c>
      <c r="F71" s="5" t="s">
        <v>76</v>
      </c>
      <c r="G71" s="60">
        <v>1.72</v>
      </c>
      <c r="H71" s="32"/>
      <c r="I71" s="32"/>
      <c r="J71" s="32"/>
      <c r="K71" t="str">
        <f t="shared" si="1"/>
        <v>1996-01-31 [Fertiliser].Apply(Amount:1.72, Type: Fertiliser.Types.NO3N, Depth:20)</v>
      </c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8.5" customHeight="1" thickBot="1">
      <c r="A72" s="3" t="s">
        <v>38</v>
      </c>
      <c r="B72" s="3">
        <v>910</v>
      </c>
      <c r="C72" s="4">
        <v>35117</v>
      </c>
      <c r="D72" s="5" t="s">
        <v>73</v>
      </c>
      <c r="E72" s="5">
        <v>20</v>
      </c>
      <c r="F72" s="5" t="s">
        <v>76</v>
      </c>
      <c r="G72" s="60">
        <v>125</v>
      </c>
      <c r="H72" s="32"/>
      <c r="I72" s="32"/>
      <c r="J72" s="32"/>
      <c r="K72" t="str">
        <f t="shared" si="1"/>
        <v>1996-02-22 [Fertiliser].Apply(Amount:125, Type: Fertiliser.Types.NO3N, Depth:20)</v>
      </c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8.5" customHeight="1" thickBot="1">
      <c r="A73" s="3" t="s">
        <v>38</v>
      </c>
      <c r="B73" s="3">
        <v>910</v>
      </c>
      <c r="C73" s="4">
        <v>35117</v>
      </c>
      <c r="D73" s="5" t="s">
        <v>73</v>
      </c>
      <c r="E73" s="5">
        <v>20</v>
      </c>
      <c r="F73" s="5" t="s">
        <v>76</v>
      </c>
      <c r="G73" s="60">
        <v>0.05</v>
      </c>
      <c r="H73" s="32"/>
      <c r="I73" s="32"/>
      <c r="J73" s="32"/>
      <c r="K73" t="str">
        <f t="shared" si="1"/>
        <v>1996-02-22 [Fertiliser].Apply(Amount:0.05, Type: Fertiliser.Types.NO3N, Depth:20)</v>
      </c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8.5" customHeight="1" thickBot="1">
      <c r="A74" s="3" t="s">
        <v>38</v>
      </c>
      <c r="B74" s="3">
        <v>910</v>
      </c>
      <c r="C74" s="4">
        <v>35117</v>
      </c>
      <c r="D74" s="5" t="s">
        <v>73</v>
      </c>
      <c r="E74" s="5">
        <v>20</v>
      </c>
      <c r="F74" s="5" t="s">
        <v>76</v>
      </c>
      <c r="G74" s="60">
        <v>2.2400000000000002</v>
      </c>
      <c r="H74" s="32"/>
      <c r="I74" s="32"/>
      <c r="J74" s="32"/>
      <c r="K74" t="str">
        <f t="shared" si="1"/>
        <v>1996-02-22 [Fertiliser].Apply(Amount:2.24, Type: Fertiliser.Types.NO3N, Depth:20)</v>
      </c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8.5" customHeight="1" thickBot="1">
      <c r="A75" s="3" t="s">
        <v>38</v>
      </c>
      <c r="B75" s="3">
        <v>910</v>
      </c>
      <c r="C75" s="4">
        <v>35129</v>
      </c>
      <c r="D75" s="5" t="s">
        <v>73</v>
      </c>
      <c r="E75" s="5">
        <v>20</v>
      </c>
      <c r="F75" s="5" t="s">
        <v>76</v>
      </c>
      <c r="G75" s="60">
        <v>0.04</v>
      </c>
      <c r="H75" s="32"/>
      <c r="I75" s="32"/>
      <c r="J75" s="32"/>
      <c r="K75" t="str">
        <f t="shared" si="1"/>
        <v>1996-03-05 [Fertiliser].Apply(Amount:0.04, Type: Fertiliser.Types.NO3N, Depth:20)</v>
      </c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8.5" customHeight="1" thickBot="1">
      <c r="A76" s="3" t="s">
        <v>38</v>
      </c>
      <c r="B76" s="3">
        <v>910</v>
      </c>
      <c r="C76" s="4">
        <v>35129</v>
      </c>
      <c r="D76" s="5" t="s">
        <v>73</v>
      </c>
      <c r="E76" s="5">
        <v>20</v>
      </c>
      <c r="F76" s="5" t="s">
        <v>76</v>
      </c>
      <c r="G76" s="60">
        <v>1.85</v>
      </c>
      <c r="H76" s="32"/>
      <c r="I76" s="32"/>
      <c r="J76" s="32"/>
      <c r="K76" t="str">
        <f t="shared" si="1"/>
        <v>1996-03-05 [Fertiliser].Apply(Amount:1.85, Type: Fertiliser.Types.NO3N, Depth:20)</v>
      </c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8.5" customHeight="1" thickBot="1">
      <c r="A77" s="3" t="s">
        <v>38</v>
      </c>
      <c r="B77" s="3">
        <v>910</v>
      </c>
      <c r="C77" s="4">
        <v>35135</v>
      </c>
      <c r="D77" s="5" t="s">
        <v>73</v>
      </c>
      <c r="E77" s="5">
        <v>20</v>
      </c>
      <c r="F77" s="5" t="s">
        <v>76</v>
      </c>
      <c r="G77" s="60">
        <v>0.05</v>
      </c>
      <c r="H77" s="32"/>
      <c r="I77" s="32"/>
      <c r="J77" s="32"/>
      <c r="K77" t="str">
        <f t="shared" si="1"/>
        <v>1996-03-11 [Fertiliser].Apply(Amount:0.05, Type: Fertiliser.Types.NO3N, Depth:20)</v>
      </c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8.5" customHeight="1" thickBot="1">
      <c r="A78" s="3" t="s">
        <v>38</v>
      </c>
      <c r="B78" s="3">
        <v>910</v>
      </c>
      <c r="C78" s="4">
        <v>35135</v>
      </c>
      <c r="D78" s="5" t="s">
        <v>73</v>
      </c>
      <c r="E78" s="5">
        <v>20</v>
      </c>
      <c r="F78" s="5" t="s">
        <v>76</v>
      </c>
      <c r="G78" s="60">
        <v>2.52</v>
      </c>
      <c r="H78" s="32"/>
      <c r="I78" s="32"/>
      <c r="J78" s="32"/>
      <c r="K78" t="str">
        <f t="shared" si="1"/>
        <v>1996-03-11 [Fertiliser].Apply(Amount:2.52, Type: Fertiliser.Types.NO3N, Depth:20)</v>
      </c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8.5" customHeight="1" thickBot="1">
      <c r="A79" s="3" t="s">
        <v>38</v>
      </c>
      <c r="B79" s="3">
        <v>910</v>
      </c>
      <c r="C79" s="4">
        <v>35146</v>
      </c>
      <c r="D79" s="5" t="s">
        <v>73</v>
      </c>
      <c r="E79" s="5">
        <v>20</v>
      </c>
      <c r="F79" s="5" t="s">
        <v>76</v>
      </c>
      <c r="G79" s="60">
        <v>0.05</v>
      </c>
      <c r="H79" s="32"/>
      <c r="I79" s="32"/>
      <c r="J79" s="32"/>
      <c r="K79" t="str">
        <f t="shared" si="1"/>
        <v>1996-03-22 [Fertiliser].Apply(Amount:0.05, Type: Fertiliser.Types.NO3N, Depth:20)</v>
      </c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8.5" customHeight="1" thickBot="1">
      <c r="A80" s="3" t="s">
        <v>38</v>
      </c>
      <c r="B80" s="3">
        <v>910</v>
      </c>
      <c r="C80" s="4">
        <v>35146</v>
      </c>
      <c r="D80" s="5" t="s">
        <v>73</v>
      </c>
      <c r="E80" s="5">
        <v>20</v>
      </c>
      <c r="F80" s="5" t="s">
        <v>76</v>
      </c>
      <c r="G80" s="60">
        <v>2.52</v>
      </c>
      <c r="H80" s="32"/>
      <c r="I80" s="32"/>
      <c r="J80" s="32"/>
      <c r="K80" t="str">
        <f t="shared" si="1"/>
        <v>1996-03-22 [Fertiliser].Apply(Amount:2.52, Type: Fertiliser.Types.NO3N, Depth:20)</v>
      </c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8.5" customHeight="1" thickBot="1">
      <c r="A81" s="3" t="s">
        <v>38</v>
      </c>
      <c r="B81" s="3">
        <v>910</v>
      </c>
      <c r="C81" s="4">
        <v>35154</v>
      </c>
      <c r="D81" s="5" t="s">
        <v>73</v>
      </c>
      <c r="E81" s="5">
        <v>20</v>
      </c>
      <c r="F81" s="5" t="s">
        <v>76</v>
      </c>
      <c r="G81" s="60">
        <v>125</v>
      </c>
      <c r="H81" s="32"/>
      <c r="I81" s="32"/>
      <c r="J81" s="32"/>
      <c r="K81" t="str">
        <f t="shared" si="1"/>
        <v>1996-03-30 [Fertiliser].Apply(Amount:125, Type: Fertiliser.Types.NO3N, Depth:20)</v>
      </c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8.5" customHeight="1" thickBot="1">
      <c r="A82" s="3" t="s">
        <v>38</v>
      </c>
      <c r="B82" s="3">
        <v>910</v>
      </c>
      <c r="C82" s="4">
        <v>35155</v>
      </c>
      <c r="D82" s="5" t="s">
        <v>73</v>
      </c>
      <c r="E82" s="5">
        <v>20</v>
      </c>
      <c r="F82" s="5" t="s">
        <v>76</v>
      </c>
      <c r="G82" s="60">
        <v>0.05</v>
      </c>
      <c r="H82" s="32"/>
      <c r="I82" s="32"/>
      <c r="J82" s="32"/>
      <c r="K82" t="str">
        <f t="shared" si="1"/>
        <v>1996-03-31 [Fertiliser].Apply(Amount:0.05, Type: Fertiliser.Types.NO3N, Depth:20)</v>
      </c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8.5" customHeight="1" thickBot="1">
      <c r="A83" s="3" t="s">
        <v>38</v>
      </c>
      <c r="B83" s="3">
        <v>910</v>
      </c>
      <c r="C83" s="4">
        <v>35155</v>
      </c>
      <c r="D83" s="5" t="s">
        <v>73</v>
      </c>
      <c r="E83" s="5">
        <v>20</v>
      </c>
      <c r="F83" s="5" t="s">
        <v>76</v>
      </c>
      <c r="G83" s="60">
        <v>2.44</v>
      </c>
      <c r="H83" s="32"/>
      <c r="I83" s="32"/>
      <c r="J83" s="32"/>
      <c r="K83" t="str">
        <f t="shared" si="1"/>
        <v>1996-03-31 [Fertiliser].Apply(Amount:2.44, Type: Fertiliser.Types.NO3N, Depth:20)</v>
      </c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8.5" customHeight="1" thickBot="1">
      <c r="A84" s="3" t="s">
        <v>38</v>
      </c>
      <c r="B84" s="3">
        <v>910</v>
      </c>
      <c r="C84" s="4">
        <v>35161</v>
      </c>
      <c r="D84" s="5" t="s">
        <v>73</v>
      </c>
      <c r="E84" s="5">
        <v>20</v>
      </c>
      <c r="F84" s="5" t="s">
        <v>76</v>
      </c>
      <c r="G84" s="60">
        <v>0.04</v>
      </c>
      <c r="H84" s="32"/>
      <c r="I84" s="32"/>
      <c r="J84" s="32"/>
      <c r="K84" t="str">
        <f t="shared" si="1"/>
        <v>1996-04-06 [Fertiliser].Apply(Amount:0.04, Type: Fertiliser.Types.NO3N, Depth:20)</v>
      </c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8.5" customHeight="1" thickBot="1">
      <c r="A85" s="3" t="s">
        <v>38</v>
      </c>
      <c r="B85" s="3">
        <v>910</v>
      </c>
      <c r="C85" s="4">
        <v>35161</v>
      </c>
      <c r="D85" s="5" t="s">
        <v>73</v>
      </c>
      <c r="E85" s="5">
        <v>20</v>
      </c>
      <c r="F85" s="5" t="s">
        <v>76</v>
      </c>
      <c r="G85" s="60">
        <v>1.29</v>
      </c>
      <c r="H85" s="32"/>
      <c r="I85" s="32"/>
      <c r="J85" s="32"/>
      <c r="K85" t="str">
        <f t="shared" si="1"/>
        <v>1996-04-06 [Fertiliser].Apply(Amount:1.29, Type: Fertiliser.Types.NO3N, Depth:20)</v>
      </c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8.5" customHeight="1" thickBot="1">
      <c r="A86" s="3" t="s">
        <v>38</v>
      </c>
      <c r="B86" s="3">
        <v>910</v>
      </c>
      <c r="C86" s="4">
        <v>35165</v>
      </c>
      <c r="D86" s="5" t="s">
        <v>73</v>
      </c>
      <c r="E86" s="5">
        <v>20</v>
      </c>
      <c r="F86" s="5" t="s">
        <v>76</v>
      </c>
      <c r="G86" s="60">
        <v>0.03</v>
      </c>
      <c r="H86" s="32"/>
      <c r="I86" s="32"/>
      <c r="J86" s="32"/>
      <c r="K86" t="str">
        <f t="shared" si="1"/>
        <v>1996-04-10 [Fertiliser].Apply(Amount:0.03, Type: Fertiliser.Types.NO3N, Depth:20)</v>
      </c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8.5" customHeight="1" thickBot="1">
      <c r="A87" s="3" t="s">
        <v>38</v>
      </c>
      <c r="B87" s="3">
        <v>910</v>
      </c>
      <c r="C87" s="4">
        <v>35165</v>
      </c>
      <c r="D87" s="5" t="s">
        <v>73</v>
      </c>
      <c r="E87" s="5">
        <v>20</v>
      </c>
      <c r="F87" s="5" t="s">
        <v>76</v>
      </c>
      <c r="G87" s="60">
        <v>1.56</v>
      </c>
      <c r="H87" s="32"/>
      <c r="I87" s="32"/>
      <c r="J87" s="32"/>
      <c r="K87" t="str">
        <f t="shared" si="1"/>
        <v>1996-04-10 [Fertiliser].Apply(Amount:1.56, Type: Fertiliser.Types.NO3N, Depth:20)</v>
      </c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8.5" customHeight="1" thickBot="1">
      <c r="A88" s="3" t="s">
        <v>38</v>
      </c>
      <c r="B88" s="3">
        <v>910</v>
      </c>
      <c r="C88" s="4">
        <v>35170</v>
      </c>
      <c r="D88" s="5" t="s">
        <v>73</v>
      </c>
      <c r="E88" s="5">
        <v>20</v>
      </c>
      <c r="F88" s="5" t="s">
        <v>76</v>
      </c>
      <c r="G88" s="60">
        <v>0.01</v>
      </c>
      <c r="H88" s="32"/>
      <c r="I88" s="32"/>
      <c r="J88" s="32"/>
      <c r="K88" t="str">
        <f t="shared" si="1"/>
        <v>1996-04-15 [Fertiliser].Apply(Amount:0.01, Type: Fertiliser.Types.NO3N, Depth:20)</v>
      </c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8.5" customHeight="1" thickBot="1">
      <c r="A89" s="3" t="s">
        <v>38</v>
      </c>
      <c r="B89" s="3">
        <v>910</v>
      </c>
      <c r="C89" s="4">
        <v>35170</v>
      </c>
      <c r="D89" s="5" t="s">
        <v>73</v>
      </c>
      <c r="E89" s="5">
        <v>20</v>
      </c>
      <c r="F89" s="5" t="s">
        <v>76</v>
      </c>
      <c r="G89" s="60">
        <v>1.1299999999999999</v>
      </c>
      <c r="H89" s="32"/>
      <c r="I89" s="32"/>
      <c r="J89" s="32"/>
      <c r="K89" t="str">
        <f t="shared" si="1"/>
        <v>1996-04-15 [Fertiliser].Apply(Amount:1.13, Type: Fertiliser.Types.NO3N, Depth:20)</v>
      </c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8.5" customHeight="1" thickBot="1">
      <c r="A90" s="3" t="s">
        <v>38</v>
      </c>
      <c r="B90" s="3">
        <v>910</v>
      </c>
      <c r="C90" s="4">
        <v>35173</v>
      </c>
      <c r="D90" s="5" t="s">
        <v>73</v>
      </c>
      <c r="E90" s="5">
        <v>20</v>
      </c>
      <c r="F90" s="5" t="s">
        <v>76</v>
      </c>
      <c r="G90" s="60">
        <v>50</v>
      </c>
      <c r="H90" s="32"/>
      <c r="I90" s="32"/>
      <c r="J90" s="32"/>
      <c r="K90" t="str">
        <f t="shared" si="1"/>
        <v>1996-04-18 [Fertiliser].Apply(Amount:50, Type: Fertiliser.Types.NO3N, Depth:20)</v>
      </c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8.5" customHeight="1" thickBot="1">
      <c r="A91" s="3" t="s">
        <v>38</v>
      </c>
      <c r="B91" s="3">
        <v>910</v>
      </c>
      <c r="C91" s="4">
        <v>35174</v>
      </c>
      <c r="D91" s="5" t="s">
        <v>73</v>
      </c>
      <c r="E91" s="5">
        <v>20</v>
      </c>
      <c r="F91" s="5" t="s">
        <v>76</v>
      </c>
      <c r="G91" s="60">
        <v>0.01</v>
      </c>
      <c r="H91" s="32"/>
      <c r="I91" s="32"/>
      <c r="J91" s="32"/>
      <c r="K91" t="str">
        <f t="shared" si="1"/>
        <v>1996-04-19 [Fertiliser].Apply(Amount:0.01, Type: Fertiliser.Types.NO3N, Depth:20)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8.5" customHeight="1" thickBot="1">
      <c r="A92" s="3" t="s">
        <v>38</v>
      </c>
      <c r="B92" s="3">
        <v>910</v>
      </c>
      <c r="C92" s="4">
        <v>35174</v>
      </c>
      <c r="D92" s="5" t="s">
        <v>73</v>
      </c>
      <c r="E92" s="5">
        <v>20</v>
      </c>
      <c r="F92" s="5" t="s">
        <v>76</v>
      </c>
      <c r="G92" s="60">
        <v>2.16</v>
      </c>
      <c r="H92" s="32"/>
      <c r="I92" s="32"/>
      <c r="J92" s="32"/>
      <c r="K92" t="str">
        <f t="shared" si="1"/>
        <v>1996-04-19 [Fertiliser].Apply(Amount:2.16, Type: Fertiliser.Types.NO3N, Depth:20)</v>
      </c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8.5" customHeight="1" thickBot="1">
      <c r="A93" s="3" t="s">
        <v>38</v>
      </c>
      <c r="B93" s="3">
        <v>910</v>
      </c>
      <c r="C93" s="4">
        <v>35178</v>
      </c>
      <c r="D93" s="5" t="s">
        <v>73</v>
      </c>
      <c r="E93" s="5">
        <v>20</v>
      </c>
      <c r="F93" s="5" t="s">
        <v>76</v>
      </c>
      <c r="G93" s="60">
        <v>0.04</v>
      </c>
      <c r="H93" s="32"/>
      <c r="I93" s="32"/>
      <c r="J93" s="32"/>
      <c r="K93" t="str">
        <f t="shared" si="1"/>
        <v>1996-04-23 [Fertiliser].Apply(Amount:0.04, Type: Fertiliser.Types.NO3N, Depth:20)</v>
      </c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8.5" customHeight="1" thickBot="1">
      <c r="A94" s="3" t="s">
        <v>38</v>
      </c>
      <c r="B94" s="3">
        <v>910</v>
      </c>
      <c r="C94" s="4">
        <v>35178</v>
      </c>
      <c r="D94" s="5" t="s">
        <v>73</v>
      </c>
      <c r="E94" s="5">
        <v>20</v>
      </c>
      <c r="F94" s="5" t="s">
        <v>76</v>
      </c>
      <c r="G94" s="60">
        <v>3.38</v>
      </c>
      <c r="H94" s="32"/>
      <c r="I94" s="32"/>
      <c r="J94" s="32"/>
      <c r="K94" t="str">
        <f t="shared" si="1"/>
        <v>1996-04-23 [Fertiliser].Apply(Amount:3.38, Type: Fertiliser.Types.NO3N, Depth:20)</v>
      </c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8.5" customHeight="1" thickBot="1">
      <c r="A95" s="3" t="s">
        <v>38</v>
      </c>
      <c r="B95" s="3">
        <v>910</v>
      </c>
      <c r="C95" s="4">
        <v>35181</v>
      </c>
      <c r="D95" s="5" t="s">
        <v>73</v>
      </c>
      <c r="E95" s="5">
        <v>20</v>
      </c>
      <c r="F95" s="5" t="s">
        <v>76</v>
      </c>
      <c r="G95" s="60">
        <v>0.03</v>
      </c>
      <c r="H95" s="32"/>
      <c r="I95" s="32"/>
      <c r="J95" s="32"/>
      <c r="K95" t="str">
        <f t="shared" si="1"/>
        <v>1996-04-26 [Fertiliser].Apply(Amount:0.03, Type: Fertiliser.Types.NO3N, Depth:20)</v>
      </c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8.5" customHeight="1" thickBot="1">
      <c r="A96" s="3" t="s">
        <v>38</v>
      </c>
      <c r="B96" s="3">
        <v>910</v>
      </c>
      <c r="C96" s="4">
        <v>35181</v>
      </c>
      <c r="D96" s="5" t="s">
        <v>73</v>
      </c>
      <c r="E96" s="5">
        <v>20</v>
      </c>
      <c r="F96" s="5" t="s">
        <v>76</v>
      </c>
      <c r="G96" s="60">
        <v>2.94</v>
      </c>
      <c r="H96" s="32"/>
      <c r="I96" s="32"/>
      <c r="J96" s="32"/>
      <c r="K96" t="str">
        <f t="shared" si="1"/>
        <v>1996-04-26 [Fertiliser].Apply(Amount:2.94, Type: Fertiliser.Types.NO3N, Depth:20)</v>
      </c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8.5" customHeight="1" thickBot="1">
      <c r="A97" s="3" t="s">
        <v>38</v>
      </c>
      <c r="B97" s="3">
        <v>910</v>
      </c>
      <c r="C97" s="4">
        <v>35187</v>
      </c>
      <c r="D97" s="5" t="s">
        <v>73</v>
      </c>
      <c r="E97" s="5">
        <v>20</v>
      </c>
      <c r="F97" s="5" t="s">
        <v>76</v>
      </c>
      <c r="G97" s="60">
        <v>7.0000000000000007E-2</v>
      </c>
      <c r="H97" s="32"/>
      <c r="I97" s="32"/>
      <c r="J97" s="32"/>
      <c r="K97" t="str">
        <f t="shared" si="1"/>
        <v>1996-05-02 [Fertiliser].Apply(Amount:0.07, Type: Fertiliser.Types.NO3N, Depth:20)</v>
      </c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8.5" customHeight="1" thickBot="1">
      <c r="A98" s="3" t="s">
        <v>38</v>
      </c>
      <c r="B98" s="3">
        <v>910</v>
      </c>
      <c r="C98" s="4">
        <v>35187</v>
      </c>
      <c r="D98" s="5" t="s">
        <v>73</v>
      </c>
      <c r="E98" s="5">
        <v>20</v>
      </c>
      <c r="F98" s="5" t="s">
        <v>76</v>
      </c>
      <c r="G98" s="60">
        <v>2.1</v>
      </c>
      <c r="H98" s="32"/>
      <c r="I98" s="32"/>
      <c r="J98" s="32"/>
      <c r="K98" t="str">
        <f t="shared" si="1"/>
        <v>1996-05-02 [Fertiliser].Apply(Amount:2.1, Type: Fertiliser.Types.NO3N, Depth:20)</v>
      </c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8.5" customHeight="1" thickBot="1">
      <c r="A99" s="3" t="s">
        <v>38</v>
      </c>
      <c r="B99" s="3">
        <v>910</v>
      </c>
      <c r="C99" s="4">
        <v>35191</v>
      </c>
      <c r="D99" s="5" t="s">
        <v>73</v>
      </c>
      <c r="E99" s="5">
        <v>20</v>
      </c>
      <c r="F99" s="5" t="s">
        <v>76</v>
      </c>
      <c r="G99" s="60">
        <v>0.05</v>
      </c>
      <c r="H99" s="32"/>
      <c r="I99" s="32"/>
      <c r="J99" s="32"/>
      <c r="K99" t="str">
        <f t="shared" si="1"/>
        <v>1996-05-06 [Fertiliser].Apply(Amount:0.05, Type: Fertiliser.Types.NO3N, Depth:20)</v>
      </c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8.5" customHeight="1" thickBot="1">
      <c r="A100" s="6" t="s">
        <v>38</v>
      </c>
      <c r="B100" s="6">
        <v>910</v>
      </c>
      <c r="C100" s="7">
        <v>35191</v>
      </c>
      <c r="D100" s="8" t="s">
        <v>73</v>
      </c>
      <c r="E100" s="8">
        <v>20</v>
      </c>
      <c r="F100" s="8" t="s">
        <v>76</v>
      </c>
      <c r="G100" s="61">
        <v>2.63</v>
      </c>
      <c r="H100" s="34"/>
      <c r="I100" s="34"/>
      <c r="J100" s="34"/>
      <c r="K100" t="str">
        <f t="shared" si="1"/>
        <v>1996-05-06 [Fertiliser].Apply(Amount:2.63, Type: Fertiliser.Types.NO3N, Depth:20)</v>
      </c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8.5" customHeight="1" thickBot="1">
      <c r="A101" s="3" t="s">
        <v>38</v>
      </c>
      <c r="B101" s="3">
        <v>911</v>
      </c>
      <c r="C101" s="4">
        <v>35054</v>
      </c>
      <c r="D101" s="5" t="s">
        <v>73</v>
      </c>
      <c r="E101" s="5">
        <v>20</v>
      </c>
      <c r="F101" s="5" t="s">
        <v>76</v>
      </c>
      <c r="G101" s="60">
        <v>0.1</v>
      </c>
      <c r="H101" s="32"/>
      <c r="I101" s="32"/>
      <c r="J101" s="32"/>
      <c r="K101" t="str">
        <f t="shared" si="1"/>
        <v>1995-12-21 [Fertiliser].Apply(Amount:0.1, Type: Fertiliser.Types.NO3N, Depth:20)</v>
      </c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8.5" customHeight="1" thickBot="1">
      <c r="A102" s="3" t="s">
        <v>38</v>
      </c>
      <c r="B102" s="3">
        <v>911</v>
      </c>
      <c r="C102" s="4">
        <v>35054</v>
      </c>
      <c r="D102" s="5" t="s">
        <v>73</v>
      </c>
      <c r="E102" s="5">
        <v>20</v>
      </c>
      <c r="F102" s="5" t="s">
        <v>76</v>
      </c>
      <c r="G102" s="60">
        <v>1.79</v>
      </c>
      <c r="H102" s="32"/>
      <c r="I102" s="32"/>
      <c r="J102" s="32"/>
      <c r="K102" t="str">
        <f t="shared" si="1"/>
        <v>1995-12-21 [Fertiliser].Apply(Amount:1.79, Type: Fertiliser.Types.NO3N, Depth:20)</v>
      </c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8.5" customHeight="1" thickBot="1">
      <c r="A103" s="3" t="s">
        <v>38</v>
      </c>
      <c r="B103" s="3">
        <v>911</v>
      </c>
      <c r="C103" s="4">
        <v>35094</v>
      </c>
      <c r="D103" s="5" t="s">
        <v>73</v>
      </c>
      <c r="E103" s="5">
        <v>20</v>
      </c>
      <c r="F103" s="5" t="s">
        <v>76</v>
      </c>
      <c r="G103" s="60">
        <v>15</v>
      </c>
      <c r="H103" s="32"/>
      <c r="I103" s="32"/>
      <c r="J103" s="32"/>
      <c r="K103" t="str">
        <f t="shared" si="1"/>
        <v>1996-01-30 [Fertiliser].Apply(Amount:15, Type: Fertiliser.Types.NO3N, Depth:20)</v>
      </c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8.5" customHeight="1" thickBot="1">
      <c r="A104" s="3" t="s">
        <v>38</v>
      </c>
      <c r="B104" s="3">
        <v>911</v>
      </c>
      <c r="C104" s="4">
        <v>35095</v>
      </c>
      <c r="D104" s="5" t="s">
        <v>73</v>
      </c>
      <c r="E104" s="5">
        <v>20</v>
      </c>
      <c r="F104" s="5" t="s">
        <v>76</v>
      </c>
      <c r="G104" s="60">
        <v>0.04</v>
      </c>
      <c r="H104" s="32"/>
      <c r="I104" s="32"/>
      <c r="J104" s="32"/>
      <c r="K104" t="str">
        <f t="shared" si="1"/>
        <v>1996-01-31 [Fertiliser].Apply(Amount:0.04, Type: Fertiliser.Types.NO3N, Depth:20)</v>
      </c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8.5" customHeight="1" thickBot="1">
      <c r="A105" s="3" t="s">
        <v>38</v>
      </c>
      <c r="B105" s="3">
        <v>911</v>
      </c>
      <c r="C105" s="4">
        <v>35095</v>
      </c>
      <c r="D105" s="5" t="s">
        <v>73</v>
      </c>
      <c r="E105" s="5">
        <v>20</v>
      </c>
      <c r="F105" s="5" t="s">
        <v>76</v>
      </c>
      <c r="G105" s="60">
        <v>1.72</v>
      </c>
      <c r="H105" s="32"/>
      <c r="I105" s="32"/>
      <c r="J105" s="32"/>
      <c r="K105" t="str">
        <f t="shared" si="1"/>
        <v>1996-01-31 [Fertiliser].Apply(Amount:1.72, Type: Fertiliser.Types.NO3N, Depth:20)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8.5" customHeight="1" thickBot="1">
      <c r="A106" s="3" t="s">
        <v>38</v>
      </c>
      <c r="B106" s="3">
        <v>911</v>
      </c>
      <c r="C106" s="4">
        <v>35117</v>
      </c>
      <c r="D106" s="5" t="s">
        <v>73</v>
      </c>
      <c r="E106" s="5">
        <v>20</v>
      </c>
      <c r="F106" s="5" t="s">
        <v>76</v>
      </c>
      <c r="G106" s="60">
        <v>30</v>
      </c>
      <c r="H106" s="32"/>
      <c r="I106" s="32"/>
      <c r="J106" s="32"/>
      <c r="K106" t="str">
        <f t="shared" si="1"/>
        <v>1996-02-22 [Fertiliser].Apply(Amount:30, Type: Fertiliser.Types.NO3N, Depth:20)</v>
      </c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8.5" customHeight="1" thickBot="1">
      <c r="A107" s="3" t="s">
        <v>38</v>
      </c>
      <c r="B107" s="3">
        <v>911</v>
      </c>
      <c r="C107" s="4">
        <v>35117</v>
      </c>
      <c r="D107" s="5" t="s">
        <v>73</v>
      </c>
      <c r="E107" s="5">
        <v>20</v>
      </c>
      <c r="F107" s="5" t="s">
        <v>76</v>
      </c>
      <c r="G107" s="60">
        <v>0.05</v>
      </c>
      <c r="H107" s="32"/>
      <c r="I107" s="32"/>
      <c r="J107" s="32"/>
      <c r="K107" t="str">
        <f t="shared" si="1"/>
        <v>1996-02-22 [Fertiliser].Apply(Amount:0.05, Type: Fertiliser.Types.NO3N, Depth:20)</v>
      </c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8.5" customHeight="1" thickBot="1">
      <c r="A108" s="3" t="s">
        <v>38</v>
      </c>
      <c r="B108" s="3">
        <v>911</v>
      </c>
      <c r="C108" s="4">
        <v>35117</v>
      </c>
      <c r="D108" s="5" t="s">
        <v>73</v>
      </c>
      <c r="E108" s="5">
        <v>20</v>
      </c>
      <c r="F108" s="5" t="s">
        <v>76</v>
      </c>
      <c r="G108" s="60">
        <v>2.2400000000000002</v>
      </c>
      <c r="H108" s="32"/>
      <c r="I108" s="32"/>
      <c r="J108" s="32"/>
      <c r="K108" t="str">
        <f t="shared" si="1"/>
        <v>1996-02-22 [Fertiliser].Apply(Amount:2.24, Type: Fertiliser.Types.NO3N, Depth:20)</v>
      </c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8.5" customHeight="1" thickBot="1">
      <c r="A109" s="3" t="s">
        <v>38</v>
      </c>
      <c r="B109" s="3">
        <v>911</v>
      </c>
      <c r="C109" s="4">
        <v>35129</v>
      </c>
      <c r="D109" s="5" t="s">
        <v>73</v>
      </c>
      <c r="E109" s="5">
        <v>20</v>
      </c>
      <c r="F109" s="5" t="s">
        <v>76</v>
      </c>
      <c r="G109" s="60">
        <v>0.04</v>
      </c>
      <c r="H109" s="32"/>
      <c r="I109" s="32"/>
      <c r="J109" s="32"/>
      <c r="K109" t="str">
        <f t="shared" si="1"/>
        <v>1996-03-05 [Fertiliser].Apply(Amount:0.04, Type: Fertiliser.Types.NO3N, Depth:20)</v>
      </c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8.5" customHeight="1" thickBot="1">
      <c r="A110" s="3" t="s">
        <v>38</v>
      </c>
      <c r="B110" s="3">
        <v>911</v>
      </c>
      <c r="C110" s="4">
        <v>35129</v>
      </c>
      <c r="D110" s="5" t="s">
        <v>73</v>
      </c>
      <c r="E110" s="5">
        <v>20</v>
      </c>
      <c r="F110" s="5" t="s">
        <v>76</v>
      </c>
      <c r="G110" s="60">
        <v>1.85</v>
      </c>
      <c r="H110" s="32"/>
      <c r="I110" s="32"/>
      <c r="J110" s="32"/>
      <c r="K110" t="str">
        <f t="shared" si="1"/>
        <v>1996-03-05 [Fertiliser].Apply(Amount:1.85, Type: Fertiliser.Types.NO3N, Depth:20)</v>
      </c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8.5" customHeight="1" thickBot="1">
      <c r="A111" s="3" t="s">
        <v>38</v>
      </c>
      <c r="B111" s="3">
        <v>911</v>
      </c>
      <c r="C111" s="4">
        <v>35135</v>
      </c>
      <c r="D111" s="5" t="s">
        <v>73</v>
      </c>
      <c r="E111" s="5">
        <v>20</v>
      </c>
      <c r="F111" s="5" t="s">
        <v>76</v>
      </c>
      <c r="G111" s="60">
        <v>0.05</v>
      </c>
      <c r="H111" s="32"/>
      <c r="I111" s="32"/>
      <c r="J111" s="32"/>
      <c r="K111" t="str">
        <f t="shared" si="1"/>
        <v>1996-03-11 [Fertiliser].Apply(Amount:0.05, Type: Fertiliser.Types.NO3N, Depth:20)</v>
      </c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8.5" customHeight="1" thickBot="1">
      <c r="A112" s="3" t="s">
        <v>38</v>
      </c>
      <c r="B112" s="3">
        <v>911</v>
      </c>
      <c r="C112" s="4">
        <v>35135</v>
      </c>
      <c r="D112" s="5" t="s">
        <v>73</v>
      </c>
      <c r="E112" s="5">
        <v>20</v>
      </c>
      <c r="F112" s="5" t="s">
        <v>76</v>
      </c>
      <c r="G112" s="60">
        <v>2.52</v>
      </c>
      <c r="H112" s="32"/>
      <c r="I112" s="32"/>
      <c r="J112" s="32"/>
      <c r="K112" t="str">
        <f t="shared" si="1"/>
        <v>1996-03-11 [Fertiliser].Apply(Amount:2.52, Type: Fertiliser.Types.NO3N, Depth:20)</v>
      </c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8.5" customHeight="1" thickBot="1">
      <c r="A113" s="3" t="s">
        <v>38</v>
      </c>
      <c r="B113" s="3">
        <v>911</v>
      </c>
      <c r="C113" s="4">
        <v>35146</v>
      </c>
      <c r="D113" s="5" t="s">
        <v>73</v>
      </c>
      <c r="E113" s="5">
        <v>20</v>
      </c>
      <c r="F113" s="5" t="s">
        <v>76</v>
      </c>
      <c r="G113" s="60">
        <v>0.05</v>
      </c>
      <c r="H113" s="32"/>
      <c r="I113" s="32"/>
      <c r="J113" s="32"/>
      <c r="K113" t="str">
        <f t="shared" si="1"/>
        <v>1996-03-22 [Fertiliser].Apply(Amount:0.05, Type: Fertiliser.Types.NO3N, Depth:20)</v>
      </c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8.5" customHeight="1" thickBot="1">
      <c r="A114" s="3" t="s">
        <v>38</v>
      </c>
      <c r="B114" s="3">
        <v>911</v>
      </c>
      <c r="C114" s="4">
        <v>35146</v>
      </c>
      <c r="D114" s="5" t="s">
        <v>73</v>
      </c>
      <c r="E114" s="5">
        <v>20</v>
      </c>
      <c r="F114" s="5" t="s">
        <v>76</v>
      </c>
      <c r="G114" s="60">
        <v>2.52</v>
      </c>
      <c r="H114" s="32"/>
      <c r="I114" s="32"/>
      <c r="J114" s="32"/>
      <c r="K114" t="str">
        <f t="shared" si="1"/>
        <v>1996-03-22 [Fertiliser].Apply(Amount:2.52, Type: Fertiliser.Types.NO3N, Depth:20)</v>
      </c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8.5" customHeight="1" thickBot="1">
      <c r="A115" s="3" t="s">
        <v>38</v>
      </c>
      <c r="B115" s="3">
        <v>911</v>
      </c>
      <c r="C115" s="4">
        <v>35154</v>
      </c>
      <c r="D115" s="5" t="s">
        <v>73</v>
      </c>
      <c r="E115" s="5">
        <v>20</v>
      </c>
      <c r="F115" s="5" t="s">
        <v>76</v>
      </c>
      <c r="G115" s="60">
        <v>25</v>
      </c>
      <c r="H115" s="32"/>
      <c r="I115" s="32"/>
      <c r="J115" s="32"/>
      <c r="K115" t="str">
        <f t="shared" si="1"/>
        <v>1996-03-30 [Fertiliser].Apply(Amount:25, Type: Fertiliser.Types.NO3N, Depth:20)</v>
      </c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8.5" customHeight="1" thickBot="1">
      <c r="A116" s="3" t="s">
        <v>38</v>
      </c>
      <c r="B116" s="3">
        <v>911</v>
      </c>
      <c r="C116" s="4">
        <v>35155</v>
      </c>
      <c r="D116" s="5" t="s">
        <v>73</v>
      </c>
      <c r="E116" s="5">
        <v>20</v>
      </c>
      <c r="F116" s="5" t="s">
        <v>76</v>
      </c>
      <c r="G116" s="60">
        <v>0.05</v>
      </c>
      <c r="H116" s="32"/>
      <c r="I116" s="32"/>
      <c r="J116" s="32"/>
      <c r="K116" t="str">
        <f t="shared" si="1"/>
        <v>1996-03-31 [Fertiliser].Apply(Amount:0.05, Type: Fertiliser.Types.NO3N, Depth:20)</v>
      </c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8.5" customHeight="1" thickBot="1">
      <c r="A117" s="3" t="s">
        <v>38</v>
      </c>
      <c r="B117" s="3">
        <v>911</v>
      </c>
      <c r="C117" s="4">
        <v>35155</v>
      </c>
      <c r="D117" s="5" t="s">
        <v>73</v>
      </c>
      <c r="E117" s="5">
        <v>20</v>
      </c>
      <c r="F117" s="5" t="s">
        <v>76</v>
      </c>
      <c r="G117" s="60">
        <v>2.44</v>
      </c>
      <c r="H117" s="32"/>
      <c r="I117" s="32"/>
      <c r="J117" s="32"/>
      <c r="K117" t="str">
        <f t="shared" si="1"/>
        <v>1996-03-31 [Fertiliser].Apply(Amount:2.44, Type: Fertiliser.Types.NO3N, Depth:20)</v>
      </c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8.5" customHeight="1" thickBot="1">
      <c r="A118" s="3" t="s">
        <v>38</v>
      </c>
      <c r="B118" s="3">
        <v>911</v>
      </c>
      <c r="C118" s="4">
        <v>35161</v>
      </c>
      <c r="D118" s="5" t="s">
        <v>73</v>
      </c>
      <c r="E118" s="5">
        <v>20</v>
      </c>
      <c r="F118" s="5" t="s">
        <v>76</v>
      </c>
      <c r="G118" s="60">
        <v>0.04</v>
      </c>
      <c r="H118" s="32"/>
      <c r="I118" s="32"/>
      <c r="J118" s="32"/>
      <c r="K118" t="str">
        <f t="shared" si="1"/>
        <v>1996-04-06 [Fertiliser].Apply(Amount:0.04, Type: Fertiliser.Types.NO3N, Depth:20)</v>
      </c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8.5" customHeight="1" thickBot="1">
      <c r="A119" s="3" t="s">
        <v>38</v>
      </c>
      <c r="B119" s="3">
        <v>911</v>
      </c>
      <c r="C119" s="4">
        <v>35161</v>
      </c>
      <c r="D119" s="5" t="s">
        <v>73</v>
      </c>
      <c r="E119" s="5">
        <v>20</v>
      </c>
      <c r="F119" s="5" t="s">
        <v>76</v>
      </c>
      <c r="G119" s="60">
        <v>1.29</v>
      </c>
      <c r="H119" s="32"/>
      <c r="I119" s="32"/>
      <c r="J119" s="32"/>
      <c r="K119" t="str">
        <f t="shared" si="1"/>
        <v>1996-04-06 [Fertiliser].Apply(Amount:1.29, Type: Fertiliser.Types.NO3N, Depth:20)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8.5" customHeight="1" thickBot="1">
      <c r="A120" s="3" t="s">
        <v>38</v>
      </c>
      <c r="B120" s="3">
        <v>911</v>
      </c>
      <c r="C120" s="4">
        <v>35165</v>
      </c>
      <c r="D120" s="5" t="s">
        <v>73</v>
      </c>
      <c r="E120" s="5">
        <v>20</v>
      </c>
      <c r="F120" s="5" t="s">
        <v>76</v>
      </c>
      <c r="G120" s="60">
        <v>0.03</v>
      </c>
      <c r="H120" s="32"/>
      <c r="I120" s="32"/>
      <c r="J120" s="32"/>
      <c r="K120" t="str">
        <f t="shared" si="1"/>
        <v>1996-04-10 [Fertiliser].Apply(Amount:0.03, Type: Fertiliser.Types.NO3N, Depth:20)</v>
      </c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8.5" customHeight="1" thickBot="1">
      <c r="A121" s="3" t="s">
        <v>38</v>
      </c>
      <c r="B121" s="3">
        <v>911</v>
      </c>
      <c r="C121" s="4">
        <v>35165</v>
      </c>
      <c r="D121" s="5" t="s">
        <v>73</v>
      </c>
      <c r="E121" s="5">
        <v>20</v>
      </c>
      <c r="F121" s="5" t="s">
        <v>76</v>
      </c>
      <c r="G121" s="60">
        <v>1.56</v>
      </c>
      <c r="H121" s="32"/>
      <c r="I121" s="32"/>
      <c r="J121" s="32"/>
      <c r="K121" t="str">
        <f t="shared" si="1"/>
        <v>1996-04-10 [Fertiliser].Apply(Amount:1.56, Type: Fertiliser.Types.NO3N, Depth:20)</v>
      </c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8.5" customHeight="1" thickBot="1">
      <c r="A122" s="3" t="s">
        <v>38</v>
      </c>
      <c r="B122" s="3">
        <v>911</v>
      </c>
      <c r="C122" s="4">
        <v>35170</v>
      </c>
      <c r="D122" s="5" t="s">
        <v>73</v>
      </c>
      <c r="E122" s="5">
        <v>20</v>
      </c>
      <c r="F122" s="5" t="s">
        <v>76</v>
      </c>
      <c r="G122" s="60">
        <v>0.01</v>
      </c>
      <c r="H122" s="32"/>
      <c r="I122" s="32"/>
      <c r="J122" s="32"/>
      <c r="K122" t="str">
        <f t="shared" si="1"/>
        <v>1996-04-15 [Fertiliser].Apply(Amount:0.01, Type: Fertiliser.Types.NO3N, Depth:20)</v>
      </c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8.5" customHeight="1" thickBot="1">
      <c r="A123" s="3" t="s">
        <v>38</v>
      </c>
      <c r="B123" s="3">
        <v>911</v>
      </c>
      <c r="C123" s="4">
        <v>35170</v>
      </c>
      <c r="D123" s="5" t="s">
        <v>73</v>
      </c>
      <c r="E123" s="5">
        <v>20</v>
      </c>
      <c r="F123" s="5" t="s">
        <v>76</v>
      </c>
      <c r="G123" s="60">
        <v>1.1299999999999999</v>
      </c>
      <c r="H123" s="32"/>
      <c r="I123" s="32"/>
      <c r="J123" s="32"/>
      <c r="K123" t="str">
        <f t="shared" si="1"/>
        <v>1996-04-15 [Fertiliser].Apply(Amount:1.13, Type: Fertiliser.Types.NO3N, Depth:20)</v>
      </c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8.5" customHeight="1" thickBot="1">
      <c r="A124" s="3" t="s">
        <v>38</v>
      </c>
      <c r="B124" s="3">
        <v>911</v>
      </c>
      <c r="C124" s="4">
        <v>35174</v>
      </c>
      <c r="D124" s="5" t="s">
        <v>73</v>
      </c>
      <c r="E124" s="5">
        <v>20</v>
      </c>
      <c r="F124" s="5" t="s">
        <v>76</v>
      </c>
      <c r="G124" s="60">
        <v>0.01</v>
      </c>
      <c r="H124" s="32"/>
      <c r="I124" s="32"/>
      <c r="J124" s="32"/>
      <c r="K124" t="str">
        <f t="shared" si="1"/>
        <v>1996-04-19 [Fertiliser].Apply(Amount:0.01, Type: Fertiliser.Types.NO3N, Depth:20)</v>
      </c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8.5" customHeight="1" thickBot="1">
      <c r="A125" s="3" t="s">
        <v>38</v>
      </c>
      <c r="B125" s="3">
        <v>911</v>
      </c>
      <c r="C125" s="4">
        <v>35174</v>
      </c>
      <c r="D125" s="5" t="s">
        <v>73</v>
      </c>
      <c r="E125" s="5">
        <v>20</v>
      </c>
      <c r="F125" s="5" t="s">
        <v>76</v>
      </c>
      <c r="G125" s="60">
        <v>2.16</v>
      </c>
      <c r="H125" s="32"/>
      <c r="I125" s="32"/>
      <c r="J125" s="32"/>
      <c r="K125" t="str">
        <f t="shared" si="1"/>
        <v>1996-04-19 [Fertiliser].Apply(Amount:2.16, Type: Fertiliser.Types.NO3N, Depth:20)</v>
      </c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8.5" customHeight="1" thickBot="1">
      <c r="A126" s="3" t="s">
        <v>38</v>
      </c>
      <c r="B126" s="3">
        <v>911</v>
      </c>
      <c r="C126" s="4">
        <v>35178</v>
      </c>
      <c r="D126" s="5" t="s">
        <v>73</v>
      </c>
      <c r="E126" s="5">
        <v>20</v>
      </c>
      <c r="F126" s="5" t="s">
        <v>76</v>
      </c>
      <c r="G126" s="60">
        <v>0.04</v>
      </c>
      <c r="H126" s="32"/>
      <c r="I126" s="32"/>
      <c r="J126" s="32"/>
      <c r="K126" t="str">
        <f t="shared" si="1"/>
        <v>1996-04-23 [Fertiliser].Apply(Amount:0.04, Type: Fertiliser.Types.NO3N, Depth:20)</v>
      </c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8.5" customHeight="1" thickBot="1">
      <c r="A127" s="3" t="s">
        <v>38</v>
      </c>
      <c r="B127" s="3">
        <v>911</v>
      </c>
      <c r="C127" s="4">
        <v>35178</v>
      </c>
      <c r="D127" s="5" t="s">
        <v>73</v>
      </c>
      <c r="E127" s="5">
        <v>20</v>
      </c>
      <c r="F127" s="5" t="s">
        <v>76</v>
      </c>
      <c r="G127" s="60">
        <v>3.38</v>
      </c>
      <c r="H127" s="32"/>
      <c r="I127" s="32"/>
      <c r="J127" s="32"/>
      <c r="K127" t="str">
        <f t="shared" si="1"/>
        <v>1996-04-23 [Fertiliser].Apply(Amount:3.38, Type: Fertiliser.Types.NO3N, Depth:20)</v>
      </c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8.5" customHeight="1" thickBot="1">
      <c r="A128" s="3" t="s">
        <v>38</v>
      </c>
      <c r="B128" s="3">
        <v>911</v>
      </c>
      <c r="C128" s="4">
        <v>35181</v>
      </c>
      <c r="D128" s="5" t="s">
        <v>73</v>
      </c>
      <c r="E128" s="5">
        <v>20</v>
      </c>
      <c r="F128" s="5" t="s">
        <v>76</v>
      </c>
      <c r="G128" s="60">
        <v>0.03</v>
      </c>
      <c r="H128" s="32"/>
      <c r="I128" s="32"/>
      <c r="J128" s="32"/>
      <c r="K128" t="str">
        <f t="shared" si="1"/>
        <v>1996-04-26 [Fertiliser].Apply(Amount:0.03, Type: Fertiliser.Types.NO3N, Depth:20)</v>
      </c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8.5" customHeight="1" thickBot="1">
      <c r="A129" s="3" t="s">
        <v>38</v>
      </c>
      <c r="B129" s="3">
        <v>911</v>
      </c>
      <c r="C129" s="4">
        <v>35181</v>
      </c>
      <c r="D129" s="5" t="s">
        <v>73</v>
      </c>
      <c r="E129" s="5">
        <v>20</v>
      </c>
      <c r="F129" s="5" t="s">
        <v>76</v>
      </c>
      <c r="G129" s="60">
        <v>2.94</v>
      </c>
      <c r="H129" s="32"/>
      <c r="I129" s="32"/>
      <c r="J129" s="32"/>
      <c r="K129" t="str">
        <f t="shared" si="1"/>
        <v>1996-04-26 [Fertiliser].Apply(Amount:2.94, Type: Fertiliser.Types.NO3N, Depth:20)</v>
      </c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8.5" customHeight="1" thickBot="1">
      <c r="A130" s="3" t="s">
        <v>38</v>
      </c>
      <c r="B130" s="3">
        <v>911</v>
      </c>
      <c r="C130" s="4">
        <v>35187</v>
      </c>
      <c r="D130" s="5" t="s">
        <v>73</v>
      </c>
      <c r="E130" s="5">
        <v>20</v>
      </c>
      <c r="F130" s="5" t="s">
        <v>76</v>
      </c>
      <c r="G130" s="60">
        <v>0.05</v>
      </c>
      <c r="H130" s="32"/>
      <c r="I130" s="32"/>
      <c r="J130" s="32"/>
      <c r="K130" t="str">
        <f t="shared" si="1"/>
        <v>1996-05-02 [Fertiliser].Apply(Amount:0.05, Type: Fertiliser.Types.NO3N, Depth:20)</v>
      </c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8.5" customHeight="1" thickBot="1">
      <c r="A131" s="6" t="s">
        <v>38</v>
      </c>
      <c r="B131" s="6">
        <v>911</v>
      </c>
      <c r="C131" s="7">
        <v>35187</v>
      </c>
      <c r="D131" s="8" t="s">
        <v>73</v>
      </c>
      <c r="E131" s="8">
        <v>20</v>
      </c>
      <c r="F131" s="8" t="s">
        <v>76</v>
      </c>
      <c r="G131" s="61">
        <v>1.55</v>
      </c>
      <c r="H131" s="34"/>
      <c r="I131" s="34"/>
      <c r="J131" s="34"/>
      <c r="K131" t="str">
        <f t="shared" si="1"/>
        <v>1996-05-02 [Fertiliser].Apply(Amount:1.55, Type: Fertiliser.Types.NO3N, Depth:20)</v>
      </c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8.5" customHeight="1" thickBot="1">
      <c r="A132" s="3" t="s">
        <v>38</v>
      </c>
      <c r="B132" s="3">
        <v>912</v>
      </c>
      <c r="C132" s="4">
        <v>35054</v>
      </c>
      <c r="D132" s="5" t="s">
        <v>73</v>
      </c>
      <c r="E132" s="5">
        <v>20</v>
      </c>
      <c r="F132" s="5" t="s">
        <v>76</v>
      </c>
      <c r="G132" s="60">
        <v>0.1</v>
      </c>
      <c r="H132" s="32"/>
      <c r="I132" s="32"/>
      <c r="J132" s="32"/>
      <c r="K132" t="str">
        <f t="shared" si="1"/>
        <v>1995-12-21 [Fertiliser].Apply(Amount:0.1, Type: Fertiliser.Types.NO3N, Depth:20)</v>
      </c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8.5" customHeight="1" thickBot="1">
      <c r="A133" s="3" t="s">
        <v>38</v>
      </c>
      <c r="B133" s="3">
        <v>912</v>
      </c>
      <c r="C133" s="4">
        <v>35054</v>
      </c>
      <c r="D133" s="5" t="s">
        <v>73</v>
      </c>
      <c r="E133" s="5">
        <v>20</v>
      </c>
      <c r="F133" s="5" t="s">
        <v>76</v>
      </c>
      <c r="G133" s="60">
        <v>1.79</v>
      </c>
      <c r="H133" s="32"/>
      <c r="I133" s="32"/>
      <c r="J133" s="32"/>
      <c r="K133" t="str">
        <f t="shared" ref="K133:K196" si="2">TEXT(C133, "yyyy-mm-dd") &amp; " [Fertiliser].Apply(Amount:" &amp; G133 &amp; ", Type: Fertiliser.Types.NO3N, Depth:" &amp; E133 &amp; ")"</f>
        <v>1995-12-21 [Fertiliser].Apply(Amount:1.79, Type: Fertiliser.Types.NO3N, Depth:20)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8.5" customHeight="1" thickBot="1">
      <c r="A134" s="3" t="s">
        <v>38</v>
      </c>
      <c r="B134" s="3">
        <v>912</v>
      </c>
      <c r="C134" s="4">
        <v>35094</v>
      </c>
      <c r="D134" s="5" t="s">
        <v>73</v>
      </c>
      <c r="E134" s="5">
        <v>20</v>
      </c>
      <c r="F134" s="5" t="s">
        <v>76</v>
      </c>
      <c r="G134" s="60">
        <v>50</v>
      </c>
      <c r="H134" s="32"/>
      <c r="I134" s="32"/>
      <c r="J134" s="32"/>
      <c r="K134" t="str">
        <f t="shared" si="2"/>
        <v>1996-01-30 [Fertiliser].Apply(Amount:50, Type: Fertiliser.Types.NO3N, Depth:20)</v>
      </c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8.5" customHeight="1" thickBot="1">
      <c r="A135" s="3" t="s">
        <v>38</v>
      </c>
      <c r="B135" s="3">
        <v>912</v>
      </c>
      <c r="C135" s="4">
        <v>35095</v>
      </c>
      <c r="D135" s="5" t="s">
        <v>73</v>
      </c>
      <c r="E135" s="5">
        <v>20</v>
      </c>
      <c r="F135" s="5" t="s">
        <v>76</v>
      </c>
      <c r="G135" s="60">
        <v>0.04</v>
      </c>
      <c r="H135" s="32"/>
      <c r="I135" s="32"/>
      <c r="J135" s="32"/>
      <c r="K135" t="str">
        <f t="shared" si="2"/>
        <v>1996-01-31 [Fertiliser].Apply(Amount:0.04, Type: Fertiliser.Types.NO3N, Depth:20)</v>
      </c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8.5" customHeight="1" thickBot="1">
      <c r="A136" s="3" t="s">
        <v>38</v>
      </c>
      <c r="B136" s="3">
        <v>912</v>
      </c>
      <c r="C136" s="4">
        <v>35095</v>
      </c>
      <c r="D136" s="5" t="s">
        <v>73</v>
      </c>
      <c r="E136" s="5">
        <v>20</v>
      </c>
      <c r="F136" s="5" t="s">
        <v>76</v>
      </c>
      <c r="G136" s="60">
        <v>1.72</v>
      </c>
      <c r="H136" s="32"/>
      <c r="I136" s="32"/>
      <c r="J136" s="32"/>
      <c r="K136" t="str">
        <f t="shared" si="2"/>
        <v>1996-01-31 [Fertiliser].Apply(Amount:1.72, Type: Fertiliser.Types.NO3N, Depth:20)</v>
      </c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8.5" customHeight="1" thickBot="1">
      <c r="A137" s="3" t="s">
        <v>38</v>
      </c>
      <c r="B137" s="3">
        <v>912</v>
      </c>
      <c r="C137" s="4">
        <v>35117</v>
      </c>
      <c r="D137" s="5" t="s">
        <v>73</v>
      </c>
      <c r="E137" s="5">
        <v>20</v>
      </c>
      <c r="F137" s="5" t="s">
        <v>76</v>
      </c>
      <c r="G137" s="60">
        <v>125</v>
      </c>
      <c r="H137" s="32"/>
      <c r="I137" s="32"/>
      <c r="J137" s="32"/>
      <c r="K137" t="str">
        <f t="shared" si="2"/>
        <v>1996-02-22 [Fertiliser].Apply(Amount:125, Type: Fertiliser.Types.NO3N, Depth:20)</v>
      </c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8.5" customHeight="1" thickBot="1">
      <c r="A138" s="3" t="s">
        <v>38</v>
      </c>
      <c r="B138" s="3">
        <v>912</v>
      </c>
      <c r="C138" s="4">
        <v>35117</v>
      </c>
      <c r="D138" s="5" t="s">
        <v>73</v>
      </c>
      <c r="E138" s="5">
        <v>20</v>
      </c>
      <c r="F138" s="5" t="s">
        <v>76</v>
      </c>
      <c r="G138" s="60">
        <v>0.05</v>
      </c>
      <c r="H138" s="32"/>
      <c r="I138" s="32"/>
      <c r="J138" s="32"/>
      <c r="K138" t="str">
        <f t="shared" si="2"/>
        <v>1996-02-22 [Fertiliser].Apply(Amount:0.05, Type: Fertiliser.Types.NO3N, Depth:20)</v>
      </c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8.5" customHeight="1" thickBot="1">
      <c r="A139" s="3" t="s">
        <v>38</v>
      </c>
      <c r="B139" s="3">
        <v>912</v>
      </c>
      <c r="C139" s="4">
        <v>35117</v>
      </c>
      <c r="D139" s="5" t="s">
        <v>73</v>
      </c>
      <c r="E139" s="5">
        <v>20</v>
      </c>
      <c r="F139" s="5" t="s">
        <v>76</v>
      </c>
      <c r="G139" s="60">
        <v>2.2400000000000002</v>
      </c>
      <c r="H139" s="32"/>
      <c r="I139" s="32"/>
      <c r="J139" s="32"/>
      <c r="K139" t="str">
        <f t="shared" si="2"/>
        <v>1996-02-22 [Fertiliser].Apply(Amount:2.24, Type: Fertiliser.Types.NO3N, Depth:20)</v>
      </c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8.5" customHeight="1" thickBot="1">
      <c r="A140" s="3" t="s">
        <v>38</v>
      </c>
      <c r="B140" s="3">
        <v>912</v>
      </c>
      <c r="C140" s="4">
        <v>35129</v>
      </c>
      <c r="D140" s="5" t="s">
        <v>73</v>
      </c>
      <c r="E140" s="5">
        <v>20</v>
      </c>
      <c r="F140" s="5" t="s">
        <v>76</v>
      </c>
      <c r="G140" s="60">
        <v>0.04</v>
      </c>
      <c r="H140" s="32"/>
      <c r="I140" s="32"/>
      <c r="J140" s="32"/>
      <c r="K140" t="str">
        <f t="shared" si="2"/>
        <v>1996-03-05 [Fertiliser].Apply(Amount:0.04, Type: Fertiliser.Types.NO3N, Depth:20)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8.5" customHeight="1" thickBot="1">
      <c r="A141" s="3" t="s">
        <v>38</v>
      </c>
      <c r="B141" s="3">
        <v>912</v>
      </c>
      <c r="C141" s="4">
        <v>35129</v>
      </c>
      <c r="D141" s="5" t="s">
        <v>73</v>
      </c>
      <c r="E141" s="5">
        <v>20</v>
      </c>
      <c r="F141" s="5" t="s">
        <v>76</v>
      </c>
      <c r="G141" s="60">
        <v>1.85</v>
      </c>
      <c r="H141" s="32"/>
      <c r="I141" s="32"/>
      <c r="J141" s="32"/>
      <c r="K141" t="str">
        <f t="shared" si="2"/>
        <v>1996-03-05 [Fertiliser].Apply(Amount:1.85, Type: Fertiliser.Types.NO3N, Depth:20)</v>
      </c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8.5" customHeight="1" thickBot="1">
      <c r="A142" s="3" t="s">
        <v>38</v>
      </c>
      <c r="B142" s="3">
        <v>912</v>
      </c>
      <c r="C142" s="4">
        <v>35135</v>
      </c>
      <c r="D142" s="5" t="s">
        <v>73</v>
      </c>
      <c r="E142" s="5">
        <v>20</v>
      </c>
      <c r="F142" s="5" t="s">
        <v>76</v>
      </c>
      <c r="G142" s="60">
        <v>0.05</v>
      </c>
      <c r="H142" s="32"/>
      <c r="I142" s="32"/>
      <c r="J142" s="32"/>
      <c r="K142" t="str">
        <f t="shared" si="2"/>
        <v>1996-03-11 [Fertiliser].Apply(Amount:0.05, Type: Fertiliser.Types.NO3N, Depth:20)</v>
      </c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8.5" customHeight="1" thickBot="1">
      <c r="A143" s="3" t="s">
        <v>38</v>
      </c>
      <c r="B143" s="3">
        <v>912</v>
      </c>
      <c r="C143" s="4">
        <v>35135</v>
      </c>
      <c r="D143" s="5" t="s">
        <v>73</v>
      </c>
      <c r="E143" s="5">
        <v>20</v>
      </c>
      <c r="F143" s="5" t="s">
        <v>76</v>
      </c>
      <c r="G143" s="60">
        <v>2.52</v>
      </c>
      <c r="H143" s="32"/>
      <c r="I143" s="32"/>
      <c r="J143" s="32"/>
      <c r="K143" t="str">
        <f t="shared" si="2"/>
        <v>1996-03-11 [Fertiliser].Apply(Amount:2.52, Type: Fertiliser.Types.NO3N, Depth:20)</v>
      </c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8.5" customHeight="1" thickBot="1">
      <c r="A144" s="3" t="s">
        <v>38</v>
      </c>
      <c r="B144" s="3">
        <v>912</v>
      </c>
      <c r="C144" s="4">
        <v>35146</v>
      </c>
      <c r="D144" s="5" t="s">
        <v>73</v>
      </c>
      <c r="E144" s="5">
        <v>20</v>
      </c>
      <c r="F144" s="5" t="s">
        <v>76</v>
      </c>
      <c r="G144" s="60">
        <v>0.05</v>
      </c>
      <c r="H144" s="32"/>
      <c r="I144" s="32"/>
      <c r="J144" s="32"/>
      <c r="K144" t="str">
        <f t="shared" si="2"/>
        <v>1996-03-22 [Fertiliser].Apply(Amount:0.05, Type: Fertiliser.Types.NO3N, Depth:20)</v>
      </c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8.5" customHeight="1" thickBot="1">
      <c r="A145" s="3" t="s">
        <v>38</v>
      </c>
      <c r="B145" s="3">
        <v>912</v>
      </c>
      <c r="C145" s="4">
        <v>35146</v>
      </c>
      <c r="D145" s="5" t="s">
        <v>73</v>
      </c>
      <c r="E145" s="5">
        <v>20</v>
      </c>
      <c r="F145" s="5" t="s">
        <v>76</v>
      </c>
      <c r="G145" s="60">
        <v>2.52</v>
      </c>
      <c r="H145" s="32"/>
      <c r="I145" s="32"/>
      <c r="J145" s="32"/>
      <c r="K145" t="str">
        <f t="shared" si="2"/>
        <v>1996-03-22 [Fertiliser].Apply(Amount:2.52, Type: Fertiliser.Types.NO3N, Depth:20)</v>
      </c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8.5" customHeight="1" thickBot="1">
      <c r="A146" s="3" t="s">
        <v>38</v>
      </c>
      <c r="B146" s="3">
        <v>912</v>
      </c>
      <c r="C146" s="4">
        <v>35154</v>
      </c>
      <c r="D146" s="5" t="s">
        <v>73</v>
      </c>
      <c r="E146" s="5">
        <v>20</v>
      </c>
      <c r="F146" s="5" t="s">
        <v>76</v>
      </c>
      <c r="G146" s="60">
        <v>125</v>
      </c>
      <c r="H146" s="32"/>
      <c r="I146" s="32"/>
      <c r="J146" s="32"/>
      <c r="K146" t="str">
        <f t="shared" si="2"/>
        <v>1996-03-30 [Fertiliser].Apply(Amount:125, Type: Fertiliser.Types.NO3N, Depth:20)</v>
      </c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8.5" customHeight="1" thickBot="1">
      <c r="A147" s="3" t="s">
        <v>38</v>
      </c>
      <c r="B147" s="3">
        <v>912</v>
      </c>
      <c r="C147" s="4">
        <v>35155</v>
      </c>
      <c r="D147" s="5" t="s">
        <v>73</v>
      </c>
      <c r="E147" s="5">
        <v>20</v>
      </c>
      <c r="F147" s="5" t="s">
        <v>76</v>
      </c>
      <c r="G147" s="60">
        <v>0.05</v>
      </c>
      <c r="H147" s="32"/>
      <c r="I147" s="32"/>
      <c r="J147" s="32"/>
      <c r="K147" t="str">
        <f t="shared" si="2"/>
        <v>1996-03-31 [Fertiliser].Apply(Amount:0.05, Type: Fertiliser.Types.NO3N, Depth:20)</v>
      </c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8.5" customHeight="1" thickBot="1">
      <c r="A148" s="3" t="s">
        <v>38</v>
      </c>
      <c r="B148" s="3">
        <v>912</v>
      </c>
      <c r="C148" s="4">
        <v>35155</v>
      </c>
      <c r="D148" s="5" t="s">
        <v>73</v>
      </c>
      <c r="E148" s="5">
        <v>20</v>
      </c>
      <c r="F148" s="5" t="s">
        <v>76</v>
      </c>
      <c r="G148" s="60">
        <v>2.44</v>
      </c>
      <c r="H148" s="32"/>
      <c r="I148" s="32"/>
      <c r="J148" s="32"/>
      <c r="K148" t="str">
        <f t="shared" si="2"/>
        <v>1996-03-31 [Fertiliser].Apply(Amount:2.44, Type: Fertiliser.Types.NO3N, Depth:20)</v>
      </c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8.5" customHeight="1" thickBot="1">
      <c r="A149" s="3" t="s">
        <v>38</v>
      </c>
      <c r="B149" s="3">
        <v>912</v>
      </c>
      <c r="C149" s="4">
        <v>35161</v>
      </c>
      <c r="D149" s="5" t="s">
        <v>73</v>
      </c>
      <c r="E149" s="5">
        <v>20</v>
      </c>
      <c r="F149" s="5" t="s">
        <v>76</v>
      </c>
      <c r="G149" s="60">
        <v>0.04</v>
      </c>
      <c r="H149" s="32"/>
      <c r="I149" s="32"/>
      <c r="J149" s="32"/>
      <c r="K149" t="str">
        <f t="shared" si="2"/>
        <v>1996-04-06 [Fertiliser].Apply(Amount:0.04, Type: Fertiliser.Types.NO3N, Depth:20)</v>
      </c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8.5" customHeight="1" thickBot="1">
      <c r="A150" s="3" t="s">
        <v>38</v>
      </c>
      <c r="B150" s="3">
        <v>912</v>
      </c>
      <c r="C150" s="4">
        <v>35161</v>
      </c>
      <c r="D150" s="5" t="s">
        <v>73</v>
      </c>
      <c r="E150" s="5">
        <v>20</v>
      </c>
      <c r="F150" s="5" t="s">
        <v>76</v>
      </c>
      <c r="G150" s="60">
        <v>1.29</v>
      </c>
      <c r="H150" s="32"/>
      <c r="I150" s="32"/>
      <c r="J150" s="32"/>
      <c r="K150" t="str">
        <f t="shared" si="2"/>
        <v>1996-04-06 [Fertiliser].Apply(Amount:1.29, Type: Fertiliser.Types.NO3N, Depth:20)</v>
      </c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8.5" customHeight="1" thickBot="1">
      <c r="A151" s="3" t="s">
        <v>38</v>
      </c>
      <c r="B151" s="3">
        <v>912</v>
      </c>
      <c r="C151" s="4">
        <v>35165</v>
      </c>
      <c r="D151" s="5" t="s">
        <v>73</v>
      </c>
      <c r="E151" s="5">
        <v>20</v>
      </c>
      <c r="F151" s="5" t="s">
        <v>76</v>
      </c>
      <c r="G151" s="60">
        <v>0.03</v>
      </c>
      <c r="H151" s="32"/>
      <c r="I151" s="32"/>
      <c r="J151" s="32"/>
      <c r="K151" t="str">
        <f t="shared" si="2"/>
        <v>1996-04-10 [Fertiliser].Apply(Amount:0.03, Type: Fertiliser.Types.NO3N, Depth:20)</v>
      </c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8.5" customHeight="1" thickBot="1">
      <c r="A152" s="3" t="s">
        <v>38</v>
      </c>
      <c r="B152" s="3">
        <v>912</v>
      </c>
      <c r="C152" s="4">
        <v>35165</v>
      </c>
      <c r="D152" s="5" t="s">
        <v>73</v>
      </c>
      <c r="E152" s="5">
        <v>20</v>
      </c>
      <c r="F152" s="5" t="s">
        <v>76</v>
      </c>
      <c r="G152" s="60">
        <v>1.56</v>
      </c>
      <c r="H152" s="32"/>
      <c r="I152" s="32"/>
      <c r="J152" s="32"/>
      <c r="K152" t="str">
        <f t="shared" si="2"/>
        <v>1996-04-10 [Fertiliser].Apply(Amount:1.56, Type: Fertiliser.Types.NO3N, Depth:20)</v>
      </c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8.5" customHeight="1" thickBot="1">
      <c r="A153" s="3" t="s">
        <v>38</v>
      </c>
      <c r="B153" s="3">
        <v>912</v>
      </c>
      <c r="C153" s="4">
        <v>35170</v>
      </c>
      <c r="D153" s="5" t="s">
        <v>73</v>
      </c>
      <c r="E153" s="5">
        <v>20</v>
      </c>
      <c r="F153" s="5" t="s">
        <v>76</v>
      </c>
      <c r="G153" s="60">
        <v>0.01</v>
      </c>
      <c r="H153" s="32"/>
      <c r="I153" s="32"/>
      <c r="J153" s="32"/>
      <c r="K153" t="str">
        <f t="shared" si="2"/>
        <v>1996-04-15 [Fertiliser].Apply(Amount:0.01, Type: Fertiliser.Types.NO3N, Depth:20)</v>
      </c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8.5" customHeight="1" thickBot="1">
      <c r="A154" s="3" t="s">
        <v>38</v>
      </c>
      <c r="B154" s="3">
        <v>912</v>
      </c>
      <c r="C154" s="4">
        <v>35170</v>
      </c>
      <c r="D154" s="5" t="s">
        <v>73</v>
      </c>
      <c r="E154" s="5">
        <v>20</v>
      </c>
      <c r="F154" s="5" t="s">
        <v>76</v>
      </c>
      <c r="G154" s="60">
        <v>1.1299999999999999</v>
      </c>
      <c r="H154" s="32"/>
      <c r="I154" s="32"/>
      <c r="J154" s="32"/>
      <c r="K154" t="str">
        <f t="shared" si="2"/>
        <v>1996-04-15 [Fertiliser].Apply(Amount:1.13, Type: Fertiliser.Types.NO3N, Depth:20)</v>
      </c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8.5" customHeight="1" thickBot="1">
      <c r="A155" s="3" t="s">
        <v>38</v>
      </c>
      <c r="B155" s="3">
        <v>912</v>
      </c>
      <c r="C155" s="4">
        <v>35173</v>
      </c>
      <c r="D155" s="5" t="s">
        <v>73</v>
      </c>
      <c r="E155" s="5">
        <v>20</v>
      </c>
      <c r="F155" s="5" t="s">
        <v>76</v>
      </c>
      <c r="G155" s="60">
        <v>50</v>
      </c>
      <c r="H155" s="32"/>
      <c r="I155" s="32"/>
      <c r="J155" s="32"/>
      <c r="K155" t="str">
        <f t="shared" si="2"/>
        <v>1996-04-18 [Fertiliser].Apply(Amount:50, Type: Fertiliser.Types.NO3N, Depth:20)</v>
      </c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8.5" customHeight="1" thickBot="1">
      <c r="A156" s="3" t="s">
        <v>38</v>
      </c>
      <c r="B156" s="3">
        <v>912</v>
      </c>
      <c r="C156" s="4">
        <v>35174</v>
      </c>
      <c r="D156" s="5" t="s">
        <v>73</v>
      </c>
      <c r="E156" s="5">
        <v>20</v>
      </c>
      <c r="F156" s="5" t="s">
        <v>76</v>
      </c>
      <c r="G156" s="60">
        <v>0.01</v>
      </c>
      <c r="H156" s="32"/>
      <c r="I156" s="32"/>
      <c r="J156" s="32"/>
      <c r="K156" t="str">
        <f t="shared" si="2"/>
        <v>1996-04-19 [Fertiliser].Apply(Amount:0.01, Type: Fertiliser.Types.NO3N, Depth:20)</v>
      </c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8.5" customHeight="1" thickBot="1">
      <c r="A157" s="3" t="s">
        <v>38</v>
      </c>
      <c r="B157" s="3">
        <v>912</v>
      </c>
      <c r="C157" s="4">
        <v>35174</v>
      </c>
      <c r="D157" s="5" t="s">
        <v>73</v>
      </c>
      <c r="E157" s="5">
        <v>20</v>
      </c>
      <c r="F157" s="5" t="s">
        <v>76</v>
      </c>
      <c r="G157" s="60">
        <v>2.16</v>
      </c>
      <c r="H157" s="32"/>
      <c r="I157" s="32"/>
      <c r="J157" s="32"/>
      <c r="K157" t="str">
        <f t="shared" si="2"/>
        <v>1996-04-19 [Fertiliser].Apply(Amount:2.16, Type: Fertiliser.Types.NO3N, Depth:20)</v>
      </c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8.5" customHeight="1" thickBot="1">
      <c r="A158" s="3" t="s">
        <v>38</v>
      </c>
      <c r="B158" s="3">
        <v>912</v>
      </c>
      <c r="C158" s="4">
        <v>35178</v>
      </c>
      <c r="D158" s="5" t="s">
        <v>73</v>
      </c>
      <c r="E158" s="5">
        <v>20</v>
      </c>
      <c r="F158" s="5" t="s">
        <v>76</v>
      </c>
      <c r="G158" s="60">
        <v>0.04</v>
      </c>
      <c r="H158" s="32"/>
      <c r="I158" s="32"/>
      <c r="J158" s="32"/>
      <c r="K158" t="str">
        <f t="shared" si="2"/>
        <v>1996-04-23 [Fertiliser].Apply(Amount:0.04, Type: Fertiliser.Types.NO3N, Depth:20)</v>
      </c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8.5" customHeight="1" thickBot="1">
      <c r="A159" s="3" t="s">
        <v>38</v>
      </c>
      <c r="B159" s="3">
        <v>912</v>
      </c>
      <c r="C159" s="4">
        <v>35178</v>
      </c>
      <c r="D159" s="5" t="s">
        <v>73</v>
      </c>
      <c r="E159" s="5">
        <v>20</v>
      </c>
      <c r="F159" s="5" t="s">
        <v>76</v>
      </c>
      <c r="G159" s="60">
        <v>3.38</v>
      </c>
      <c r="H159" s="32"/>
      <c r="I159" s="32"/>
      <c r="J159" s="32"/>
      <c r="K159" t="str">
        <f t="shared" si="2"/>
        <v>1996-04-23 [Fertiliser].Apply(Amount:3.38, Type: Fertiliser.Types.NO3N, Depth:20)</v>
      </c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8.5" customHeight="1" thickBot="1">
      <c r="A160" s="3" t="s">
        <v>38</v>
      </c>
      <c r="B160" s="3">
        <v>912</v>
      </c>
      <c r="C160" s="4">
        <v>35181</v>
      </c>
      <c r="D160" s="5" t="s">
        <v>73</v>
      </c>
      <c r="E160" s="5">
        <v>20</v>
      </c>
      <c r="F160" s="5" t="s">
        <v>76</v>
      </c>
      <c r="G160" s="60">
        <v>0.03</v>
      </c>
      <c r="H160" s="32"/>
      <c r="I160" s="32"/>
      <c r="J160" s="32"/>
      <c r="K160" t="str">
        <f t="shared" si="2"/>
        <v>1996-04-26 [Fertiliser].Apply(Amount:0.03, Type: Fertiliser.Types.NO3N, Depth:20)</v>
      </c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8.5" customHeight="1" thickBot="1">
      <c r="A161" s="3" t="s">
        <v>38</v>
      </c>
      <c r="B161" s="3">
        <v>912</v>
      </c>
      <c r="C161" s="4">
        <v>35181</v>
      </c>
      <c r="D161" s="5" t="s">
        <v>73</v>
      </c>
      <c r="E161" s="5">
        <v>20</v>
      </c>
      <c r="F161" s="5" t="s">
        <v>76</v>
      </c>
      <c r="G161" s="60">
        <v>2.94</v>
      </c>
      <c r="H161" s="32"/>
      <c r="I161" s="32"/>
      <c r="J161" s="32"/>
      <c r="K161" t="str">
        <f t="shared" si="2"/>
        <v>1996-04-26 [Fertiliser].Apply(Amount:2.94, Type: Fertiliser.Types.NO3N, Depth:20)</v>
      </c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8.5" customHeight="1" thickBot="1">
      <c r="A162" s="3" t="s">
        <v>38</v>
      </c>
      <c r="B162" s="3">
        <v>912</v>
      </c>
      <c r="C162" s="4">
        <v>35187</v>
      </c>
      <c r="D162" s="5" t="s">
        <v>73</v>
      </c>
      <c r="E162" s="5">
        <v>20</v>
      </c>
      <c r="F162" s="5" t="s">
        <v>76</v>
      </c>
      <c r="G162" s="60">
        <v>7.0000000000000007E-2</v>
      </c>
      <c r="H162" s="32"/>
      <c r="I162" s="32"/>
      <c r="J162" s="32"/>
      <c r="K162" t="str">
        <f t="shared" si="2"/>
        <v>1996-05-02 [Fertiliser].Apply(Amount:0.07, Type: Fertiliser.Types.NO3N, Depth:20)</v>
      </c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8.5" customHeight="1" thickBot="1">
      <c r="A163" s="3" t="s">
        <v>38</v>
      </c>
      <c r="B163" s="3">
        <v>912</v>
      </c>
      <c r="C163" s="4">
        <v>35187</v>
      </c>
      <c r="D163" s="5" t="s">
        <v>73</v>
      </c>
      <c r="E163" s="5">
        <v>20</v>
      </c>
      <c r="F163" s="5" t="s">
        <v>76</v>
      </c>
      <c r="G163" s="60">
        <v>2.1</v>
      </c>
      <c r="H163" s="32"/>
      <c r="I163" s="32"/>
      <c r="J163" s="32"/>
      <c r="K163" t="str">
        <f t="shared" si="2"/>
        <v>1996-05-02 [Fertiliser].Apply(Amount:2.1, Type: Fertiliser.Types.NO3N, Depth:20)</v>
      </c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8.5" customHeight="1" thickBot="1">
      <c r="A164" s="3" t="s">
        <v>38</v>
      </c>
      <c r="B164" s="3">
        <v>912</v>
      </c>
      <c r="C164" s="4">
        <v>35191</v>
      </c>
      <c r="D164" s="5" t="s">
        <v>73</v>
      </c>
      <c r="E164" s="5">
        <v>20</v>
      </c>
      <c r="F164" s="5" t="s">
        <v>76</v>
      </c>
      <c r="G164" s="60">
        <v>0.05</v>
      </c>
      <c r="H164" s="32"/>
      <c r="I164" s="32"/>
      <c r="J164" s="32"/>
      <c r="K164" t="str">
        <f t="shared" si="2"/>
        <v>1996-05-06 [Fertiliser].Apply(Amount:0.05, Type: Fertiliser.Types.NO3N, Depth:20)</v>
      </c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8.5" customHeight="1" thickBot="1">
      <c r="A165" s="6" t="s">
        <v>38</v>
      </c>
      <c r="B165" s="6">
        <v>912</v>
      </c>
      <c r="C165" s="7">
        <v>35191</v>
      </c>
      <c r="D165" s="8" t="s">
        <v>73</v>
      </c>
      <c r="E165" s="8">
        <v>20</v>
      </c>
      <c r="F165" s="8" t="s">
        <v>76</v>
      </c>
      <c r="G165" s="61">
        <v>2.63</v>
      </c>
      <c r="H165" s="34"/>
      <c r="I165" s="34"/>
      <c r="J165" s="34"/>
      <c r="K165" t="str">
        <f t="shared" si="2"/>
        <v>1996-05-06 [Fertiliser].Apply(Amount:2.63, Type: Fertiliser.Types.NO3N, Depth:20)</v>
      </c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8.5" customHeight="1" thickBot="1">
      <c r="A166" s="3" t="s">
        <v>39</v>
      </c>
      <c r="B166" s="3">
        <v>913</v>
      </c>
      <c r="C166" s="4">
        <v>35427</v>
      </c>
      <c r="D166" s="5" t="s">
        <v>73</v>
      </c>
      <c r="E166" s="5">
        <v>20</v>
      </c>
      <c r="F166" s="5" t="s">
        <v>76</v>
      </c>
      <c r="G166" s="60">
        <v>4.87</v>
      </c>
      <c r="H166" s="32"/>
      <c r="I166" s="32"/>
      <c r="J166" s="32"/>
      <c r="K166" t="str">
        <f t="shared" si="2"/>
        <v>1996-12-28 [Fertiliser].Apply(Amount:4.87, Type: Fertiliser.Types.NO3N, Depth:20)</v>
      </c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8.5" customHeight="1" thickBot="1">
      <c r="A167" s="3" t="s">
        <v>39</v>
      </c>
      <c r="B167" s="3">
        <v>913</v>
      </c>
      <c r="C167" s="4">
        <v>35460</v>
      </c>
      <c r="D167" s="5" t="s">
        <v>73</v>
      </c>
      <c r="E167" s="5">
        <v>20</v>
      </c>
      <c r="F167" s="5" t="s">
        <v>76</v>
      </c>
      <c r="G167" s="60">
        <v>5</v>
      </c>
      <c r="H167" s="32"/>
      <c r="I167" s="32"/>
      <c r="J167" s="32"/>
      <c r="K167" t="str">
        <f t="shared" si="2"/>
        <v>1997-01-30 [Fertiliser].Apply(Amount:5, Type: Fertiliser.Types.NO3N, Depth:20)</v>
      </c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8.5" customHeight="1" thickBot="1">
      <c r="A168" s="3" t="s">
        <v>39</v>
      </c>
      <c r="B168" s="3">
        <v>913</v>
      </c>
      <c r="C168" s="4">
        <v>35460</v>
      </c>
      <c r="D168" s="5" t="s">
        <v>73</v>
      </c>
      <c r="E168" s="5">
        <v>20</v>
      </c>
      <c r="F168" s="5" t="s">
        <v>76</v>
      </c>
      <c r="G168" s="60">
        <v>2.4</v>
      </c>
      <c r="H168" s="32"/>
      <c r="I168" s="32"/>
      <c r="J168" s="32"/>
      <c r="K168" t="str">
        <f t="shared" si="2"/>
        <v>1997-01-30 [Fertiliser].Apply(Amount:2.4, Type: Fertiliser.Types.NO3N, Depth:20)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8.5" customHeight="1" thickBot="1">
      <c r="A169" s="3" t="s">
        <v>39</v>
      </c>
      <c r="B169" s="3">
        <v>913</v>
      </c>
      <c r="C169" s="4">
        <v>35480</v>
      </c>
      <c r="D169" s="5" t="s">
        <v>73</v>
      </c>
      <c r="E169" s="5">
        <v>20</v>
      </c>
      <c r="F169" s="5" t="s">
        <v>76</v>
      </c>
      <c r="G169" s="60">
        <v>0.42</v>
      </c>
      <c r="H169" s="32"/>
      <c r="I169" s="32"/>
      <c r="J169" s="32"/>
      <c r="K169" t="str">
        <f t="shared" si="2"/>
        <v>1997-02-19 [Fertiliser].Apply(Amount:0.42, Type: Fertiliser.Types.NO3N, Depth:20)</v>
      </c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8.5" customHeight="1" thickBot="1">
      <c r="A170" s="3" t="s">
        <v>39</v>
      </c>
      <c r="B170" s="3">
        <v>913</v>
      </c>
      <c r="C170" s="4">
        <v>35494</v>
      </c>
      <c r="D170" s="5" t="s">
        <v>73</v>
      </c>
      <c r="E170" s="5">
        <v>20</v>
      </c>
      <c r="F170" s="5" t="s">
        <v>76</v>
      </c>
      <c r="G170" s="60">
        <v>5</v>
      </c>
      <c r="H170" s="32"/>
      <c r="I170" s="32"/>
      <c r="J170" s="32"/>
      <c r="K170" t="str">
        <f t="shared" si="2"/>
        <v>1997-03-05 [Fertiliser].Apply(Amount:5, Type: Fertiliser.Types.NO3N, Depth:20)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8.5" customHeight="1" thickBot="1">
      <c r="A171" s="3" t="s">
        <v>39</v>
      </c>
      <c r="B171" s="3">
        <v>913</v>
      </c>
      <c r="C171" s="4">
        <v>35494</v>
      </c>
      <c r="D171" s="5" t="s">
        <v>73</v>
      </c>
      <c r="E171" s="5">
        <v>20</v>
      </c>
      <c r="F171" s="5" t="s">
        <v>76</v>
      </c>
      <c r="G171" s="60">
        <v>1.56</v>
      </c>
      <c r="H171" s="32"/>
      <c r="I171" s="32"/>
      <c r="J171" s="32"/>
      <c r="K171" t="str">
        <f t="shared" si="2"/>
        <v>1997-03-05 [Fertiliser].Apply(Amount:1.56, Type: Fertiliser.Types.NO3N, Depth:20)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8.5" customHeight="1" thickBot="1">
      <c r="A172" s="3" t="s">
        <v>39</v>
      </c>
      <c r="B172" s="3">
        <v>913</v>
      </c>
      <c r="C172" s="4">
        <v>35502</v>
      </c>
      <c r="D172" s="5" t="s">
        <v>73</v>
      </c>
      <c r="E172" s="5">
        <v>20</v>
      </c>
      <c r="F172" s="5" t="s">
        <v>76</v>
      </c>
      <c r="G172" s="60">
        <v>2.11</v>
      </c>
      <c r="H172" s="32"/>
      <c r="I172" s="32"/>
      <c r="J172" s="32"/>
      <c r="K172" t="str">
        <f t="shared" si="2"/>
        <v>1997-03-13 [Fertiliser].Apply(Amount:2.11, Type: Fertiliser.Types.NO3N, Depth:20)</v>
      </c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8.5" customHeight="1" thickBot="1">
      <c r="A173" s="3" t="s">
        <v>39</v>
      </c>
      <c r="B173" s="3">
        <v>913</v>
      </c>
      <c r="C173" s="4">
        <v>35507</v>
      </c>
      <c r="D173" s="5" t="s">
        <v>73</v>
      </c>
      <c r="E173" s="5">
        <v>20</v>
      </c>
      <c r="F173" s="5" t="s">
        <v>76</v>
      </c>
      <c r="G173" s="60">
        <v>0.26</v>
      </c>
      <c r="H173" s="32"/>
      <c r="I173" s="32"/>
      <c r="J173" s="32"/>
      <c r="K173" t="str">
        <f t="shared" si="2"/>
        <v>1997-03-18 [Fertiliser].Apply(Amount:0.26, Type: Fertiliser.Types.NO3N, Depth:20)</v>
      </c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8.5" customHeight="1" thickBot="1">
      <c r="A174" s="3" t="s">
        <v>39</v>
      </c>
      <c r="B174" s="3">
        <v>913</v>
      </c>
      <c r="C174" s="4">
        <v>35516</v>
      </c>
      <c r="D174" s="5" t="s">
        <v>73</v>
      </c>
      <c r="E174" s="5">
        <v>20</v>
      </c>
      <c r="F174" s="5" t="s">
        <v>76</v>
      </c>
      <c r="G174" s="60">
        <v>5</v>
      </c>
      <c r="H174" s="32"/>
      <c r="I174" s="32"/>
      <c r="J174" s="32"/>
      <c r="K174" t="str">
        <f t="shared" si="2"/>
        <v>1997-03-27 [Fertiliser].Apply(Amount:5, Type: Fertiliser.Types.NO3N, Depth:20)</v>
      </c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8.5" customHeight="1" thickBot="1">
      <c r="A175" s="3" t="s">
        <v>39</v>
      </c>
      <c r="B175" s="3">
        <v>913</v>
      </c>
      <c r="C175" s="4">
        <v>35516</v>
      </c>
      <c r="D175" s="5" t="s">
        <v>73</v>
      </c>
      <c r="E175" s="5">
        <v>20</v>
      </c>
      <c r="F175" s="5" t="s">
        <v>76</v>
      </c>
      <c r="G175" s="60">
        <v>2.36</v>
      </c>
      <c r="H175" s="32"/>
      <c r="I175" s="32"/>
      <c r="J175" s="32"/>
      <c r="K175" t="str">
        <f t="shared" si="2"/>
        <v>1997-03-27 [Fertiliser].Apply(Amount:2.36, Type: Fertiliser.Types.NO3N, Depth:20)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8.5" customHeight="1" thickBot="1">
      <c r="A176" s="3" t="s">
        <v>39</v>
      </c>
      <c r="B176" s="3">
        <v>913</v>
      </c>
      <c r="C176" s="4">
        <v>35522</v>
      </c>
      <c r="D176" s="5" t="s">
        <v>73</v>
      </c>
      <c r="E176" s="5">
        <v>20</v>
      </c>
      <c r="F176" s="5" t="s">
        <v>76</v>
      </c>
      <c r="G176" s="60">
        <v>3.03</v>
      </c>
      <c r="H176" s="32"/>
      <c r="I176" s="32"/>
      <c r="J176" s="32"/>
      <c r="K176" t="str">
        <f t="shared" si="2"/>
        <v>1997-04-02 [Fertiliser].Apply(Amount:3.03, Type: Fertiliser.Types.NO3N, Depth:20)</v>
      </c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8.5" customHeight="1" thickBot="1">
      <c r="A177" s="3" t="s">
        <v>39</v>
      </c>
      <c r="B177" s="3">
        <v>913</v>
      </c>
      <c r="C177" s="4">
        <v>35527</v>
      </c>
      <c r="D177" s="5" t="s">
        <v>73</v>
      </c>
      <c r="E177" s="5">
        <v>20</v>
      </c>
      <c r="F177" s="5" t="s">
        <v>76</v>
      </c>
      <c r="G177" s="60">
        <v>1.59</v>
      </c>
      <c r="H177" s="32"/>
      <c r="I177" s="32"/>
      <c r="J177" s="32"/>
      <c r="K177" t="str">
        <f t="shared" si="2"/>
        <v>1997-04-07 [Fertiliser].Apply(Amount:1.59, Type: Fertiliser.Types.NO3N, Depth:20)</v>
      </c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8.5" customHeight="1" thickBot="1">
      <c r="A178" s="3" t="s">
        <v>39</v>
      </c>
      <c r="B178" s="3">
        <v>913</v>
      </c>
      <c r="C178" s="4">
        <v>35532</v>
      </c>
      <c r="D178" s="5" t="s">
        <v>73</v>
      </c>
      <c r="E178" s="5">
        <v>20</v>
      </c>
      <c r="F178" s="5" t="s">
        <v>76</v>
      </c>
      <c r="G178" s="60">
        <v>3.1</v>
      </c>
      <c r="H178" s="32"/>
      <c r="I178" s="32"/>
      <c r="J178" s="32"/>
      <c r="K178" t="str">
        <f t="shared" si="2"/>
        <v>1997-04-12 [Fertiliser].Apply(Amount:3.1, Type: Fertiliser.Types.NO3N, Depth:20)</v>
      </c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8.5" customHeight="1" thickBot="1">
      <c r="A179" s="3" t="s">
        <v>39</v>
      </c>
      <c r="B179" s="3">
        <v>913</v>
      </c>
      <c r="C179" s="4">
        <v>35537</v>
      </c>
      <c r="D179" s="5" t="s">
        <v>73</v>
      </c>
      <c r="E179" s="5">
        <v>20</v>
      </c>
      <c r="F179" s="5" t="s">
        <v>76</v>
      </c>
      <c r="G179" s="60">
        <v>5.9</v>
      </c>
      <c r="H179" s="32"/>
      <c r="I179" s="32"/>
      <c r="J179" s="32"/>
      <c r="K179" t="str">
        <f t="shared" si="2"/>
        <v>1997-04-17 [Fertiliser].Apply(Amount:5.9, Type: Fertiliser.Types.NO3N, Depth:20)</v>
      </c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8.5" customHeight="1" thickBot="1">
      <c r="A180" s="3" t="s">
        <v>39</v>
      </c>
      <c r="B180" s="3">
        <v>913</v>
      </c>
      <c r="C180" s="4">
        <v>35542</v>
      </c>
      <c r="D180" s="5" t="s">
        <v>73</v>
      </c>
      <c r="E180" s="5">
        <v>20</v>
      </c>
      <c r="F180" s="5" t="s">
        <v>76</v>
      </c>
      <c r="G180" s="60">
        <v>3.06</v>
      </c>
      <c r="H180" s="32"/>
      <c r="I180" s="32"/>
      <c r="J180" s="32"/>
      <c r="K180" t="str">
        <f t="shared" si="2"/>
        <v>1997-04-22 [Fertiliser].Apply(Amount:3.06, Type: Fertiliser.Types.NO3N, Depth:20)</v>
      </c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8.5" customHeight="1" thickBot="1">
      <c r="A181" s="3" t="s">
        <v>39</v>
      </c>
      <c r="B181" s="3">
        <v>913</v>
      </c>
      <c r="C181" s="4">
        <v>35549</v>
      </c>
      <c r="D181" s="5" t="s">
        <v>73</v>
      </c>
      <c r="E181" s="5">
        <v>20</v>
      </c>
      <c r="F181" s="5" t="s">
        <v>76</v>
      </c>
      <c r="G181" s="60">
        <v>4.59</v>
      </c>
      <c r="H181" s="32"/>
      <c r="I181" s="32"/>
      <c r="J181" s="32"/>
      <c r="K181" t="str">
        <f t="shared" si="2"/>
        <v>1997-04-29 [Fertiliser].Apply(Amount:4.59, Type: Fertiliser.Types.NO3N, Depth:20)</v>
      </c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8.5" customHeight="1" thickBot="1">
      <c r="A182" s="3" t="s">
        <v>39</v>
      </c>
      <c r="B182" s="3">
        <v>913</v>
      </c>
      <c r="C182" s="4">
        <v>35553</v>
      </c>
      <c r="D182" s="5" t="s">
        <v>73</v>
      </c>
      <c r="E182" s="5">
        <v>20</v>
      </c>
      <c r="F182" s="5" t="s">
        <v>76</v>
      </c>
      <c r="G182" s="60">
        <v>2.1</v>
      </c>
      <c r="H182" s="32"/>
      <c r="I182" s="32"/>
      <c r="J182" s="32"/>
      <c r="K182" t="str">
        <f t="shared" si="2"/>
        <v>1997-05-03 [Fertiliser].Apply(Amount:2.1, Type: Fertiliser.Types.NO3N, Depth:20)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8.5" customHeight="1" thickBot="1">
      <c r="A183" s="6" t="s">
        <v>39</v>
      </c>
      <c r="B183" s="6">
        <v>913</v>
      </c>
      <c r="C183" s="7">
        <v>35559</v>
      </c>
      <c r="D183" s="8" t="s">
        <v>73</v>
      </c>
      <c r="E183" s="8">
        <v>20</v>
      </c>
      <c r="F183" s="8" t="s">
        <v>76</v>
      </c>
      <c r="G183" s="61">
        <v>0.22</v>
      </c>
      <c r="H183" s="34"/>
      <c r="I183" s="34"/>
      <c r="J183" s="34"/>
      <c r="K183" t="str">
        <f t="shared" si="2"/>
        <v>1997-05-09 [Fertiliser].Apply(Amount:0.22, Type: Fertiliser.Types.NO3N, Depth:20)</v>
      </c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8.5" customHeight="1" thickBot="1">
      <c r="A184" s="3" t="s">
        <v>39</v>
      </c>
      <c r="B184" s="3">
        <v>914</v>
      </c>
      <c r="C184" s="4">
        <v>35427</v>
      </c>
      <c r="D184" s="5" t="s">
        <v>73</v>
      </c>
      <c r="E184" s="5">
        <v>20</v>
      </c>
      <c r="F184" s="5" t="s">
        <v>76</v>
      </c>
      <c r="G184" s="60">
        <v>4.87</v>
      </c>
      <c r="H184" s="32"/>
      <c r="I184" s="32"/>
      <c r="J184" s="32"/>
      <c r="K184" t="str">
        <f t="shared" si="2"/>
        <v>1996-12-28 [Fertiliser].Apply(Amount:4.87, Type: Fertiliser.Types.NO3N, Depth:20)</v>
      </c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8.5" customHeight="1" thickBot="1">
      <c r="A185" s="3" t="s">
        <v>39</v>
      </c>
      <c r="B185" s="3">
        <v>914</v>
      </c>
      <c r="C185" s="4">
        <v>35460</v>
      </c>
      <c r="D185" s="5" t="s">
        <v>73</v>
      </c>
      <c r="E185" s="5">
        <v>20</v>
      </c>
      <c r="F185" s="5" t="s">
        <v>76</v>
      </c>
      <c r="G185" s="60">
        <v>50</v>
      </c>
      <c r="H185" s="32"/>
      <c r="I185" s="32"/>
      <c r="J185" s="32"/>
      <c r="K185" t="str">
        <f t="shared" si="2"/>
        <v>1997-01-30 [Fertiliser].Apply(Amount:50, Type: Fertiliser.Types.NO3N, Depth:20)</v>
      </c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8.5" customHeight="1" thickBot="1">
      <c r="A186" s="3" t="s">
        <v>39</v>
      </c>
      <c r="B186" s="3">
        <v>914</v>
      </c>
      <c r="C186" s="4">
        <v>35460</v>
      </c>
      <c r="D186" s="5" t="s">
        <v>73</v>
      </c>
      <c r="E186" s="5">
        <v>20</v>
      </c>
      <c r="F186" s="5" t="s">
        <v>76</v>
      </c>
      <c r="G186" s="60">
        <v>2.4</v>
      </c>
      <c r="H186" s="32"/>
      <c r="I186" s="32"/>
      <c r="J186" s="32"/>
      <c r="K186" t="str">
        <f t="shared" si="2"/>
        <v>1997-01-30 [Fertiliser].Apply(Amount:2.4, Type: Fertiliser.Types.NO3N, Depth:20)</v>
      </c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8.5" customHeight="1" thickBot="1">
      <c r="A187" s="3" t="s">
        <v>39</v>
      </c>
      <c r="B187" s="3">
        <v>914</v>
      </c>
      <c r="C187" s="4">
        <v>35480</v>
      </c>
      <c r="D187" s="5" t="s">
        <v>73</v>
      </c>
      <c r="E187" s="5">
        <v>20</v>
      </c>
      <c r="F187" s="5" t="s">
        <v>76</v>
      </c>
      <c r="G187" s="60">
        <v>0.42</v>
      </c>
      <c r="H187" s="32"/>
      <c r="I187" s="32"/>
      <c r="J187" s="32"/>
      <c r="K187" t="str">
        <f t="shared" si="2"/>
        <v>1997-02-19 [Fertiliser].Apply(Amount:0.42, Type: Fertiliser.Types.NO3N, Depth:20)</v>
      </c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8.5" customHeight="1" thickBot="1">
      <c r="A188" s="3" t="s">
        <v>39</v>
      </c>
      <c r="B188" s="3">
        <v>914</v>
      </c>
      <c r="C188" s="4">
        <v>35494</v>
      </c>
      <c r="D188" s="5" t="s">
        <v>73</v>
      </c>
      <c r="E188" s="5">
        <v>20</v>
      </c>
      <c r="F188" s="5" t="s">
        <v>76</v>
      </c>
      <c r="G188" s="60">
        <v>125</v>
      </c>
      <c r="H188" s="32"/>
      <c r="I188" s="32"/>
      <c r="J188" s="32"/>
      <c r="K188" t="str">
        <f t="shared" si="2"/>
        <v>1997-03-05 [Fertiliser].Apply(Amount:125, Type: Fertiliser.Types.NO3N, Depth:20)</v>
      </c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8.5" customHeight="1" thickBot="1">
      <c r="A189" s="3" t="s">
        <v>39</v>
      </c>
      <c r="B189" s="3">
        <v>914</v>
      </c>
      <c r="C189" s="4">
        <v>35494</v>
      </c>
      <c r="D189" s="5" t="s">
        <v>73</v>
      </c>
      <c r="E189" s="5">
        <v>20</v>
      </c>
      <c r="F189" s="5" t="s">
        <v>76</v>
      </c>
      <c r="G189" s="60">
        <v>1.56</v>
      </c>
      <c r="H189" s="32"/>
      <c r="I189" s="32"/>
      <c r="J189" s="32"/>
      <c r="K189" t="str">
        <f t="shared" si="2"/>
        <v>1997-03-05 [Fertiliser].Apply(Amount:1.56, Type: Fertiliser.Types.NO3N, Depth:20)</v>
      </c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8.5" customHeight="1" thickBot="1">
      <c r="A190" s="3" t="s">
        <v>39</v>
      </c>
      <c r="B190" s="3">
        <v>914</v>
      </c>
      <c r="C190" s="4">
        <v>35502</v>
      </c>
      <c r="D190" s="5" t="s">
        <v>73</v>
      </c>
      <c r="E190" s="5">
        <v>20</v>
      </c>
      <c r="F190" s="5" t="s">
        <v>76</v>
      </c>
      <c r="G190" s="60">
        <v>2.11</v>
      </c>
      <c r="H190" s="32"/>
      <c r="I190" s="32"/>
      <c r="J190" s="32"/>
      <c r="K190" t="str">
        <f t="shared" si="2"/>
        <v>1997-03-13 [Fertiliser].Apply(Amount:2.11, Type: Fertiliser.Types.NO3N, Depth:20)</v>
      </c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8.5" customHeight="1" thickBot="1">
      <c r="A191" s="3" t="s">
        <v>39</v>
      </c>
      <c r="B191" s="3">
        <v>914</v>
      </c>
      <c r="C191" s="4">
        <v>35507</v>
      </c>
      <c r="D191" s="5" t="s">
        <v>73</v>
      </c>
      <c r="E191" s="5">
        <v>20</v>
      </c>
      <c r="F191" s="5" t="s">
        <v>76</v>
      </c>
      <c r="G191" s="60">
        <v>0.26</v>
      </c>
      <c r="H191" s="32"/>
      <c r="I191" s="32"/>
      <c r="J191" s="32"/>
      <c r="K191" t="str">
        <f t="shared" si="2"/>
        <v>1997-03-18 [Fertiliser].Apply(Amount:0.26, Type: Fertiliser.Types.NO3N, Depth:20)</v>
      </c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8.5" customHeight="1" thickBot="1">
      <c r="A192" s="3" t="s">
        <v>39</v>
      </c>
      <c r="B192" s="3">
        <v>914</v>
      </c>
      <c r="C192" s="4">
        <v>35516</v>
      </c>
      <c r="D192" s="5" t="s">
        <v>73</v>
      </c>
      <c r="E192" s="5">
        <v>20</v>
      </c>
      <c r="F192" s="5" t="s">
        <v>76</v>
      </c>
      <c r="G192" s="60">
        <v>125</v>
      </c>
      <c r="H192" s="32"/>
      <c r="I192" s="32"/>
      <c r="J192" s="32"/>
      <c r="K192" t="str">
        <f t="shared" si="2"/>
        <v>1997-03-27 [Fertiliser].Apply(Amount:125, Type: Fertiliser.Types.NO3N, Depth:20)</v>
      </c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8.5" customHeight="1" thickBot="1">
      <c r="A193" s="3" t="s">
        <v>39</v>
      </c>
      <c r="B193" s="3">
        <v>914</v>
      </c>
      <c r="C193" s="4">
        <v>35522</v>
      </c>
      <c r="D193" s="5" t="s">
        <v>73</v>
      </c>
      <c r="E193" s="5">
        <v>20</v>
      </c>
      <c r="F193" s="5" t="s">
        <v>76</v>
      </c>
      <c r="G193" s="60">
        <v>3.03</v>
      </c>
      <c r="H193" s="32"/>
      <c r="I193" s="32"/>
      <c r="J193" s="32"/>
      <c r="K193" t="str">
        <f t="shared" si="2"/>
        <v>1997-04-02 [Fertiliser].Apply(Amount:3.03, Type: Fertiliser.Types.NO3N, Depth:20)</v>
      </c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8.5" customHeight="1" thickBot="1">
      <c r="A194" s="3" t="s">
        <v>39</v>
      </c>
      <c r="B194" s="3">
        <v>914</v>
      </c>
      <c r="C194" s="4">
        <v>35527</v>
      </c>
      <c r="D194" s="5" t="s">
        <v>73</v>
      </c>
      <c r="E194" s="5">
        <v>20</v>
      </c>
      <c r="F194" s="5" t="s">
        <v>76</v>
      </c>
      <c r="G194" s="60">
        <v>1.59</v>
      </c>
      <c r="H194" s="32"/>
      <c r="I194" s="32"/>
      <c r="J194" s="32"/>
      <c r="K194" t="str">
        <f t="shared" si="2"/>
        <v>1997-04-07 [Fertiliser].Apply(Amount:1.59, Type: Fertiliser.Types.NO3N, Depth:20)</v>
      </c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8.5" customHeight="1" thickBot="1">
      <c r="A195" s="3" t="s">
        <v>39</v>
      </c>
      <c r="B195" s="3">
        <v>914</v>
      </c>
      <c r="C195" s="4">
        <v>35532</v>
      </c>
      <c r="D195" s="5" t="s">
        <v>73</v>
      </c>
      <c r="E195" s="5">
        <v>20</v>
      </c>
      <c r="F195" s="5" t="s">
        <v>76</v>
      </c>
      <c r="G195" s="60">
        <v>3.1</v>
      </c>
      <c r="H195" s="32"/>
      <c r="I195" s="32"/>
      <c r="J195" s="32"/>
      <c r="K195" t="str">
        <f t="shared" si="2"/>
        <v>1997-04-12 [Fertiliser].Apply(Amount:3.1, Type: Fertiliser.Types.NO3N, Depth:20)</v>
      </c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8.5" customHeight="1" thickBot="1">
      <c r="A196" s="3" t="s">
        <v>39</v>
      </c>
      <c r="B196" s="3">
        <v>914</v>
      </c>
      <c r="C196" s="4">
        <v>35537</v>
      </c>
      <c r="D196" s="5" t="s">
        <v>73</v>
      </c>
      <c r="E196" s="5">
        <v>20</v>
      </c>
      <c r="F196" s="5" t="s">
        <v>76</v>
      </c>
      <c r="G196" s="60">
        <v>5.9</v>
      </c>
      <c r="H196" s="32"/>
      <c r="I196" s="32"/>
      <c r="J196" s="32"/>
      <c r="K196" t="str">
        <f t="shared" si="2"/>
        <v>1997-04-17 [Fertiliser].Apply(Amount:5.9, Type: Fertiliser.Types.NO3N, Depth:20)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8.5" customHeight="1" thickBot="1">
      <c r="A197" s="3" t="s">
        <v>39</v>
      </c>
      <c r="B197" s="3">
        <v>914</v>
      </c>
      <c r="C197" s="4">
        <v>35542</v>
      </c>
      <c r="D197" s="5" t="s">
        <v>73</v>
      </c>
      <c r="E197" s="5">
        <v>20</v>
      </c>
      <c r="F197" s="5" t="s">
        <v>76</v>
      </c>
      <c r="G197" s="60">
        <v>50</v>
      </c>
      <c r="H197" s="32"/>
      <c r="I197" s="32"/>
      <c r="J197" s="32"/>
      <c r="K197" t="str">
        <f t="shared" ref="K197:K240" si="3">TEXT(C197, "yyyy-mm-dd") &amp; " [Fertiliser].Apply(Amount:" &amp; G197 &amp; ", Type: Fertiliser.Types.NO3N, Depth:" &amp; E197 &amp; ")"</f>
        <v>1997-04-22 [Fertiliser].Apply(Amount:50, Type: Fertiliser.Types.NO3N, Depth:20)</v>
      </c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8.5" customHeight="1" thickBot="1">
      <c r="A198" s="3" t="s">
        <v>39</v>
      </c>
      <c r="B198" s="3">
        <v>914</v>
      </c>
      <c r="C198" s="4">
        <v>35542</v>
      </c>
      <c r="D198" s="5" t="s">
        <v>73</v>
      </c>
      <c r="E198" s="5">
        <v>20</v>
      </c>
      <c r="F198" s="5" t="s">
        <v>76</v>
      </c>
      <c r="G198" s="60">
        <v>3.06</v>
      </c>
      <c r="H198" s="32"/>
      <c r="I198" s="32"/>
      <c r="J198" s="32"/>
      <c r="K198" t="str">
        <f t="shared" si="3"/>
        <v>1997-04-22 [Fertiliser].Apply(Amount:3.06, Type: Fertiliser.Types.NO3N, Depth:20)</v>
      </c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8.5" customHeight="1" thickBot="1">
      <c r="A199" s="3" t="s">
        <v>39</v>
      </c>
      <c r="B199" s="3">
        <v>914</v>
      </c>
      <c r="C199" s="4">
        <v>35549</v>
      </c>
      <c r="D199" s="5" t="s">
        <v>73</v>
      </c>
      <c r="E199" s="5">
        <v>20</v>
      </c>
      <c r="F199" s="5" t="s">
        <v>76</v>
      </c>
      <c r="G199" s="60">
        <v>4.59</v>
      </c>
      <c r="H199" s="32"/>
      <c r="I199" s="32"/>
      <c r="J199" s="32"/>
      <c r="K199" t="str">
        <f t="shared" si="3"/>
        <v>1997-04-29 [Fertiliser].Apply(Amount:4.59, Type: Fertiliser.Types.NO3N, Depth:20)</v>
      </c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8.5" customHeight="1" thickBot="1">
      <c r="A200" s="3" t="s">
        <v>39</v>
      </c>
      <c r="B200" s="3">
        <v>914</v>
      </c>
      <c r="C200" s="4">
        <v>35553</v>
      </c>
      <c r="D200" s="5" t="s">
        <v>73</v>
      </c>
      <c r="E200" s="5">
        <v>20</v>
      </c>
      <c r="F200" s="5" t="s">
        <v>76</v>
      </c>
      <c r="G200" s="60">
        <v>4.75</v>
      </c>
      <c r="H200" s="32"/>
      <c r="I200" s="32"/>
      <c r="J200" s="32"/>
      <c r="K200" t="str">
        <f t="shared" si="3"/>
        <v>1997-05-03 [Fertiliser].Apply(Amount:4.75, Type: Fertiliser.Types.NO3N, Depth:20)</v>
      </c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8.5" customHeight="1" thickBot="1">
      <c r="A201" s="3" t="s">
        <v>39</v>
      </c>
      <c r="B201" s="3">
        <v>914</v>
      </c>
      <c r="C201" s="4">
        <v>35558</v>
      </c>
      <c r="D201" s="5" t="s">
        <v>73</v>
      </c>
      <c r="E201" s="5">
        <v>20</v>
      </c>
      <c r="F201" s="5" t="s">
        <v>76</v>
      </c>
      <c r="G201" s="60">
        <v>2.93</v>
      </c>
      <c r="H201" s="32"/>
      <c r="I201" s="32"/>
      <c r="J201" s="32"/>
      <c r="K201" t="str">
        <f t="shared" si="3"/>
        <v>1997-05-08 [Fertiliser].Apply(Amount:2.93, Type: Fertiliser.Types.NO3N, Depth:20)</v>
      </c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8.5" customHeight="1" thickBot="1">
      <c r="A202" s="6" t="s">
        <v>39</v>
      </c>
      <c r="B202" s="6">
        <v>914</v>
      </c>
      <c r="C202" s="7">
        <v>35559</v>
      </c>
      <c r="D202" s="8" t="s">
        <v>73</v>
      </c>
      <c r="E202" s="8">
        <v>20</v>
      </c>
      <c r="F202" s="8" t="s">
        <v>76</v>
      </c>
      <c r="G202" s="61">
        <v>0.22</v>
      </c>
      <c r="H202" s="34"/>
      <c r="I202" s="34"/>
      <c r="J202" s="34"/>
      <c r="K202" t="str">
        <f t="shared" si="3"/>
        <v>1997-05-09 [Fertiliser].Apply(Amount:0.22, Type: Fertiliser.Types.NO3N, Depth:20)</v>
      </c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8.5" customHeight="1" thickBot="1">
      <c r="A203" s="3" t="s">
        <v>39</v>
      </c>
      <c r="B203" s="3">
        <v>915</v>
      </c>
      <c r="C203" s="4">
        <v>35427</v>
      </c>
      <c r="D203" s="5" t="s">
        <v>73</v>
      </c>
      <c r="E203" s="5">
        <v>20</v>
      </c>
      <c r="F203" s="5" t="s">
        <v>76</v>
      </c>
      <c r="G203" s="60">
        <v>4.87</v>
      </c>
      <c r="H203" s="32"/>
      <c r="I203" s="32"/>
      <c r="J203" s="32"/>
      <c r="K203" t="str">
        <f t="shared" si="3"/>
        <v>1996-12-28 [Fertiliser].Apply(Amount:4.87, Type: Fertiliser.Types.NO3N, Depth:20)</v>
      </c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8.5" customHeight="1" thickBot="1">
      <c r="A204" s="3" t="s">
        <v>39</v>
      </c>
      <c r="B204" s="3">
        <v>915</v>
      </c>
      <c r="C204" s="4">
        <v>35460</v>
      </c>
      <c r="D204" s="5" t="s">
        <v>73</v>
      </c>
      <c r="E204" s="5">
        <v>20</v>
      </c>
      <c r="F204" s="5" t="s">
        <v>76</v>
      </c>
      <c r="G204" s="60">
        <v>5</v>
      </c>
      <c r="H204" s="32"/>
      <c r="I204" s="32"/>
      <c r="J204" s="32"/>
      <c r="K204" t="str">
        <f t="shared" si="3"/>
        <v>1997-01-30 [Fertiliser].Apply(Amount:5, Type: Fertiliser.Types.NO3N, Depth:20)</v>
      </c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8.5" customHeight="1" thickBot="1">
      <c r="A205" s="3" t="s">
        <v>39</v>
      </c>
      <c r="B205" s="3">
        <v>915</v>
      </c>
      <c r="C205" s="4">
        <v>35460</v>
      </c>
      <c r="D205" s="5" t="s">
        <v>73</v>
      </c>
      <c r="E205" s="5">
        <v>20</v>
      </c>
      <c r="F205" s="5" t="s">
        <v>76</v>
      </c>
      <c r="G205" s="60">
        <v>2.4</v>
      </c>
      <c r="H205" s="32"/>
      <c r="I205" s="32"/>
      <c r="J205" s="32"/>
      <c r="K205" t="str">
        <f t="shared" si="3"/>
        <v>1997-01-30 [Fertiliser].Apply(Amount:2.4, Type: Fertiliser.Types.NO3N, Depth:20)</v>
      </c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8.5" customHeight="1" thickBot="1">
      <c r="A206" s="3" t="s">
        <v>39</v>
      </c>
      <c r="B206" s="3">
        <v>915</v>
      </c>
      <c r="C206" s="4">
        <v>35480</v>
      </c>
      <c r="D206" s="5" t="s">
        <v>73</v>
      </c>
      <c r="E206" s="5">
        <v>20</v>
      </c>
      <c r="F206" s="5" t="s">
        <v>76</v>
      </c>
      <c r="G206" s="60">
        <v>0.42</v>
      </c>
      <c r="H206" s="32"/>
      <c r="I206" s="32"/>
      <c r="J206" s="32"/>
      <c r="K206" t="str">
        <f t="shared" si="3"/>
        <v>1997-02-19 [Fertiliser].Apply(Amount:0.42, Type: Fertiliser.Types.NO3N, Depth:20)</v>
      </c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8.5" customHeight="1" thickBot="1">
      <c r="A207" s="3" t="s">
        <v>39</v>
      </c>
      <c r="B207" s="3">
        <v>915</v>
      </c>
      <c r="C207" s="4">
        <v>35494</v>
      </c>
      <c r="D207" s="5" t="s">
        <v>73</v>
      </c>
      <c r="E207" s="5">
        <v>20</v>
      </c>
      <c r="F207" s="5" t="s">
        <v>76</v>
      </c>
      <c r="G207" s="60">
        <v>5</v>
      </c>
      <c r="H207" s="32"/>
      <c r="I207" s="32"/>
      <c r="J207" s="32"/>
      <c r="K207" t="str">
        <f t="shared" si="3"/>
        <v>1997-03-05 [Fertiliser].Apply(Amount:5, Type: Fertiliser.Types.NO3N, Depth:20)</v>
      </c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8.5" customHeight="1" thickBot="1">
      <c r="A208" s="3" t="s">
        <v>39</v>
      </c>
      <c r="B208" s="3">
        <v>915</v>
      </c>
      <c r="C208" s="4">
        <v>35494</v>
      </c>
      <c r="D208" s="5" t="s">
        <v>73</v>
      </c>
      <c r="E208" s="5">
        <v>20</v>
      </c>
      <c r="F208" s="5" t="s">
        <v>76</v>
      </c>
      <c r="G208" s="60">
        <v>1.56</v>
      </c>
      <c r="H208" s="32"/>
      <c r="I208" s="32"/>
      <c r="J208" s="32"/>
      <c r="K208" t="str">
        <f t="shared" si="3"/>
        <v>1997-03-05 [Fertiliser].Apply(Amount:1.56, Type: Fertiliser.Types.NO3N, Depth:20)</v>
      </c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8.5" customHeight="1" thickBot="1">
      <c r="A209" s="3" t="s">
        <v>39</v>
      </c>
      <c r="B209" s="3">
        <v>915</v>
      </c>
      <c r="C209" s="4">
        <v>35502</v>
      </c>
      <c r="D209" s="5" t="s">
        <v>73</v>
      </c>
      <c r="E209" s="5">
        <v>20</v>
      </c>
      <c r="F209" s="5" t="s">
        <v>76</v>
      </c>
      <c r="G209" s="60">
        <v>2.11</v>
      </c>
      <c r="H209" s="32"/>
      <c r="I209" s="32"/>
      <c r="J209" s="32"/>
      <c r="K209" t="str">
        <f t="shared" si="3"/>
        <v>1997-03-13 [Fertiliser].Apply(Amount:2.11, Type: Fertiliser.Types.NO3N, Depth:20)</v>
      </c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8.5" customHeight="1" thickBot="1">
      <c r="A210" s="3" t="s">
        <v>39</v>
      </c>
      <c r="B210" s="3">
        <v>915</v>
      </c>
      <c r="C210" s="4">
        <v>35507</v>
      </c>
      <c r="D210" s="5" t="s">
        <v>73</v>
      </c>
      <c r="E210" s="5">
        <v>20</v>
      </c>
      <c r="F210" s="5" t="s">
        <v>76</v>
      </c>
      <c r="G210" s="60">
        <v>0.26</v>
      </c>
      <c r="H210" s="32"/>
      <c r="I210" s="32"/>
      <c r="J210" s="32"/>
      <c r="K210" t="str">
        <f t="shared" si="3"/>
        <v>1997-03-18 [Fertiliser].Apply(Amount:0.26, Type: Fertiliser.Types.NO3N, Depth:20)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8.5" customHeight="1" thickBot="1">
      <c r="A211" s="3" t="s">
        <v>39</v>
      </c>
      <c r="B211" s="3">
        <v>915</v>
      </c>
      <c r="C211" s="4">
        <v>35516</v>
      </c>
      <c r="D211" s="5" t="s">
        <v>73</v>
      </c>
      <c r="E211" s="5">
        <v>20</v>
      </c>
      <c r="F211" s="5" t="s">
        <v>76</v>
      </c>
      <c r="G211" s="60">
        <v>5</v>
      </c>
      <c r="H211" s="32"/>
      <c r="I211" s="32"/>
      <c r="J211" s="32"/>
      <c r="K211" t="str">
        <f t="shared" si="3"/>
        <v>1997-03-27 [Fertiliser].Apply(Amount:5, Type: Fertiliser.Types.NO3N, Depth:20)</v>
      </c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8.5" customHeight="1" thickBot="1">
      <c r="A212" s="3" t="s">
        <v>39</v>
      </c>
      <c r="B212" s="3">
        <v>915</v>
      </c>
      <c r="C212" s="4">
        <v>35516</v>
      </c>
      <c r="D212" s="5" t="s">
        <v>73</v>
      </c>
      <c r="E212" s="5">
        <v>20</v>
      </c>
      <c r="F212" s="5" t="s">
        <v>76</v>
      </c>
      <c r="G212" s="60">
        <v>2.36</v>
      </c>
      <c r="H212" s="32"/>
      <c r="I212" s="32"/>
      <c r="J212" s="32"/>
      <c r="K212" t="str">
        <f t="shared" si="3"/>
        <v>1997-03-27 [Fertiliser].Apply(Amount:2.36, Type: Fertiliser.Types.NO3N, Depth:20)</v>
      </c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8.5" customHeight="1" thickBot="1">
      <c r="A213" s="3" t="s">
        <v>39</v>
      </c>
      <c r="B213" s="3">
        <v>915</v>
      </c>
      <c r="C213" s="4">
        <v>35522</v>
      </c>
      <c r="D213" s="5" t="s">
        <v>73</v>
      </c>
      <c r="E213" s="5">
        <v>20</v>
      </c>
      <c r="F213" s="5" t="s">
        <v>76</v>
      </c>
      <c r="G213" s="60">
        <v>3.03</v>
      </c>
      <c r="H213" s="32"/>
      <c r="I213" s="32"/>
      <c r="J213" s="32"/>
      <c r="K213" t="str">
        <f t="shared" si="3"/>
        <v>1997-04-02 [Fertiliser].Apply(Amount:3.03, Type: Fertiliser.Types.NO3N, Depth:20)</v>
      </c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8.5" customHeight="1" thickBot="1">
      <c r="A214" s="3" t="s">
        <v>39</v>
      </c>
      <c r="B214" s="3">
        <v>915</v>
      </c>
      <c r="C214" s="4">
        <v>35527</v>
      </c>
      <c r="D214" s="5" t="s">
        <v>73</v>
      </c>
      <c r="E214" s="5">
        <v>20</v>
      </c>
      <c r="F214" s="5" t="s">
        <v>76</v>
      </c>
      <c r="G214" s="60">
        <v>1.59</v>
      </c>
      <c r="H214" s="32"/>
      <c r="I214" s="32"/>
      <c r="J214" s="32"/>
      <c r="K214" t="str">
        <f t="shared" si="3"/>
        <v>1997-04-07 [Fertiliser].Apply(Amount:1.59, Type: Fertiliser.Types.NO3N, Depth:20)</v>
      </c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8.5" customHeight="1" thickBot="1">
      <c r="A215" s="3" t="s">
        <v>39</v>
      </c>
      <c r="B215" s="3">
        <v>915</v>
      </c>
      <c r="C215" s="4">
        <v>35532</v>
      </c>
      <c r="D215" s="5" t="s">
        <v>73</v>
      </c>
      <c r="E215" s="5">
        <v>20</v>
      </c>
      <c r="F215" s="5" t="s">
        <v>76</v>
      </c>
      <c r="G215" s="60">
        <v>3.1</v>
      </c>
      <c r="H215" s="32"/>
      <c r="I215" s="32"/>
      <c r="J215" s="32"/>
      <c r="K215" t="str">
        <f t="shared" si="3"/>
        <v>1997-04-12 [Fertiliser].Apply(Amount:3.1, Type: Fertiliser.Types.NO3N, Depth:20)</v>
      </c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8.5" customHeight="1" thickBot="1">
      <c r="A216" s="3" t="s">
        <v>39</v>
      </c>
      <c r="B216" s="3">
        <v>915</v>
      </c>
      <c r="C216" s="4">
        <v>35537</v>
      </c>
      <c r="D216" s="5" t="s">
        <v>73</v>
      </c>
      <c r="E216" s="5">
        <v>20</v>
      </c>
      <c r="F216" s="5" t="s">
        <v>76</v>
      </c>
      <c r="G216" s="60">
        <v>5.9</v>
      </c>
      <c r="H216" s="32"/>
      <c r="I216" s="32"/>
      <c r="J216" s="32"/>
      <c r="K216" t="str">
        <f t="shared" si="3"/>
        <v>1997-04-17 [Fertiliser].Apply(Amount:5.9, Type: Fertiliser.Types.NO3N, Depth:20)</v>
      </c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8.5" customHeight="1" thickBot="1">
      <c r="A217" s="3" t="s">
        <v>39</v>
      </c>
      <c r="B217" s="3">
        <v>915</v>
      </c>
      <c r="C217" s="4">
        <v>35542</v>
      </c>
      <c r="D217" s="5" t="s">
        <v>73</v>
      </c>
      <c r="E217" s="5">
        <v>20</v>
      </c>
      <c r="F217" s="5" t="s">
        <v>76</v>
      </c>
      <c r="G217" s="60">
        <v>3.06</v>
      </c>
      <c r="H217" s="32"/>
      <c r="I217" s="32"/>
      <c r="J217" s="32"/>
      <c r="K217" t="str">
        <f t="shared" si="3"/>
        <v>1997-04-22 [Fertiliser].Apply(Amount:3.06, Type: Fertiliser.Types.NO3N, Depth:20)</v>
      </c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8.5" customHeight="1" thickBot="1">
      <c r="A218" s="3" t="s">
        <v>39</v>
      </c>
      <c r="B218" s="3">
        <v>915</v>
      </c>
      <c r="C218" s="4">
        <v>35549</v>
      </c>
      <c r="D218" s="5" t="s">
        <v>73</v>
      </c>
      <c r="E218" s="5">
        <v>20</v>
      </c>
      <c r="F218" s="5" t="s">
        <v>76</v>
      </c>
      <c r="G218" s="60">
        <v>4.59</v>
      </c>
      <c r="H218" s="32"/>
      <c r="I218" s="32"/>
      <c r="J218" s="32"/>
      <c r="K218" t="str">
        <f t="shared" si="3"/>
        <v>1997-04-29 [Fertiliser].Apply(Amount:4.59, Type: Fertiliser.Types.NO3N, Depth:20)</v>
      </c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8.5" customHeight="1" thickBot="1">
      <c r="A219" s="3" t="s">
        <v>39</v>
      </c>
      <c r="B219" s="3">
        <v>915</v>
      </c>
      <c r="C219" s="4">
        <v>35553</v>
      </c>
      <c r="D219" s="5" t="s">
        <v>73</v>
      </c>
      <c r="E219" s="5">
        <v>20</v>
      </c>
      <c r="F219" s="5" t="s">
        <v>76</v>
      </c>
      <c r="G219" s="60">
        <v>2.1</v>
      </c>
      <c r="H219" s="32"/>
      <c r="I219" s="32"/>
      <c r="J219" s="32"/>
      <c r="K219" t="str">
        <f t="shared" si="3"/>
        <v>1997-05-03 [Fertiliser].Apply(Amount:2.1, Type: Fertiliser.Types.NO3N, Depth:20)</v>
      </c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8.5" customHeight="1" thickBot="1">
      <c r="A220" s="6" t="s">
        <v>39</v>
      </c>
      <c r="B220" s="6">
        <v>915</v>
      </c>
      <c r="C220" s="7">
        <v>35559</v>
      </c>
      <c r="D220" s="8" t="s">
        <v>73</v>
      </c>
      <c r="E220" s="8">
        <v>20</v>
      </c>
      <c r="F220" s="8" t="s">
        <v>76</v>
      </c>
      <c r="G220" s="61">
        <v>0.22</v>
      </c>
      <c r="H220" s="34"/>
      <c r="I220" s="34"/>
      <c r="J220" s="34"/>
      <c r="K220" t="str">
        <f t="shared" si="3"/>
        <v>1997-05-09 [Fertiliser].Apply(Amount:0.22, Type: Fertiliser.Types.NO3N, Depth:20)</v>
      </c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8.5" customHeight="1" thickBot="1">
      <c r="A221" s="3" t="s">
        <v>39</v>
      </c>
      <c r="B221" s="3">
        <v>916</v>
      </c>
      <c r="C221" s="4">
        <v>35427</v>
      </c>
      <c r="D221" s="5" t="s">
        <v>73</v>
      </c>
      <c r="E221" s="5">
        <v>20</v>
      </c>
      <c r="F221" s="5" t="s">
        <v>76</v>
      </c>
      <c r="G221" s="60">
        <v>4.87</v>
      </c>
      <c r="H221" s="32"/>
      <c r="I221" s="32"/>
      <c r="J221" s="32"/>
      <c r="K221" t="str">
        <f t="shared" si="3"/>
        <v>1996-12-28 [Fertiliser].Apply(Amount:4.87, Type: Fertiliser.Types.NO3N, Depth:20)</v>
      </c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8.5" customHeight="1" thickBot="1">
      <c r="A222" s="3" t="s">
        <v>39</v>
      </c>
      <c r="B222" s="3">
        <v>916</v>
      </c>
      <c r="C222" s="4">
        <v>35460</v>
      </c>
      <c r="D222" s="5" t="s">
        <v>73</v>
      </c>
      <c r="E222" s="5">
        <v>20</v>
      </c>
      <c r="F222" s="5" t="s">
        <v>76</v>
      </c>
      <c r="G222" s="60">
        <v>50</v>
      </c>
      <c r="H222" s="32"/>
      <c r="I222" s="32"/>
      <c r="J222" s="32"/>
      <c r="K222" t="str">
        <f t="shared" si="3"/>
        <v>1997-01-30 [Fertiliser].Apply(Amount:50, Type: Fertiliser.Types.NO3N, Depth:20)</v>
      </c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8.5" customHeight="1" thickBot="1">
      <c r="A223" s="3" t="s">
        <v>39</v>
      </c>
      <c r="B223" s="3">
        <v>916</v>
      </c>
      <c r="C223" s="4">
        <v>35460</v>
      </c>
      <c r="D223" s="5" t="s">
        <v>73</v>
      </c>
      <c r="E223" s="5">
        <v>20</v>
      </c>
      <c r="F223" s="5" t="s">
        <v>76</v>
      </c>
      <c r="G223" s="60">
        <v>2.4</v>
      </c>
      <c r="H223" s="32"/>
      <c r="I223" s="32"/>
      <c r="J223" s="32"/>
      <c r="K223" t="str">
        <f t="shared" si="3"/>
        <v>1997-01-30 [Fertiliser].Apply(Amount:2.4, Type: Fertiliser.Types.NO3N, Depth:20)</v>
      </c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8.5" customHeight="1" thickBot="1">
      <c r="A224" s="3" t="s">
        <v>39</v>
      </c>
      <c r="B224" s="3">
        <v>916</v>
      </c>
      <c r="C224" s="4">
        <v>35480</v>
      </c>
      <c r="D224" s="5" t="s">
        <v>73</v>
      </c>
      <c r="E224" s="5">
        <v>20</v>
      </c>
      <c r="F224" s="5" t="s">
        <v>76</v>
      </c>
      <c r="G224" s="60">
        <v>0.42</v>
      </c>
      <c r="H224" s="32"/>
      <c r="I224" s="32"/>
      <c r="J224" s="32"/>
      <c r="K224" t="str">
        <f t="shared" si="3"/>
        <v>1997-02-19 [Fertiliser].Apply(Amount:0.42, Type: Fertiliser.Types.NO3N, Depth:20)</v>
      </c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8.5" customHeight="1" thickBot="1">
      <c r="A225" s="3" t="s">
        <v>39</v>
      </c>
      <c r="B225" s="3">
        <v>916</v>
      </c>
      <c r="C225" s="4">
        <v>35494</v>
      </c>
      <c r="D225" s="5" t="s">
        <v>73</v>
      </c>
      <c r="E225" s="5">
        <v>20</v>
      </c>
      <c r="F225" s="5" t="s">
        <v>76</v>
      </c>
      <c r="G225" s="60">
        <v>125</v>
      </c>
      <c r="H225" s="32"/>
      <c r="I225" s="32"/>
      <c r="J225" s="32"/>
      <c r="K225" t="str">
        <f t="shared" si="3"/>
        <v>1997-03-05 [Fertiliser].Apply(Amount:125, Type: Fertiliser.Types.NO3N, Depth:20)</v>
      </c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8.5" customHeight="1" thickBot="1">
      <c r="A226" s="3" t="s">
        <v>39</v>
      </c>
      <c r="B226" s="3">
        <v>916</v>
      </c>
      <c r="C226" s="4">
        <v>35494</v>
      </c>
      <c r="D226" s="5" t="s">
        <v>73</v>
      </c>
      <c r="E226" s="5">
        <v>20</v>
      </c>
      <c r="F226" s="5" t="s">
        <v>76</v>
      </c>
      <c r="G226" s="60">
        <v>1.56</v>
      </c>
      <c r="H226" s="32"/>
      <c r="I226" s="32"/>
      <c r="J226" s="32"/>
      <c r="K226" t="str">
        <f t="shared" si="3"/>
        <v>1997-03-05 [Fertiliser].Apply(Amount:1.56, Type: Fertiliser.Types.NO3N, Depth:20)</v>
      </c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8.5" customHeight="1" thickBot="1">
      <c r="A227" s="3" t="s">
        <v>39</v>
      </c>
      <c r="B227" s="3">
        <v>916</v>
      </c>
      <c r="C227" s="4">
        <v>35502</v>
      </c>
      <c r="D227" s="5" t="s">
        <v>73</v>
      </c>
      <c r="E227" s="5">
        <v>20</v>
      </c>
      <c r="F227" s="5" t="s">
        <v>76</v>
      </c>
      <c r="G227" s="60">
        <v>2.11</v>
      </c>
      <c r="H227" s="32"/>
      <c r="I227" s="32"/>
      <c r="J227" s="32"/>
      <c r="K227" t="str">
        <f t="shared" si="3"/>
        <v>1997-03-13 [Fertiliser].Apply(Amount:2.11, Type: Fertiliser.Types.NO3N, Depth:20)</v>
      </c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8.5" customHeight="1" thickBot="1">
      <c r="A228" s="3" t="s">
        <v>39</v>
      </c>
      <c r="B228" s="3">
        <v>916</v>
      </c>
      <c r="C228" s="4">
        <v>35507</v>
      </c>
      <c r="D228" s="5" t="s">
        <v>73</v>
      </c>
      <c r="E228" s="5">
        <v>20</v>
      </c>
      <c r="F228" s="5" t="s">
        <v>76</v>
      </c>
      <c r="G228" s="60">
        <v>0.26</v>
      </c>
      <c r="H228" s="32"/>
      <c r="I228" s="32"/>
      <c r="J228" s="32"/>
      <c r="K228" t="str">
        <f t="shared" si="3"/>
        <v>1997-03-18 [Fertiliser].Apply(Amount:0.26, Type: Fertiliser.Types.NO3N, Depth:20)</v>
      </c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8.5" customHeight="1" thickBot="1">
      <c r="A229" s="3" t="s">
        <v>39</v>
      </c>
      <c r="B229" s="3">
        <v>916</v>
      </c>
      <c r="C229" s="4">
        <v>35516</v>
      </c>
      <c r="D229" s="5" t="s">
        <v>73</v>
      </c>
      <c r="E229" s="5">
        <v>20</v>
      </c>
      <c r="F229" s="5" t="s">
        <v>76</v>
      </c>
      <c r="G229" s="60">
        <v>125</v>
      </c>
      <c r="H229" s="32"/>
      <c r="I229" s="32"/>
      <c r="J229" s="32"/>
      <c r="K229" t="str">
        <f t="shared" si="3"/>
        <v>1997-03-27 [Fertiliser].Apply(Amount:125, Type: Fertiliser.Types.NO3N, Depth:20)</v>
      </c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8.5" customHeight="1" thickBot="1">
      <c r="A230" s="3" t="s">
        <v>39</v>
      </c>
      <c r="B230" s="3">
        <v>916</v>
      </c>
      <c r="C230" s="4">
        <v>35516</v>
      </c>
      <c r="D230" s="5" t="s">
        <v>73</v>
      </c>
      <c r="E230" s="5">
        <v>20</v>
      </c>
      <c r="F230" s="5" t="s">
        <v>76</v>
      </c>
      <c r="G230" s="60">
        <v>2.36</v>
      </c>
      <c r="H230" s="32"/>
      <c r="I230" s="32"/>
      <c r="J230" s="32"/>
      <c r="K230" t="str">
        <f t="shared" si="3"/>
        <v>1997-03-27 [Fertiliser].Apply(Amount:2.36, Type: Fertiliser.Types.NO3N, Depth:20)</v>
      </c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8.5" customHeight="1" thickBot="1">
      <c r="A231" s="3" t="s">
        <v>39</v>
      </c>
      <c r="B231" s="3">
        <v>916</v>
      </c>
      <c r="C231" s="4">
        <v>35522</v>
      </c>
      <c r="D231" s="5" t="s">
        <v>73</v>
      </c>
      <c r="E231" s="5">
        <v>20</v>
      </c>
      <c r="F231" s="5" t="s">
        <v>76</v>
      </c>
      <c r="G231" s="60">
        <v>3.03</v>
      </c>
      <c r="H231" s="32"/>
      <c r="I231" s="32"/>
      <c r="J231" s="32"/>
      <c r="K231" t="str">
        <f t="shared" si="3"/>
        <v>1997-04-02 [Fertiliser].Apply(Amount:3.03, Type: Fertiliser.Types.NO3N, Depth:20)</v>
      </c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8.5" customHeight="1" thickBot="1">
      <c r="A232" s="3" t="s">
        <v>39</v>
      </c>
      <c r="B232" s="3">
        <v>916</v>
      </c>
      <c r="C232" s="4">
        <v>35527</v>
      </c>
      <c r="D232" s="5" t="s">
        <v>73</v>
      </c>
      <c r="E232" s="5">
        <v>20</v>
      </c>
      <c r="F232" s="5" t="s">
        <v>76</v>
      </c>
      <c r="G232" s="60">
        <v>1.59</v>
      </c>
      <c r="H232" s="32"/>
      <c r="I232" s="32"/>
      <c r="J232" s="32"/>
      <c r="K232" t="str">
        <f t="shared" si="3"/>
        <v>1997-04-07 [Fertiliser].Apply(Amount:1.59, Type: Fertiliser.Types.NO3N, Depth:20)</v>
      </c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8.5" customHeight="1" thickBot="1">
      <c r="A233" s="3" t="s">
        <v>39</v>
      </c>
      <c r="B233" s="3">
        <v>916</v>
      </c>
      <c r="C233" s="4">
        <v>35532</v>
      </c>
      <c r="D233" s="5" t="s">
        <v>73</v>
      </c>
      <c r="E233" s="5">
        <v>20</v>
      </c>
      <c r="F233" s="5" t="s">
        <v>76</v>
      </c>
      <c r="G233" s="60">
        <v>3.1</v>
      </c>
      <c r="H233" s="32"/>
      <c r="I233" s="32"/>
      <c r="J233" s="32"/>
      <c r="K233" t="str">
        <f t="shared" si="3"/>
        <v>1997-04-12 [Fertiliser].Apply(Amount:3.1, Type: Fertiliser.Types.NO3N, Depth:20)</v>
      </c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8.5" customHeight="1" thickBot="1">
      <c r="A234" s="3" t="s">
        <v>39</v>
      </c>
      <c r="B234" s="3">
        <v>916</v>
      </c>
      <c r="C234" s="4">
        <v>35537</v>
      </c>
      <c r="D234" s="5" t="s">
        <v>73</v>
      </c>
      <c r="E234" s="5">
        <v>20</v>
      </c>
      <c r="F234" s="5" t="s">
        <v>76</v>
      </c>
      <c r="G234" s="60">
        <v>5.9</v>
      </c>
      <c r="H234" s="32"/>
      <c r="I234" s="32"/>
      <c r="J234" s="32"/>
      <c r="K234" t="str">
        <f t="shared" si="3"/>
        <v>1997-04-17 [Fertiliser].Apply(Amount:5.9, Type: Fertiliser.Types.NO3N, Depth:20)</v>
      </c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8.5" customHeight="1" thickBot="1">
      <c r="A235" s="3" t="s">
        <v>39</v>
      </c>
      <c r="B235" s="3">
        <v>916</v>
      </c>
      <c r="C235" s="4">
        <v>35542</v>
      </c>
      <c r="D235" s="5" t="s">
        <v>73</v>
      </c>
      <c r="E235" s="5">
        <v>20</v>
      </c>
      <c r="F235" s="5" t="s">
        <v>76</v>
      </c>
      <c r="G235" s="60">
        <v>50</v>
      </c>
      <c r="H235" s="32"/>
      <c r="I235" s="32"/>
      <c r="J235" s="32"/>
      <c r="K235" t="str">
        <f t="shared" si="3"/>
        <v>1997-04-22 [Fertiliser].Apply(Amount:50, Type: Fertiliser.Types.NO3N, Depth:20)</v>
      </c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8.5" customHeight="1" thickBot="1">
      <c r="A236" s="3" t="s">
        <v>39</v>
      </c>
      <c r="B236" s="3">
        <v>916</v>
      </c>
      <c r="C236" s="4">
        <v>35542</v>
      </c>
      <c r="D236" s="5" t="s">
        <v>73</v>
      </c>
      <c r="E236" s="5">
        <v>20</v>
      </c>
      <c r="F236" s="5" t="s">
        <v>76</v>
      </c>
      <c r="G236" s="60">
        <v>3.06</v>
      </c>
      <c r="H236" s="32"/>
      <c r="I236" s="32"/>
      <c r="J236" s="32"/>
      <c r="K236" t="str">
        <f t="shared" si="3"/>
        <v>1997-04-22 [Fertiliser].Apply(Amount:3.06, Type: Fertiliser.Types.NO3N, Depth:20)</v>
      </c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8.5" customHeight="1" thickBot="1">
      <c r="A237" s="3" t="s">
        <v>39</v>
      </c>
      <c r="B237" s="3">
        <v>916</v>
      </c>
      <c r="C237" s="4">
        <v>35549</v>
      </c>
      <c r="D237" s="5" t="s">
        <v>73</v>
      </c>
      <c r="E237" s="5">
        <v>20</v>
      </c>
      <c r="F237" s="5" t="s">
        <v>76</v>
      </c>
      <c r="G237" s="60">
        <v>4.59</v>
      </c>
      <c r="H237" s="32"/>
      <c r="I237" s="32"/>
      <c r="J237" s="32"/>
      <c r="K237" t="str">
        <f t="shared" si="3"/>
        <v>1997-04-29 [Fertiliser].Apply(Amount:4.59, Type: Fertiliser.Types.NO3N, Depth:20)</v>
      </c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8.5" customHeight="1" thickBot="1">
      <c r="A238" s="3" t="s">
        <v>39</v>
      </c>
      <c r="B238" s="3">
        <v>916</v>
      </c>
      <c r="C238" s="4">
        <v>35553</v>
      </c>
      <c r="D238" s="5" t="s">
        <v>73</v>
      </c>
      <c r="E238" s="5">
        <v>20</v>
      </c>
      <c r="F238" s="5" t="s">
        <v>76</v>
      </c>
      <c r="G238" s="60">
        <v>4.75</v>
      </c>
      <c r="H238" s="32"/>
      <c r="I238" s="32"/>
      <c r="J238" s="32"/>
      <c r="K238" t="str">
        <f t="shared" si="3"/>
        <v>1997-05-03 [Fertiliser].Apply(Amount:4.75, Type: Fertiliser.Types.NO3N, Depth:20)</v>
      </c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8.5" customHeight="1" thickBot="1">
      <c r="A239" s="3" t="s">
        <v>39</v>
      </c>
      <c r="B239" s="3">
        <v>916</v>
      </c>
      <c r="C239" s="4">
        <v>35558</v>
      </c>
      <c r="D239" s="5" t="s">
        <v>73</v>
      </c>
      <c r="E239" s="5">
        <v>20</v>
      </c>
      <c r="F239" s="5" t="s">
        <v>76</v>
      </c>
      <c r="G239" s="60">
        <v>2.93</v>
      </c>
      <c r="H239" s="32"/>
      <c r="I239" s="32"/>
      <c r="J239" s="32"/>
      <c r="K239" t="str">
        <f t="shared" si="3"/>
        <v>1997-05-08 [Fertiliser].Apply(Amount:2.93, Type: Fertiliser.Types.NO3N, Depth:20)</v>
      </c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8.5" customHeight="1" thickBot="1">
      <c r="A240" s="6" t="s">
        <v>39</v>
      </c>
      <c r="B240" s="6">
        <v>916</v>
      </c>
      <c r="C240" s="7">
        <v>35559</v>
      </c>
      <c r="D240" s="8" t="s">
        <v>73</v>
      </c>
      <c r="E240" s="8">
        <v>20</v>
      </c>
      <c r="F240" s="8" t="s">
        <v>76</v>
      </c>
      <c r="G240" s="61">
        <v>0.22</v>
      </c>
      <c r="H240" s="34"/>
      <c r="I240" s="34"/>
      <c r="J240" s="34"/>
      <c r="K240" t="str">
        <f t="shared" si="3"/>
        <v>1997-05-09 [Fertiliser].Apply(Amount:0.22, Type: Fertiliser.Types.NO3N, Depth:20)</v>
      </c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8.5" customHeight="1" thickBot="1">
      <c r="A241" s="32"/>
      <c r="B241" s="32"/>
      <c r="C241" s="32"/>
      <c r="D241" s="32"/>
      <c r="E241" s="32"/>
      <c r="F241" s="32"/>
      <c r="G241" s="59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8.5" customHeight="1" thickBot="1">
      <c r="A242" s="32"/>
      <c r="B242" s="32"/>
      <c r="C242" s="32"/>
      <c r="D242" s="32"/>
      <c r="E242" s="32"/>
      <c r="F242" s="32"/>
      <c r="G242" s="59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8.5" customHeight="1" thickBot="1">
      <c r="A243" s="32"/>
      <c r="B243" s="32"/>
      <c r="C243" s="32"/>
      <c r="D243" s="32"/>
      <c r="E243" s="32"/>
      <c r="F243" s="32"/>
      <c r="G243" s="59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8.5" customHeight="1" thickBot="1">
      <c r="A244" s="32"/>
      <c r="B244" s="32"/>
      <c r="C244" s="32"/>
      <c r="D244" s="32"/>
      <c r="E244" s="32"/>
      <c r="F244" s="32"/>
      <c r="G244" s="59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8.5" customHeight="1" thickBot="1">
      <c r="A245" s="32"/>
      <c r="B245" s="32"/>
      <c r="C245" s="32"/>
      <c r="D245" s="32"/>
      <c r="E245" s="32"/>
      <c r="F245" s="32"/>
      <c r="G245" s="59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8.5" customHeight="1" thickBot="1">
      <c r="A246" s="32"/>
      <c r="B246" s="32"/>
      <c r="C246" s="32"/>
      <c r="D246" s="32"/>
      <c r="E246" s="32"/>
      <c r="F246" s="32"/>
      <c r="G246" s="59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8.5" customHeight="1" thickBot="1">
      <c r="A247" s="32"/>
      <c r="B247" s="32"/>
      <c r="C247" s="32"/>
      <c r="D247" s="32"/>
      <c r="E247" s="32"/>
      <c r="F247" s="32"/>
      <c r="G247" s="59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8.5" customHeight="1" thickBot="1">
      <c r="A248" s="32"/>
      <c r="B248" s="32"/>
      <c r="C248" s="32"/>
      <c r="D248" s="32"/>
      <c r="E248" s="32"/>
      <c r="F248" s="32"/>
      <c r="G248" s="59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8.5" customHeight="1" thickBot="1">
      <c r="A249" s="32"/>
      <c r="B249" s="32"/>
      <c r="C249" s="32"/>
      <c r="D249" s="32"/>
      <c r="E249" s="32"/>
      <c r="F249" s="32"/>
      <c r="G249" s="59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8.5" customHeight="1" thickBot="1">
      <c r="A250" s="32"/>
      <c r="B250" s="32"/>
      <c r="C250" s="32"/>
      <c r="D250" s="32"/>
      <c r="E250" s="32"/>
      <c r="F250" s="32"/>
      <c r="G250" s="59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8.5" customHeight="1" thickBot="1">
      <c r="A251" s="32"/>
      <c r="B251" s="32"/>
      <c r="C251" s="32"/>
      <c r="D251" s="32"/>
      <c r="E251" s="32"/>
      <c r="F251" s="32"/>
      <c r="G251" s="59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8.5" customHeight="1" thickBot="1">
      <c r="A252" s="32"/>
      <c r="B252" s="32"/>
      <c r="C252" s="32"/>
      <c r="D252" s="32"/>
      <c r="E252" s="32"/>
      <c r="F252" s="32"/>
      <c r="G252" s="59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8.5" customHeight="1" thickBot="1">
      <c r="A253" s="32"/>
      <c r="B253" s="32"/>
      <c r="C253" s="32"/>
      <c r="D253" s="32"/>
      <c r="E253" s="32"/>
      <c r="F253" s="32"/>
      <c r="G253" s="59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8.5" customHeight="1" thickBot="1">
      <c r="A254" s="32"/>
      <c r="B254" s="32"/>
      <c r="C254" s="32"/>
      <c r="D254" s="32"/>
      <c r="E254" s="32"/>
      <c r="F254" s="32"/>
      <c r="G254" s="59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8.5" customHeight="1" thickBot="1">
      <c r="A255" s="32"/>
      <c r="B255" s="32"/>
      <c r="C255" s="32"/>
      <c r="D255" s="32"/>
      <c r="E255" s="32"/>
      <c r="F255" s="32"/>
      <c r="G255" s="59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8.5" customHeight="1" thickBot="1">
      <c r="A256" s="32"/>
      <c r="B256" s="32"/>
      <c r="C256" s="32"/>
      <c r="D256" s="32"/>
      <c r="E256" s="32"/>
      <c r="F256" s="32"/>
      <c r="G256" s="59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8.5" customHeight="1" thickBot="1">
      <c r="A257" s="32"/>
      <c r="B257" s="32"/>
      <c r="C257" s="32"/>
      <c r="D257" s="32"/>
      <c r="E257" s="32"/>
      <c r="F257" s="32"/>
      <c r="G257" s="59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8.5" customHeight="1" thickBot="1">
      <c r="A258" s="32"/>
      <c r="B258" s="32"/>
      <c r="C258" s="32"/>
      <c r="D258" s="32"/>
      <c r="E258" s="32"/>
      <c r="F258" s="32"/>
      <c r="G258" s="59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8.5" customHeight="1" thickBot="1">
      <c r="A259" s="32"/>
      <c r="B259" s="32"/>
      <c r="C259" s="32"/>
      <c r="D259" s="32"/>
      <c r="E259" s="32"/>
      <c r="F259" s="32"/>
      <c r="G259" s="59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8.5" customHeight="1" thickBot="1">
      <c r="A260" s="32"/>
      <c r="B260" s="32"/>
      <c r="C260" s="32"/>
      <c r="D260" s="32"/>
      <c r="E260" s="32"/>
      <c r="F260" s="32"/>
      <c r="G260" s="59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8.5" customHeight="1" thickBot="1">
      <c r="A261" s="32"/>
      <c r="B261" s="32"/>
      <c r="C261" s="32"/>
      <c r="D261" s="32"/>
      <c r="E261" s="32"/>
      <c r="F261" s="32"/>
      <c r="G261" s="59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8.5" customHeight="1" thickBot="1">
      <c r="A262" s="32"/>
      <c r="B262" s="32"/>
      <c r="C262" s="32"/>
      <c r="D262" s="32"/>
      <c r="E262" s="32"/>
      <c r="F262" s="32"/>
      <c r="G262" s="59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8.5" customHeight="1" thickBot="1">
      <c r="A263" s="32"/>
      <c r="B263" s="32"/>
      <c r="C263" s="32"/>
      <c r="D263" s="32"/>
      <c r="E263" s="32"/>
      <c r="F263" s="32"/>
      <c r="G263" s="59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8.5" customHeight="1" thickBot="1">
      <c r="A264" s="32"/>
      <c r="B264" s="32"/>
      <c r="C264" s="32"/>
      <c r="D264" s="32"/>
      <c r="E264" s="32"/>
      <c r="F264" s="32"/>
      <c r="G264" s="59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8.5" customHeight="1" thickBot="1">
      <c r="A265" s="32"/>
      <c r="B265" s="32"/>
      <c r="C265" s="32"/>
      <c r="D265" s="32"/>
      <c r="E265" s="32"/>
      <c r="F265" s="32"/>
      <c r="G265" s="59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8.5" customHeight="1" thickBot="1">
      <c r="A266" s="32"/>
      <c r="B266" s="32"/>
      <c r="C266" s="32"/>
      <c r="D266" s="32"/>
      <c r="E266" s="32"/>
      <c r="F266" s="32"/>
      <c r="G266" s="59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8.5" customHeight="1" thickBot="1">
      <c r="A267" s="32"/>
      <c r="B267" s="32"/>
      <c r="C267" s="32"/>
      <c r="D267" s="32"/>
      <c r="E267" s="32"/>
      <c r="F267" s="32"/>
      <c r="G267" s="59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8.5" customHeight="1" thickBot="1">
      <c r="A268" s="32"/>
      <c r="B268" s="32"/>
      <c r="C268" s="32"/>
      <c r="D268" s="32"/>
      <c r="E268" s="32"/>
      <c r="F268" s="32"/>
      <c r="G268" s="59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8.5" customHeight="1" thickBot="1">
      <c r="A269" s="32"/>
      <c r="B269" s="32"/>
      <c r="C269" s="32"/>
      <c r="D269" s="32"/>
      <c r="E269" s="32"/>
      <c r="F269" s="32"/>
      <c r="G269" s="59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8.5" customHeight="1" thickBot="1">
      <c r="A270" s="32"/>
      <c r="B270" s="32"/>
      <c r="C270" s="32"/>
      <c r="D270" s="32"/>
      <c r="E270" s="32"/>
      <c r="F270" s="32"/>
      <c r="G270" s="59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8.5" customHeight="1" thickBot="1">
      <c r="A271" s="32"/>
      <c r="B271" s="32"/>
      <c r="C271" s="32"/>
      <c r="D271" s="32"/>
      <c r="E271" s="32"/>
      <c r="F271" s="32"/>
      <c r="G271" s="59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8.5" customHeight="1" thickBot="1">
      <c r="A272" s="32"/>
      <c r="B272" s="32"/>
      <c r="C272" s="32"/>
      <c r="D272" s="32"/>
      <c r="E272" s="32"/>
      <c r="F272" s="32"/>
      <c r="G272" s="59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8.5" customHeight="1" thickBot="1">
      <c r="A273" s="32"/>
      <c r="B273" s="32"/>
      <c r="C273" s="32"/>
      <c r="D273" s="32"/>
      <c r="E273" s="32"/>
      <c r="F273" s="32"/>
      <c r="G273" s="59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8.5" customHeight="1" thickBot="1">
      <c r="A274" s="32"/>
      <c r="B274" s="32"/>
      <c r="C274" s="32"/>
      <c r="D274" s="32"/>
      <c r="E274" s="32"/>
      <c r="F274" s="32"/>
      <c r="G274" s="59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8.5" customHeight="1" thickBot="1">
      <c r="A275" s="32"/>
      <c r="B275" s="32"/>
      <c r="C275" s="32"/>
      <c r="D275" s="32"/>
      <c r="E275" s="32"/>
      <c r="F275" s="32"/>
      <c r="G275" s="59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8.5" customHeight="1" thickBot="1">
      <c r="A276" s="32"/>
      <c r="B276" s="32"/>
      <c r="C276" s="32"/>
      <c r="D276" s="32"/>
      <c r="E276" s="32"/>
      <c r="F276" s="32"/>
      <c r="G276" s="59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8.5" customHeight="1" thickBot="1">
      <c r="A277" s="32"/>
      <c r="B277" s="32"/>
      <c r="C277" s="32"/>
      <c r="D277" s="32"/>
      <c r="E277" s="32"/>
      <c r="F277" s="32"/>
      <c r="G277" s="59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8.5" customHeight="1" thickBot="1">
      <c r="A278" s="32"/>
      <c r="B278" s="32"/>
      <c r="C278" s="32"/>
      <c r="D278" s="32"/>
      <c r="E278" s="32"/>
      <c r="F278" s="32"/>
      <c r="G278" s="59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8.5" customHeight="1" thickBot="1">
      <c r="A279" s="32"/>
      <c r="B279" s="32"/>
      <c r="C279" s="32"/>
      <c r="D279" s="32"/>
      <c r="E279" s="32"/>
      <c r="F279" s="32"/>
      <c r="G279" s="59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8.5" customHeight="1" thickBot="1">
      <c r="A280" s="32"/>
      <c r="B280" s="32"/>
      <c r="C280" s="32"/>
      <c r="D280" s="32"/>
      <c r="E280" s="32"/>
      <c r="F280" s="32"/>
      <c r="G280" s="59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8.5" customHeight="1" thickBot="1">
      <c r="A281" s="32"/>
      <c r="B281" s="32"/>
      <c r="C281" s="32"/>
      <c r="D281" s="32"/>
      <c r="E281" s="32"/>
      <c r="F281" s="32"/>
      <c r="G281" s="59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8.5" customHeight="1" thickBot="1">
      <c r="A282" s="32"/>
      <c r="B282" s="32"/>
      <c r="C282" s="32"/>
      <c r="D282" s="32"/>
      <c r="E282" s="32"/>
      <c r="F282" s="32"/>
      <c r="G282" s="59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8.5" customHeight="1" thickBot="1">
      <c r="A283" s="32"/>
      <c r="B283" s="32"/>
      <c r="C283" s="32"/>
      <c r="D283" s="32"/>
      <c r="E283" s="32"/>
      <c r="F283" s="32"/>
      <c r="G283" s="59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8.5" customHeight="1" thickBot="1">
      <c r="A284" s="32"/>
      <c r="B284" s="32"/>
      <c r="C284" s="32"/>
      <c r="D284" s="32"/>
      <c r="E284" s="32"/>
      <c r="F284" s="32"/>
      <c r="G284" s="59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8.5" customHeight="1" thickBot="1">
      <c r="A285" s="32"/>
      <c r="B285" s="32"/>
      <c r="C285" s="32"/>
      <c r="D285" s="32"/>
      <c r="E285" s="32"/>
      <c r="F285" s="32"/>
      <c r="G285" s="59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8.5" customHeight="1" thickBot="1">
      <c r="A286" s="32"/>
      <c r="B286" s="32"/>
      <c r="C286" s="32"/>
      <c r="D286" s="32"/>
      <c r="E286" s="32"/>
      <c r="F286" s="32"/>
      <c r="G286" s="59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8.5" customHeight="1" thickBot="1">
      <c r="A287" s="32"/>
      <c r="B287" s="32"/>
      <c r="C287" s="32"/>
      <c r="D287" s="32"/>
      <c r="E287" s="32"/>
      <c r="F287" s="32"/>
      <c r="G287" s="59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8.5" customHeight="1" thickBot="1">
      <c r="A288" s="32"/>
      <c r="B288" s="32"/>
      <c r="C288" s="32"/>
      <c r="D288" s="32"/>
      <c r="E288" s="32"/>
      <c r="F288" s="32"/>
      <c r="G288" s="59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8.5" customHeight="1" thickBot="1">
      <c r="A289" s="32"/>
      <c r="B289" s="32"/>
      <c r="C289" s="32"/>
      <c r="D289" s="32"/>
      <c r="E289" s="32"/>
      <c r="F289" s="32"/>
      <c r="G289" s="59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8.5" customHeight="1" thickBot="1">
      <c r="A290" s="32"/>
      <c r="B290" s="32"/>
      <c r="C290" s="32"/>
      <c r="D290" s="32"/>
      <c r="E290" s="32"/>
      <c r="F290" s="32"/>
      <c r="G290" s="59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8.5" customHeight="1" thickBot="1">
      <c r="A291" s="32"/>
      <c r="B291" s="32"/>
      <c r="C291" s="32"/>
      <c r="D291" s="32"/>
      <c r="E291" s="32"/>
      <c r="F291" s="32"/>
      <c r="G291" s="59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8.5" customHeight="1" thickBot="1">
      <c r="A292" s="32"/>
      <c r="B292" s="32"/>
      <c r="C292" s="32"/>
      <c r="D292" s="32"/>
      <c r="E292" s="32"/>
      <c r="F292" s="32"/>
      <c r="G292" s="59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8.5" customHeight="1" thickBot="1">
      <c r="A293" s="32"/>
      <c r="B293" s="32"/>
      <c r="C293" s="32"/>
      <c r="D293" s="32"/>
      <c r="E293" s="32"/>
      <c r="F293" s="32"/>
      <c r="G293" s="59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8.5" customHeight="1" thickBot="1">
      <c r="A294" s="32"/>
      <c r="B294" s="32"/>
      <c r="C294" s="32"/>
      <c r="D294" s="32"/>
      <c r="E294" s="32"/>
      <c r="F294" s="32"/>
      <c r="G294" s="59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8.5" customHeight="1" thickBot="1">
      <c r="A295" s="32"/>
      <c r="B295" s="32"/>
      <c r="C295" s="32"/>
      <c r="D295" s="32"/>
      <c r="E295" s="32"/>
      <c r="F295" s="32"/>
      <c r="G295" s="59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8.5" customHeight="1" thickBot="1">
      <c r="A296" s="32"/>
      <c r="B296" s="32"/>
      <c r="C296" s="32"/>
      <c r="D296" s="32"/>
      <c r="E296" s="32"/>
      <c r="F296" s="32"/>
      <c r="G296" s="59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8.5" customHeight="1" thickBot="1">
      <c r="A297" s="32"/>
      <c r="B297" s="32"/>
      <c r="C297" s="32"/>
      <c r="D297" s="32"/>
      <c r="E297" s="32"/>
      <c r="F297" s="32"/>
      <c r="G297" s="59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8.5" customHeight="1" thickBot="1">
      <c r="A298" s="32"/>
      <c r="B298" s="32"/>
      <c r="C298" s="32"/>
      <c r="D298" s="32"/>
      <c r="E298" s="32"/>
      <c r="F298" s="32"/>
      <c r="G298" s="59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8.5" customHeight="1" thickBot="1">
      <c r="A299" s="32"/>
      <c r="B299" s="32"/>
      <c r="C299" s="32"/>
      <c r="D299" s="32"/>
      <c r="E299" s="32"/>
      <c r="F299" s="32"/>
      <c r="G299" s="59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8.5" customHeight="1" thickBot="1">
      <c r="A300" s="32"/>
      <c r="B300" s="32"/>
      <c r="C300" s="32"/>
      <c r="D300" s="32"/>
      <c r="E300" s="32"/>
      <c r="F300" s="32"/>
      <c r="G300" s="59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8.5" customHeight="1" thickBot="1">
      <c r="A301" s="32"/>
      <c r="B301" s="32"/>
      <c r="C301" s="32"/>
      <c r="D301" s="32"/>
      <c r="E301" s="32"/>
      <c r="F301" s="32"/>
      <c r="G301" s="59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8.5" customHeight="1" thickBot="1">
      <c r="A302" s="32"/>
      <c r="B302" s="32"/>
      <c r="C302" s="32"/>
      <c r="D302" s="32"/>
      <c r="E302" s="32"/>
      <c r="F302" s="32"/>
      <c r="G302" s="59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8.5" customHeight="1" thickBot="1">
      <c r="A303" s="32"/>
      <c r="B303" s="32"/>
      <c r="C303" s="32"/>
      <c r="D303" s="32"/>
      <c r="E303" s="32"/>
      <c r="F303" s="32"/>
      <c r="G303" s="59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8.5" customHeight="1" thickBot="1">
      <c r="A304" s="32"/>
      <c r="B304" s="32"/>
      <c r="C304" s="32"/>
      <c r="D304" s="32"/>
      <c r="E304" s="32"/>
      <c r="F304" s="32"/>
      <c r="G304" s="59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8.5" customHeight="1" thickBot="1">
      <c r="A305" s="32"/>
      <c r="B305" s="32"/>
      <c r="C305" s="32"/>
      <c r="D305" s="32"/>
      <c r="E305" s="32"/>
      <c r="F305" s="32"/>
      <c r="G305" s="59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8.5" customHeight="1" thickBot="1">
      <c r="A306" s="32"/>
      <c r="B306" s="32"/>
      <c r="C306" s="32"/>
      <c r="D306" s="32"/>
      <c r="E306" s="32"/>
      <c r="F306" s="32"/>
      <c r="G306" s="59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8.5" customHeight="1" thickBot="1">
      <c r="A307" s="32"/>
      <c r="B307" s="32"/>
      <c r="C307" s="32"/>
      <c r="D307" s="32"/>
      <c r="E307" s="32"/>
      <c r="F307" s="32"/>
      <c r="G307" s="59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8.5" customHeight="1" thickBot="1">
      <c r="A308" s="32"/>
      <c r="B308" s="32"/>
      <c r="C308" s="32"/>
      <c r="D308" s="32"/>
      <c r="E308" s="32"/>
      <c r="F308" s="32"/>
      <c r="G308" s="59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8.5" customHeight="1" thickBot="1">
      <c r="A309" s="32"/>
      <c r="B309" s="32"/>
      <c r="C309" s="32"/>
      <c r="D309" s="32"/>
      <c r="E309" s="32"/>
      <c r="F309" s="32"/>
      <c r="G309" s="59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8.5" customHeight="1" thickBot="1">
      <c r="A310" s="32"/>
      <c r="B310" s="32"/>
      <c r="C310" s="32"/>
      <c r="D310" s="32"/>
      <c r="E310" s="32"/>
      <c r="F310" s="32"/>
      <c r="G310" s="59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8.5" customHeight="1" thickBot="1">
      <c r="A311" s="32"/>
      <c r="B311" s="32"/>
      <c r="C311" s="32"/>
      <c r="D311" s="32"/>
      <c r="E311" s="32"/>
      <c r="F311" s="32"/>
      <c r="G311" s="59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8.5" customHeight="1" thickBot="1">
      <c r="A312" s="32"/>
      <c r="B312" s="32"/>
      <c r="C312" s="32"/>
      <c r="D312" s="32"/>
      <c r="E312" s="32"/>
      <c r="F312" s="32"/>
      <c r="G312" s="59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8.5" customHeight="1" thickBot="1">
      <c r="A313" s="32"/>
      <c r="B313" s="32"/>
      <c r="C313" s="32"/>
      <c r="D313" s="32"/>
      <c r="E313" s="32"/>
      <c r="F313" s="32"/>
      <c r="G313" s="59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8.5" customHeight="1" thickBot="1">
      <c r="A314" s="32"/>
      <c r="B314" s="32"/>
      <c r="C314" s="32"/>
      <c r="D314" s="32"/>
      <c r="E314" s="32"/>
      <c r="F314" s="32"/>
      <c r="G314" s="59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8.5" customHeight="1" thickBot="1">
      <c r="A315" s="32"/>
      <c r="B315" s="32"/>
      <c r="C315" s="32"/>
      <c r="D315" s="32"/>
      <c r="E315" s="32"/>
      <c r="F315" s="32"/>
      <c r="G315" s="59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8.5" customHeight="1" thickBot="1">
      <c r="A316" s="32"/>
      <c r="B316" s="32"/>
      <c r="C316" s="32"/>
      <c r="D316" s="32"/>
      <c r="E316" s="32"/>
      <c r="F316" s="32"/>
      <c r="G316" s="59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8.5" customHeight="1" thickBot="1">
      <c r="A317" s="32"/>
      <c r="B317" s="32"/>
      <c r="C317" s="32"/>
      <c r="D317" s="32"/>
      <c r="E317" s="32"/>
      <c r="F317" s="32"/>
      <c r="G317" s="59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8.5" customHeight="1" thickBot="1">
      <c r="A318" s="32"/>
      <c r="B318" s="32"/>
      <c r="C318" s="32"/>
      <c r="D318" s="32"/>
      <c r="E318" s="32"/>
      <c r="F318" s="32"/>
      <c r="G318" s="59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8.5" customHeight="1" thickBot="1">
      <c r="A319" s="32"/>
      <c r="B319" s="32"/>
      <c r="C319" s="32"/>
      <c r="D319" s="32"/>
      <c r="E319" s="32"/>
      <c r="F319" s="32"/>
      <c r="G319" s="59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8.5" customHeight="1" thickBot="1">
      <c r="A320" s="32"/>
      <c r="B320" s="32"/>
      <c r="C320" s="32"/>
      <c r="D320" s="32"/>
      <c r="E320" s="32"/>
      <c r="F320" s="32"/>
      <c r="G320" s="59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8.5" customHeight="1" thickBot="1">
      <c r="A321" s="32"/>
      <c r="B321" s="32"/>
      <c r="C321" s="32"/>
      <c r="D321" s="32"/>
      <c r="E321" s="32"/>
      <c r="F321" s="32"/>
      <c r="G321" s="59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8.5" customHeight="1" thickBot="1">
      <c r="A322" s="32"/>
      <c r="B322" s="32"/>
      <c r="C322" s="32"/>
      <c r="D322" s="32"/>
      <c r="E322" s="32"/>
      <c r="F322" s="32"/>
      <c r="G322" s="59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8.5" customHeight="1" thickBot="1">
      <c r="A323" s="32"/>
      <c r="B323" s="32"/>
      <c r="C323" s="32"/>
      <c r="D323" s="32"/>
      <c r="E323" s="32"/>
      <c r="F323" s="32"/>
      <c r="G323" s="59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8.5" customHeight="1" thickBot="1">
      <c r="A324" s="32"/>
      <c r="B324" s="32"/>
      <c r="C324" s="32"/>
      <c r="D324" s="32"/>
      <c r="E324" s="32"/>
      <c r="F324" s="32"/>
      <c r="G324" s="59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8.5" customHeight="1" thickBot="1">
      <c r="A325" s="32"/>
      <c r="B325" s="32"/>
      <c r="C325" s="32"/>
      <c r="D325" s="32"/>
      <c r="E325" s="32"/>
      <c r="F325" s="32"/>
      <c r="G325" s="59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8.5" customHeight="1" thickBot="1">
      <c r="A326" s="32"/>
      <c r="B326" s="32"/>
      <c r="C326" s="32"/>
      <c r="D326" s="32"/>
      <c r="E326" s="32"/>
      <c r="F326" s="32"/>
      <c r="G326" s="59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8.5" customHeight="1" thickBot="1">
      <c r="A327" s="32"/>
      <c r="B327" s="32"/>
      <c r="C327" s="32"/>
      <c r="D327" s="32"/>
      <c r="E327" s="32"/>
      <c r="F327" s="32"/>
      <c r="G327" s="59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8.5" customHeight="1" thickBot="1">
      <c r="A328" s="32"/>
      <c r="B328" s="32"/>
      <c r="C328" s="32"/>
      <c r="D328" s="32"/>
      <c r="E328" s="32"/>
      <c r="F328" s="32"/>
      <c r="G328" s="59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8.5" customHeight="1" thickBot="1">
      <c r="A329" s="32"/>
      <c r="B329" s="32"/>
      <c r="C329" s="32"/>
      <c r="D329" s="32"/>
      <c r="E329" s="32"/>
      <c r="F329" s="32"/>
      <c r="G329" s="59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8.5" customHeight="1" thickBot="1">
      <c r="A330" s="32"/>
      <c r="B330" s="32"/>
      <c r="C330" s="32"/>
      <c r="D330" s="32"/>
      <c r="E330" s="32"/>
      <c r="F330" s="32"/>
      <c r="G330" s="59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8.5" customHeight="1" thickBot="1">
      <c r="A331" s="32"/>
      <c r="B331" s="32"/>
      <c r="C331" s="32"/>
      <c r="D331" s="32"/>
      <c r="E331" s="32"/>
      <c r="F331" s="32"/>
      <c r="G331" s="59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8.5" customHeight="1" thickBot="1">
      <c r="A332" s="32"/>
      <c r="B332" s="32"/>
      <c r="C332" s="32"/>
      <c r="D332" s="32"/>
      <c r="E332" s="32"/>
      <c r="F332" s="32"/>
      <c r="G332" s="59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8.5" customHeight="1" thickBot="1">
      <c r="A333" s="32"/>
      <c r="B333" s="32"/>
      <c r="C333" s="32"/>
      <c r="D333" s="32"/>
      <c r="E333" s="32"/>
      <c r="F333" s="32"/>
      <c r="G333" s="59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8.5" customHeight="1" thickBot="1">
      <c r="A334" s="32"/>
      <c r="B334" s="32"/>
      <c r="C334" s="32"/>
      <c r="D334" s="32"/>
      <c r="E334" s="32"/>
      <c r="F334" s="32"/>
      <c r="G334" s="59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8.5" customHeight="1" thickBot="1">
      <c r="A335" s="32"/>
      <c r="B335" s="32"/>
      <c r="C335" s="32"/>
      <c r="D335" s="32"/>
      <c r="E335" s="32"/>
      <c r="F335" s="32"/>
      <c r="G335" s="59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8.5" customHeight="1" thickBot="1">
      <c r="A336" s="32"/>
      <c r="B336" s="32"/>
      <c r="C336" s="32"/>
      <c r="D336" s="32"/>
      <c r="E336" s="32"/>
      <c r="F336" s="32"/>
      <c r="G336" s="59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8.5" customHeight="1" thickBot="1">
      <c r="A337" s="32"/>
      <c r="B337" s="32"/>
      <c r="C337" s="32"/>
      <c r="D337" s="32"/>
      <c r="E337" s="32"/>
      <c r="F337" s="32"/>
      <c r="G337" s="59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8.5" customHeight="1" thickBot="1">
      <c r="A338" s="32"/>
      <c r="B338" s="32"/>
      <c r="C338" s="32"/>
      <c r="D338" s="32"/>
      <c r="E338" s="32"/>
      <c r="F338" s="32"/>
      <c r="G338" s="59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8.5" customHeight="1" thickBot="1">
      <c r="A339" s="32"/>
      <c r="B339" s="32"/>
      <c r="C339" s="32"/>
      <c r="D339" s="32"/>
      <c r="E339" s="32"/>
      <c r="F339" s="32"/>
      <c r="G339" s="59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8.5" customHeight="1" thickBot="1">
      <c r="A340" s="32"/>
      <c r="B340" s="32"/>
      <c r="C340" s="32"/>
      <c r="D340" s="32"/>
      <c r="E340" s="32"/>
      <c r="F340" s="32"/>
      <c r="G340" s="59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8.5" customHeight="1" thickBot="1">
      <c r="A341" s="32"/>
      <c r="B341" s="32"/>
      <c r="C341" s="32"/>
      <c r="D341" s="32"/>
      <c r="E341" s="32"/>
      <c r="F341" s="32"/>
      <c r="G341" s="59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8.5" customHeight="1" thickBot="1">
      <c r="A342" s="32"/>
      <c r="B342" s="32"/>
      <c r="C342" s="32"/>
      <c r="D342" s="32"/>
      <c r="E342" s="32"/>
      <c r="F342" s="32"/>
      <c r="G342" s="59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8.5" customHeight="1" thickBot="1">
      <c r="A343" s="32"/>
      <c r="B343" s="32"/>
      <c r="C343" s="32"/>
      <c r="D343" s="32"/>
      <c r="E343" s="32"/>
      <c r="F343" s="32"/>
      <c r="G343" s="59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8.5" customHeight="1" thickBot="1">
      <c r="A344" s="32"/>
      <c r="B344" s="32"/>
      <c r="C344" s="32"/>
      <c r="D344" s="32"/>
      <c r="E344" s="32"/>
      <c r="F344" s="32"/>
      <c r="G344" s="59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8.5" customHeight="1" thickBot="1">
      <c r="A345" s="32"/>
      <c r="B345" s="32"/>
      <c r="C345" s="32"/>
      <c r="D345" s="32"/>
      <c r="E345" s="32"/>
      <c r="F345" s="32"/>
      <c r="G345" s="59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8.5" customHeight="1" thickBot="1">
      <c r="A346" s="32"/>
      <c r="B346" s="32"/>
      <c r="C346" s="32"/>
      <c r="D346" s="32"/>
      <c r="E346" s="32"/>
      <c r="F346" s="32"/>
      <c r="G346" s="59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8.5" customHeight="1" thickBot="1">
      <c r="A347" s="32"/>
      <c r="B347" s="32"/>
      <c r="C347" s="32"/>
      <c r="D347" s="32"/>
      <c r="E347" s="32"/>
      <c r="F347" s="32"/>
      <c r="G347" s="59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8.5" customHeight="1" thickBot="1">
      <c r="A348" s="32"/>
      <c r="B348" s="32"/>
      <c r="C348" s="32"/>
      <c r="D348" s="32"/>
      <c r="E348" s="32"/>
      <c r="F348" s="32"/>
      <c r="G348" s="59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8.5" customHeight="1" thickBot="1">
      <c r="A349" s="32"/>
      <c r="B349" s="32"/>
      <c r="C349" s="32"/>
      <c r="D349" s="32"/>
      <c r="E349" s="32"/>
      <c r="F349" s="32"/>
      <c r="G349" s="59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8.5" customHeight="1" thickBot="1">
      <c r="A350" s="32"/>
      <c r="B350" s="32"/>
      <c r="C350" s="32"/>
      <c r="D350" s="32"/>
      <c r="E350" s="32"/>
      <c r="F350" s="32"/>
      <c r="G350" s="59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8.5" customHeight="1" thickBot="1">
      <c r="A351" s="32"/>
      <c r="B351" s="32"/>
      <c r="C351" s="32"/>
      <c r="D351" s="32"/>
      <c r="E351" s="32"/>
      <c r="F351" s="32"/>
      <c r="G351" s="59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8.5" customHeight="1" thickBot="1">
      <c r="A352" s="32"/>
      <c r="B352" s="32"/>
      <c r="C352" s="32"/>
      <c r="D352" s="32"/>
      <c r="E352" s="32"/>
      <c r="F352" s="32"/>
      <c r="G352" s="59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8.5" customHeight="1" thickBot="1">
      <c r="A353" s="32"/>
      <c r="B353" s="32"/>
      <c r="C353" s="32"/>
      <c r="D353" s="32"/>
      <c r="E353" s="32"/>
      <c r="F353" s="32"/>
      <c r="G353" s="59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8.5" customHeight="1" thickBot="1">
      <c r="A354" s="32"/>
      <c r="B354" s="32"/>
      <c r="C354" s="32"/>
      <c r="D354" s="32"/>
      <c r="E354" s="32"/>
      <c r="F354" s="32"/>
      <c r="G354" s="59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8.5" customHeight="1" thickBot="1">
      <c r="A355" s="32"/>
      <c r="B355" s="32"/>
      <c r="C355" s="32"/>
      <c r="D355" s="32"/>
      <c r="E355" s="32"/>
      <c r="F355" s="32"/>
      <c r="G355" s="59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8.5" customHeight="1" thickBot="1">
      <c r="A356" s="32"/>
      <c r="B356" s="32"/>
      <c r="C356" s="32"/>
      <c r="D356" s="32"/>
      <c r="E356" s="32"/>
      <c r="F356" s="32"/>
      <c r="G356" s="59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8.5" customHeight="1" thickBot="1">
      <c r="A357" s="32"/>
      <c r="B357" s="32"/>
      <c r="C357" s="32"/>
      <c r="D357" s="32"/>
      <c r="E357" s="32"/>
      <c r="F357" s="32"/>
      <c r="G357" s="59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8.5" customHeight="1" thickBot="1">
      <c r="A358" s="32"/>
      <c r="B358" s="32"/>
      <c r="C358" s="32"/>
      <c r="D358" s="32"/>
      <c r="E358" s="32"/>
      <c r="F358" s="32"/>
      <c r="G358" s="59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8.5" customHeight="1" thickBot="1">
      <c r="A359" s="32"/>
      <c r="B359" s="32"/>
      <c r="C359" s="32"/>
      <c r="D359" s="32"/>
      <c r="E359" s="32"/>
      <c r="F359" s="32"/>
      <c r="G359" s="59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8.5" customHeight="1" thickBot="1">
      <c r="A360" s="32"/>
      <c r="B360" s="32"/>
      <c r="C360" s="32"/>
      <c r="D360" s="32"/>
      <c r="E360" s="32"/>
      <c r="F360" s="32"/>
      <c r="G360" s="59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8.5" customHeight="1" thickBot="1">
      <c r="A361" s="32"/>
      <c r="B361" s="32"/>
      <c r="C361" s="32"/>
      <c r="D361" s="32"/>
      <c r="E361" s="32"/>
      <c r="F361" s="32"/>
      <c r="G361" s="59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8.5" customHeight="1" thickBot="1">
      <c r="A362" s="32"/>
      <c r="B362" s="32"/>
      <c r="C362" s="32"/>
      <c r="D362" s="32"/>
      <c r="E362" s="32"/>
      <c r="F362" s="32"/>
      <c r="G362" s="59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8.5" customHeight="1" thickBot="1">
      <c r="A363" s="32"/>
      <c r="B363" s="32"/>
      <c r="C363" s="32"/>
      <c r="D363" s="32"/>
      <c r="E363" s="32"/>
      <c r="F363" s="32"/>
      <c r="G363" s="59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8.5" customHeight="1" thickBot="1">
      <c r="A364" s="32"/>
      <c r="B364" s="32"/>
      <c r="C364" s="32"/>
      <c r="D364" s="32"/>
      <c r="E364" s="32"/>
      <c r="F364" s="32"/>
      <c r="G364" s="59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8.5" customHeight="1" thickBot="1">
      <c r="A365" s="32"/>
      <c r="B365" s="32"/>
      <c r="C365" s="32"/>
      <c r="D365" s="32"/>
      <c r="E365" s="32"/>
      <c r="F365" s="32"/>
      <c r="G365" s="59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8.5" customHeight="1" thickBot="1">
      <c r="A366" s="32"/>
      <c r="B366" s="32"/>
      <c r="C366" s="32"/>
      <c r="D366" s="32"/>
      <c r="E366" s="32"/>
      <c r="F366" s="32"/>
      <c r="G366" s="59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8.5" customHeight="1" thickBot="1">
      <c r="A367" s="32"/>
      <c r="B367" s="32"/>
      <c r="C367" s="32"/>
      <c r="D367" s="32"/>
      <c r="E367" s="32"/>
      <c r="F367" s="32"/>
      <c r="G367" s="59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8.5" customHeight="1" thickBot="1">
      <c r="A368" s="32"/>
      <c r="B368" s="32"/>
      <c r="C368" s="32"/>
      <c r="D368" s="32"/>
      <c r="E368" s="32"/>
      <c r="F368" s="32"/>
      <c r="G368" s="59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8.5" customHeight="1" thickBot="1">
      <c r="A369" s="32"/>
      <c r="B369" s="32"/>
      <c r="C369" s="32"/>
      <c r="D369" s="32"/>
      <c r="E369" s="32"/>
      <c r="F369" s="32"/>
      <c r="G369" s="59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8.5" customHeight="1" thickBot="1">
      <c r="A370" s="32"/>
      <c r="B370" s="32"/>
      <c r="C370" s="32"/>
      <c r="D370" s="32"/>
      <c r="E370" s="32"/>
      <c r="F370" s="32"/>
      <c r="G370" s="59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8.5" customHeight="1" thickBot="1">
      <c r="A371" s="32"/>
      <c r="B371" s="32"/>
      <c r="C371" s="32"/>
      <c r="D371" s="32"/>
      <c r="E371" s="32"/>
      <c r="F371" s="32"/>
      <c r="G371" s="59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8.5" customHeight="1" thickBot="1">
      <c r="A372" s="32"/>
      <c r="B372" s="32"/>
      <c r="C372" s="32"/>
      <c r="D372" s="32"/>
      <c r="E372" s="32"/>
      <c r="F372" s="32"/>
      <c r="G372" s="59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8.5" customHeight="1" thickBot="1">
      <c r="A373" s="32"/>
      <c r="B373" s="32"/>
      <c r="C373" s="32"/>
      <c r="D373" s="32"/>
      <c r="E373" s="32"/>
      <c r="F373" s="32"/>
      <c r="G373" s="59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8.5" customHeight="1" thickBot="1">
      <c r="A374" s="32"/>
      <c r="B374" s="32"/>
      <c r="C374" s="32"/>
      <c r="D374" s="32"/>
      <c r="E374" s="32"/>
      <c r="F374" s="32"/>
      <c r="G374" s="59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8.5" customHeight="1" thickBot="1">
      <c r="A375" s="32"/>
      <c r="B375" s="32"/>
      <c r="C375" s="32"/>
      <c r="D375" s="32"/>
      <c r="E375" s="32"/>
      <c r="F375" s="32"/>
      <c r="G375" s="59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8.5" customHeight="1" thickBot="1">
      <c r="A376" s="32"/>
      <c r="B376" s="32"/>
      <c r="C376" s="32"/>
      <c r="D376" s="32"/>
      <c r="E376" s="32"/>
      <c r="F376" s="32"/>
      <c r="G376" s="59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8.5" customHeight="1" thickBot="1">
      <c r="A377" s="32"/>
      <c r="B377" s="32"/>
      <c r="C377" s="32"/>
      <c r="D377" s="32"/>
      <c r="E377" s="32"/>
      <c r="F377" s="32"/>
      <c r="G377" s="59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8.5" customHeight="1" thickBot="1">
      <c r="A378" s="32"/>
      <c r="B378" s="32"/>
      <c r="C378" s="32"/>
      <c r="D378" s="32"/>
      <c r="E378" s="32"/>
      <c r="F378" s="32"/>
      <c r="G378" s="59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8.5" customHeight="1" thickBot="1">
      <c r="A379" s="32"/>
      <c r="B379" s="32"/>
      <c r="C379" s="32"/>
      <c r="D379" s="32"/>
      <c r="E379" s="32"/>
      <c r="F379" s="32"/>
      <c r="G379" s="59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8.5" customHeight="1" thickBot="1">
      <c r="A380" s="32"/>
      <c r="B380" s="32"/>
      <c r="C380" s="32"/>
      <c r="D380" s="32"/>
      <c r="E380" s="32"/>
      <c r="F380" s="32"/>
      <c r="G380" s="59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8.5" customHeight="1" thickBot="1">
      <c r="A381" s="32"/>
      <c r="B381" s="32"/>
      <c r="C381" s="32"/>
      <c r="D381" s="32"/>
      <c r="E381" s="32"/>
      <c r="F381" s="32"/>
      <c r="G381" s="59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8.5" customHeight="1" thickBot="1">
      <c r="A382" s="32"/>
      <c r="B382" s="32"/>
      <c r="C382" s="32"/>
      <c r="D382" s="32"/>
      <c r="E382" s="32"/>
      <c r="F382" s="32"/>
      <c r="G382" s="59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8.5" customHeight="1" thickBot="1">
      <c r="A383" s="32"/>
      <c r="B383" s="32"/>
      <c r="C383" s="32"/>
      <c r="D383" s="32"/>
      <c r="E383" s="32"/>
      <c r="F383" s="32"/>
      <c r="G383" s="59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8.5" customHeight="1" thickBot="1">
      <c r="A384" s="32"/>
      <c r="B384" s="32"/>
      <c r="C384" s="32"/>
      <c r="D384" s="32"/>
      <c r="E384" s="32"/>
      <c r="F384" s="32"/>
      <c r="G384" s="59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8.5" customHeight="1" thickBot="1">
      <c r="A385" s="32"/>
      <c r="B385" s="32"/>
      <c r="C385" s="32"/>
      <c r="D385" s="32"/>
      <c r="E385" s="32"/>
      <c r="F385" s="32"/>
      <c r="G385" s="59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8.5" customHeight="1" thickBot="1">
      <c r="A386" s="32"/>
      <c r="B386" s="32"/>
      <c r="C386" s="32"/>
      <c r="D386" s="32"/>
      <c r="E386" s="32"/>
      <c r="F386" s="32"/>
      <c r="G386" s="59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8.5" customHeight="1" thickBot="1">
      <c r="A387" s="32"/>
      <c r="B387" s="32"/>
      <c r="C387" s="32"/>
      <c r="D387" s="32"/>
      <c r="E387" s="32"/>
      <c r="F387" s="32"/>
      <c r="G387" s="59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8.5" customHeight="1" thickBot="1">
      <c r="A388" s="32"/>
      <c r="B388" s="32"/>
      <c r="C388" s="32"/>
      <c r="D388" s="32"/>
      <c r="E388" s="32"/>
      <c r="F388" s="32"/>
      <c r="G388" s="59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8.5" customHeight="1" thickBot="1">
      <c r="A389" s="32"/>
      <c r="B389" s="32"/>
      <c r="C389" s="32"/>
      <c r="D389" s="32"/>
      <c r="E389" s="32"/>
      <c r="F389" s="32"/>
      <c r="G389" s="59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8.5" customHeight="1" thickBot="1">
      <c r="A390" s="32"/>
      <c r="B390" s="32"/>
      <c r="C390" s="32"/>
      <c r="D390" s="32"/>
      <c r="E390" s="32"/>
      <c r="F390" s="32"/>
      <c r="G390" s="59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8.5" customHeight="1" thickBot="1">
      <c r="A391" s="32"/>
      <c r="B391" s="32"/>
      <c r="C391" s="32"/>
      <c r="D391" s="32"/>
      <c r="E391" s="32"/>
      <c r="F391" s="32"/>
      <c r="G391" s="59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8.5" customHeight="1" thickBot="1">
      <c r="A392" s="32"/>
      <c r="B392" s="32"/>
      <c r="C392" s="32"/>
      <c r="D392" s="32"/>
      <c r="E392" s="32"/>
      <c r="F392" s="32"/>
      <c r="G392" s="59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8.5" customHeight="1" thickBot="1">
      <c r="A393" s="32"/>
      <c r="B393" s="32"/>
      <c r="C393" s="32"/>
      <c r="D393" s="32"/>
      <c r="E393" s="32"/>
      <c r="F393" s="32"/>
      <c r="G393" s="59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8.5" customHeight="1" thickBot="1">
      <c r="A394" s="32"/>
      <c r="B394" s="32"/>
      <c r="C394" s="32"/>
      <c r="D394" s="32"/>
      <c r="E394" s="32"/>
      <c r="F394" s="32"/>
      <c r="G394" s="59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8.5" customHeight="1" thickBot="1">
      <c r="A395" s="32"/>
      <c r="B395" s="32"/>
      <c r="C395" s="32"/>
      <c r="D395" s="32"/>
      <c r="E395" s="32"/>
      <c r="F395" s="32"/>
      <c r="G395" s="59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8.5" customHeight="1" thickBot="1">
      <c r="A396" s="32"/>
      <c r="B396" s="32"/>
      <c r="C396" s="32"/>
      <c r="D396" s="32"/>
      <c r="E396" s="32"/>
      <c r="F396" s="32"/>
      <c r="G396" s="59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8.5" customHeight="1" thickBot="1">
      <c r="A397" s="32"/>
      <c r="B397" s="32"/>
      <c r="C397" s="32"/>
      <c r="D397" s="32"/>
      <c r="E397" s="32"/>
      <c r="F397" s="32"/>
      <c r="G397" s="59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8.5" customHeight="1" thickBot="1">
      <c r="A398" s="32"/>
      <c r="B398" s="32"/>
      <c r="C398" s="32"/>
      <c r="D398" s="32"/>
      <c r="E398" s="32"/>
      <c r="F398" s="32"/>
      <c r="G398" s="59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8.5" customHeight="1" thickBot="1">
      <c r="A399" s="32"/>
      <c r="B399" s="32"/>
      <c r="C399" s="32"/>
      <c r="D399" s="32"/>
      <c r="E399" s="32"/>
      <c r="F399" s="32"/>
      <c r="G399" s="59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8.5" customHeight="1" thickBot="1">
      <c r="A400" s="32"/>
      <c r="B400" s="32"/>
      <c r="C400" s="32"/>
      <c r="D400" s="32"/>
      <c r="E400" s="32"/>
      <c r="F400" s="32"/>
      <c r="G400" s="59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8.5" customHeight="1" thickBot="1">
      <c r="A401" s="32"/>
      <c r="B401" s="32"/>
      <c r="C401" s="32"/>
      <c r="D401" s="32"/>
      <c r="E401" s="32"/>
      <c r="F401" s="32"/>
      <c r="G401" s="59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8.5" customHeight="1" thickBot="1">
      <c r="A402" s="32"/>
      <c r="B402" s="32"/>
      <c r="C402" s="32"/>
      <c r="D402" s="32"/>
      <c r="E402" s="32"/>
      <c r="F402" s="32"/>
      <c r="G402" s="59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8.5" customHeight="1" thickBot="1">
      <c r="A403" s="32"/>
      <c r="B403" s="32"/>
      <c r="C403" s="32"/>
      <c r="D403" s="32"/>
      <c r="E403" s="32"/>
      <c r="F403" s="32"/>
      <c r="G403" s="59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8.5" customHeight="1" thickBot="1">
      <c r="A404" s="32"/>
      <c r="B404" s="32"/>
      <c r="C404" s="32"/>
      <c r="D404" s="32"/>
      <c r="E404" s="32"/>
      <c r="F404" s="32"/>
      <c r="G404" s="59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8.5" customHeight="1" thickBot="1">
      <c r="A405" s="32"/>
      <c r="B405" s="32"/>
      <c r="C405" s="32"/>
      <c r="D405" s="32"/>
      <c r="E405" s="32"/>
      <c r="F405" s="32"/>
      <c r="G405" s="59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8.5" customHeight="1" thickBot="1">
      <c r="A406" s="32"/>
      <c r="B406" s="32"/>
      <c r="C406" s="32"/>
      <c r="D406" s="32"/>
      <c r="E406" s="32"/>
      <c r="F406" s="32"/>
      <c r="G406" s="59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8.5" customHeight="1" thickBot="1">
      <c r="A407" s="32"/>
      <c r="B407" s="32"/>
      <c r="C407" s="32"/>
      <c r="D407" s="32"/>
      <c r="E407" s="32"/>
      <c r="F407" s="32"/>
      <c r="G407" s="59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8.5" customHeight="1" thickBot="1">
      <c r="A408" s="32"/>
      <c r="B408" s="32"/>
      <c r="C408" s="32"/>
      <c r="D408" s="32"/>
      <c r="E408" s="32"/>
      <c r="F408" s="32"/>
      <c r="G408" s="59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8.5" customHeight="1" thickBot="1">
      <c r="A409" s="32"/>
      <c r="B409" s="32"/>
      <c r="C409" s="32"/>
      <c r="D409" s="32"/>
      <c r="E409" s="32"/>
      <c r="F409" s="32"/>
      <c r="G409" s="59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8.5" customHeight="1" thickBot="1">
      <c r="A410" s="32"/>
      <c r="B410" s="32"/>
      <c r="C410" s="32"/>
      <c r="D410" s="32"/>
      <c r="E410" s="32"/>
      <c r="F410" s="32"/>
      <c r="G410" s="59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8.5" customHeight="1" thickBot="1">
      <c r="A411" s="32"/>
      <c r="B411" s="32"/>
      <c r="C411" s="32"/>
      <c r="D411" s="32"/>
      <c r="E411" s="32"/>
      <c r="F411" s="32"/>
      <c r="G411" s="59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8.5" customHeight="1" thickBot="1">
      <c r="A412" s="32"/>
      <c r="B412" s="32"/>
      <c r="C412" s="32"/>
      <c r="D412" s="32"/>
      <c r="E412" s="32"/>
      <c r="F412" s="32"/>
      <c r="G412" s="59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8.5" customHeight="1" thickBot="1">
      <c r="A413" s="32"/>
      <c r="B413" s="32"/>
      <c r="C413" s="32"/>
      <c r="D413" s="32"/>
      <c r="E413" s="32"/>
      <c r="F413" s="32"/>
      <c r="G413" s="59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8.5" customHeight="1" thickBot="1">
      <c r="A414" s="32"/>
      <c r="B414" s="32"/>
      <c r="C414" s="32"/>
      <c r="D414" s="32"/>
      <c r="E414" s="32"/>
      <c r="F414" s="32"/>
      <c r="G414" s="59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8.5" customHeight="1" thickBot="1">
      <c r="A415" s="32"/>
      <c r="B415" s="32"/>
      <c r="C415" s="32"/>
      <c r="D415" s="32"/>
      <c r="E415" s="32"/>
      <c r="F415" s="32"/>
      <c r="G415" s="59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8.5" customHeight="1" thickBot="1">
      <c r="A416" s="32"/>
      <c r="B416" s="32"/>
      <c r="C416" s="32"/>
      <c r="D416" s="32"/>
      <c r="E416" s="32"/>
      <c r="F416" s="32"/>
      <c r="G416" s="59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8.5" customHeight="1" thickBot="1">
      <c r="A417" s="32"/>
      <c r="B417" s="32"/>
      <c r="C417" s="32"/>
      <c r="D417" s="32"/>
      <c r="E417" s="32"/>
      <c r="F417" s="32"/>
      <c r="G417" s="59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8.5" customHeight="1" thickBot="1">
      <c r="A418" s="32"/>
      <c r="B418" s="32"/>
      <c r="C418" s="32"/>
      <c r="D418" s="32"/>
      <c r="E418" s="32"/>
      <c r="F418" s="32"/>
      <c r="G418" s="59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8.5" customHeight="1" thickBot="1">
      <c r="A419" s="32"/>
      <c r="B419" s="32"/>
      <c r="C419" s="32"/>
      <c r="D419" s="32"/>
      <c r="E419" s="32"/>
      <c r="F419" s="32"/>
      <c r="G419" s="59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8.5" customHeight="1" thickBot="1">
      <c r="A420" s="32"/>
      <c r="B420" s="32"/>
      <c r="C420" s="32"/>
      <c r="D420" s="32"/>
      <c r="E420" s="32"/>
      <c r="F420" s="32"/>
      <c r="G420" s="59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8.5" customHeight="1" thickBot="1">
      <c r="A421" s="32"/>
      <c r="B421" s="32"/>
      <c r="C421" s="32"/>
      <c r="D421" s="32"/>
      <c r="E421" s="32"/>
      <c r="F421" s="32"/>
      <c r="G421" s="59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8.5" customHeight="1" thickBot="1">
      <c r="A422" s="32"/>
      <c r="B422" s="32"/>
      <c r="C422" s="32"/>
      <c r="D422" s="32"/>
      <c r="E422" s="32"/>
      <c r="F422" s="32"/>
      <c r="G422" s="59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8.5" customHeight="1" thickBot="1">
      <c r="A423" s="32"/>
      <c r="B423" s="32"/>
      <c r="C423" s="32"/>
      <c r="D423" s="32"/>
      <c r="E423" s="32"/>
      <c r="F423" s="32"/>
      <c r="G423" s="59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8.5" customHeight="1" thickBot="1">
      <c r="A424" s="32"/>
      <c r="B424" s="32"/>
      <c r="C424" s="32"/>
      <c r="D424" s="32"/>
      <c r="E424" s="32"/>
      <c r="F424" s="32"/>
      <c r="G424" s="59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8.5" customHeight="1" thickBot="1">
      <c r="A425" s="32"/>
      <c r="B425" s="32"/>
      <c r="C425" s="32"/>
      <c r="D425" s="32"/>
      <c r="E425" s="32"/>
      <c r="F425" s="32"/>
      <c r="G425" s="59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8.5" customHeight="1" thickBot="1">
      <c r="A426" s="32"/>
      <c r="B426" s="32"/>
      <c r="C426" s="32"/>
      <c r="D426" s="32"/>
      <c r="E426" s="32"/>
      <c r="F426" s="32"/>
      <c r="G426" s="59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8.5" customHeight="1" thickBot="1">
      <c r="A427" s="32"/>
      <c r="B427" s="32"/>
      <c r="C427" s="32"/>
      <c r="D427" s="32"/>
      <c r="E427" s="32"/>
      <c r="F427" s="32"/>
      <c r="G427" s="59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8.5" customHeight="1" thickBot="1">
      <c r="A428" s="32"/>
      <c r="B428" s="32"/>
      <c r="C428" s="32"/>
      <c r="D428" s="32"/>
      <c r="E428" s="32"/>
      <c r="F428" s="32"/>
      <c r="G428" s="59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8.5" customHeight="1" thickBot="1">
      <c r="A429" s="32"/>
      <c r="B429" s="32"/>
      <c r="C429" s="32"/>
      <c r="D429" s="32"/>
      <c r="E429" s="32"/>
      <c r="F429" s="32"/>
      <c r="G429" s="59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8.5" customHeight="1" thickBot="1">
      <c r="A430" s="32"/>
      <c r="B430" s="32"/>
      <c r="C430" s="32"/>
      <c r="D430" s="32"/>
      <c r="E430" s="32"/>
      <c r="F430" s="32"/>
      <c r="G430" s="59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8.5" customHeight="1" thickBot="1">
      <c r="A431" s="32"/>
      <c r="B431" s="32"/>
      <c r="C431" s="32"/>
      <c r="D431" s="32"/>
      <c r="E431" s="32"/>
      <c r="F431" s="32"/>
      <c r="G431" s="59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8.5" customHeight="1" thickBot="1">
      <c r="A432" s="32"/>
      <c r="B432" s="32"/>
      <c r="C432" s="32"/>
      <c r="D432" s="32"/>
      <c r="E432" s="32"/>
      <c r="F432" s="32"/>
      <c r="G432" s="59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8.5" customHeight="1" thickBot="1">
      <c r="A433" s="32"/>
      <c r="B433" s="32"/>
      <c r="C433" s="32"/>
      <c r="D433" s="32"/>
      <c r="E433" s="32"/>
      <c r="F433" s="32"/>
      <c r="G433" s="59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8.5" customHeight="1" thickBot="1">
      <c r="A434" s="32"/>
      <c r="B434" s="32"/>
      <c r="C434" s="32"/>
      <c r="D434" s="32"/>
      <c r="E434" s="32"/>
      <c r="F434" s="32"/>
      <c r="G434" s="59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8.5" customHeight="1" thickBot="1">
      <c r="A435" s="32"/>
      <c r="B435" s="32"/>
      <c r="C435" s="32"/>
      <c r="D435" s="32"/>
      <c r="E435" s="32"/>
      <c r="F435" s="32"/>
      <c r="G435" s="59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8.5" customHeight="1" thickBot="1">
      <c r="A436" s="32"/>
      <c r="B436" s="32"/>
      <c r="C436" s="32"/>
      <c r="D436" s="32"/>
      <c r="E436" s="32"/>
      <c r="F436" s="32"/>
      <c r="G436" s="59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8.5" customHeight="1" thickBot="1">
      <c r="A437" s="32"/>
      <c r="B437" s="32"/>
      <c r="C437" s="32"/>
      <c r="D437" s="32"/>
      <c r="E437" s="32"/>
      <c r="F437" s="32"/>
      <c r="G437" s="59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8.5" customHeight="1" thickBot="1">
      <c r="A438" s="32"/>
      <c r="B438" s="32"/>
      <c r="C438" s="32"/>
      <c r="D438" s="32"/>
      <c r="E438" s="32"/>
      <c r="F438" s="32"/>
      <c r="G438" s="59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8.5" customHeight="1" thickBot="1">
      <c r="A439" s="32"/>
      <c r="B439" s="32"/>
      <c r="C439" s="32"/>
      <c r="D439" s="32"/>
      <c r="E439" s="32"/>
      <c r="F439" s="32"/>
      <c r="G439" s="59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8.5" customHeight="1" thickBot="1">
      <c r="A440" s="32"/>
      <c r="B440" s="32"/>
      <c r="C440" s="32"/>
      <c r="D440" s="32"/>
      <c r="E440" s="32"/>
      <c r="F440" s="32"/>
      <c r="G440" s="59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8.5" customHeight="1" thickBot="1">
      <c r="A441" s="32"/>
      <c r="B441" s="32"/>
      <c r="C441" s="32"/>
      <c r="D441" s="32"/>
      <c r="E441" s="32"/>
      <c r="F441" s="32"/>
      <c r="G441" s="59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8.5" customHeight="1" thickBot="1">
      <c r="A442" s="32"/>
      <c r="B442" s="32"/>
      <c r="C442" s="32"/>
      <c r="D442" s="32"/>
      <c r="E442" s="32"/>
      <c r="F442" s="32"/>
      <c r="G442" s="59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8.5" customHeight="1" thickBot="1">
      <c r="A443" s="32"/>
      <c r="B443" s="32"/>
      <c r="C443" s="32"/>
      <c r="D443" s="32"/>
      <c r="E443" s="32"/>
      <c r="F443" s="32"/>
      <c r="G443" s="59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8.5" customHeight="1" thickBot="1">
      <c r="A444" s="32"/>
      <c r="B444" s="32"/>
      <c r="C444" s="32"/>
      <c r="D444" s="32"/>
      <c r="E444" s="32"/>
      <c r="F444" s="32"/>
      <c r="G444" s="59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8.5" customHeight="1" thickBot="1">
      <c r="A445" s="32"/>
      <c r="B445" s="32"/>
      <c r="C445" s="32"/>
      <c r="D445" s="32"/>
      <c r="E445" s="32"/>
      <c r="F445" s="32"/>
      <c r="G445" s="59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8.5" customHeight="1" thickBot="1">
      <c r="A446" s="32"/>
      <c r="B446" s="32"/>
      <c r="C446" s="32"/>
      <c r="D446" s="32"/>
      <c r="E446" s="32"/>
      <c r="F446" s="32"/>
      <c r="G446" s="59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8.5" customHeight="1" thickBot="1">
      <c r="A447" s="32"/>
      <c r="B447" s="32"/>
      <c r="C447" s="32"/>
      <c r="D447" s="32"/>
      <c r="E447" s="32"/>
      <c r="F447" s="32"/>
      <c r="G447" s="59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8.5" customHeight="1" thickBot="1">
      <c r="A448" s="32"/>
      <c r="B448" s="32"/>
      <c r="C448" s="32"/>
      <c r="D448" s="32"/>
      <c r="E448" s="32"/>
      <c r="F448" s="32"/>
      <c r="G448" s="59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8.5" customHeight="1" thickBot="1">
      <c r="A449" s="32"/>
      <c r="B449" s="32"/>
      <c r="C449" s="32"/>
      <c r="D449" s="32"/>
      <c r="E449" s="32"/>
      <c r="F449" s="32"/>
      <c r="G449" s="59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8.5" customHeight="1" thickBot="1">
      <c r="A450" s="32"/>
      <c r="B450" s="32"/>
      <c r="C450" s="32"/>
      <c r="D450" s="32"/>
      <c r="E450" s="32"/>
      <c r="F450" s="32"/>
      <c r="G450" s="59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8.5" customHeight="1" thickBot="1">
      <c r="A451" s="32"/>
      <c r="B451" s="32"/>
      <c r="C451" s="32"/>
      <c r="D451" s="32"/>
      <c r="E451" s="32"/>
      <c r="F451" s="32"/>
      <c r="G451" s="59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8.5" customHeight="1" thickBot="1">
      <c r="A452" s="32"/>
      <c r="B452" s="32"/>
      <c r="C452" s="32"/>
      <c r="D452" s="32"/>
      <c r="E452" s="32"/>
      <c r="F452" s="32"/>
      <c r="G452" s="59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8.5" customHeight="1" thickBot="1">
      <c r="A453" s="32"/>
      <c r="B453" s="32"/>
      <c r="C453" s="32"/>
      <c r="D453" s="32"/>
      <c r="E453" s="32"/>
      <c r="F453" s="32"/>
      <c r="G453" s="59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8.5" customHeight="1" thickBot="1">
      <c r="A454" s="32"/>
      <c r="B454" s="32"/>
      <c r="C454" s="32"/>
      <c r="D454" s="32"/>
      <c r="E454" s="32"/>
      <c r="F454" s="32"/>
      <c r="G454" s="59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8.5" customHeight="1" thickBot="1">
      <c r="A455" s="32"/>
      <c r="B455" s="32"/>
      <c r="C455" s="32"/>
      <c r="D455" s="32"/>
      <c r="E455" s="32"/>
      <c r="F455" s="32"/>
      <c r="G455" s="59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8.5" customHeight="1" thickBot="1">
      <c r="A456" s="32"/>
      <c r="B456" s="32"/>
      <c r="C456" s="32"/>
      <c r="D456" s="32"/>
      <c r="E456" s="32"/>
      <c r="F456" s="32"/>
      <c r="G456" s="59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8.5" customHeight="1" thickBot="1">
      <c r="A457" s="32"/>
      <c r="B457" s="32"/>
      <c r="C457" s="32"/>
      <c r="D457" s="32"/>
      <c r="E457" s="32"/>
      <c r="F457" s="32"/>
      <c r="G457" s="59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8.5" customHeight="1" thickBot="1">
      <c r="A458" s="32"/>
      <c r="B458" s="32"/>
      <c r="C458" s="32"/>
      <c r="D458" s="32"/>
      <c r="E458" s="32"/>
      <c r="F458" s="32"/>
      <c r="G458" s="59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8.5" customHeight="1" thickBot="1">
      <c r="A459" s="32"/>
      <c r="B459" s="32"/>
      <c r="C459" s="32"/>
      <c r="D459" s="32"/>
      <c r="E459" s="32"/>
      <c r="F459" s="32"/>
      <c r="G459" s="59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8.5" customHeight="1" thickBot="1">
      <c r="A460" s="32"/>
      <c r="B460" s="32"/>
      <c r="C460" s="32"/>
      <c r="D460" s="32"/>
      <c r="E460" s="32"/>
      <c r="F460" s="32"/>
      <c r="G460" s="59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8.5" customHeight="1" thickBot="1">
      <c r="A461" s="32"/>
      <c r="B461" s="32"/>
      <c r="C461" s="32"/>
      <c r="D461" s="32"/>
      <c r="E461" s="32"/>
      <c r="F461" s="32"/>
      <c r="G461" s="59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8.5" customHeight="1" thickBot="1">
      <c r="A462" s="32"/>
      <c r="B462" s="32"/>
      <c r="C462" s="32"/>
      <c r="D462" s="32"/>
      <c r="E462" s="32"/>
      <c r="F462" s="32"/>
      <c r="G462" s="59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8.5" customHeight="1" thickBot="1">
      <c r="A463" s="32"/>
      <c r="B463" s="32"/>
      <c r="C463" s="32"/>
      <c r="D463" s="32"/>
      <c r="E463" s="32"/>
      <c r="F463" s="32"/>
      <c r="G463" s="59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8.5" customHeight="1" thickBot="1">
      <c r="A464" s="32"/>
      <c r="B464" s="32"/>
      <c r="C464" s="32"/>
      <c r="D464" s="32"/>
      <c r="E464" s="32"/>
      <c r="F464" s="32"/>
      <c r="G464" s="59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8.5" customHeight="1" thickBot="1">
      <c r="A465" s="32"/>
      <c r="B465" s="32"/>
      <c r="C465" s="32"/>
      <c r="D465" s="32"/>
      <c r="E465" s="32"/>
      <c r="F465" s="32"/>
      <c r="G465" s="59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8.5" customHeight="1" thickBot="1">
      <c r="A466" s="32"/>
      <c r="B466" s="32"/>
      <c r="C466" s="32"/>
      <c r="D466" s="32"/>
      <c r="E466" s="32"/>
      <c r="F466" s="32"/>
      <c r="G466" s="59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8.5" customHeight="1" thickBot="1">
      <c r="A467" s="32"/>
      <c r="B467" s="32"/>
      <c r="C467" s="32"/>
      <c r="D467" s="32"/>
      <c r="E467" s="32"/>
      <c r="F467" s="32"/>
      <c r="G467" s="59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8.5" customHeight="1" thickBot="1">
      <c r="A468" s="32"/>
      <c r="B468" s="32"/>
      <c r="C468" s="32"/>
      <c r="D468" s="32"/>
      <c r="E468" s="32"/>
      <c r="F468" s="32"/>
      <c r="G468" s="59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8.5" customHeight="1" thickBot="1">
      <c r="A469" s="32"/>
      <c r="B469" s="32"/>
      <c r="C469" s="32"/>
      <c r="D469" s="32"/>
      <c r="E469" s="32"/>
      <c r="F469" s="32"/>
      <c r="G469" s="59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8.5" customHeight="1" thickBot="1">
      <c r="A470" s="32"/>
      <c r="B470" s="32"/>
      <c r="C470" s="32"/>
      <c r="D470" s="32"/>
      <c r="E470" s="32"/>
      <c r="F470" s="32"/>
      <c r="G470" s="59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8.5" customHeight="1" thickBot="1">
      <c r="A471" s="32"/>
      <c r="B471" s="32"/>
      <c r="C471" s="32"/>
      <c r="D471" s="32"/>
      <c r="E471" s="32"/>
      <c r="F471" s="32"/>
      <c r="G471" s="59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8.5" customHeight="1" thickBot="1">
      <c r="A472" s="32"/>
      <c r="B472" s="32"/>
      <c r="C472" s="32"/>
      <c r="D472" s="32"/>
      <c r="E472" s="32"/>
      <c r="F472" s="32"/>
      <c r="G472" s="59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8.5" customHeight="1" thickBot="1">
      <c r="A473" s="32"/>
      <c r="B473" s="32"/>
      <c r="C473" s="32"/>
      <c r="D473" s="32"/>
      <c r="E473" s="32"/>
      <c r="F473" s="32"/>
      <c r="G473" s="59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8.5" customHeight="1" thickBot="1">
      <c r="A474" s="32"/>
      <c r="B474" s="32"/>
      <c r="C474" s="32"/>
      <c r="D474" s="32"/>
      <c r="E474" s="32"/>
      <c r="F474" s="32"/>
      <c r="G474" s="59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8.5" customHeight="1" thickBot="1">
      <c r="A475" s="32"/>
      <c r="B475" s="32"/>
      <c r="C475" s="32"/>
      <c r="D475" s="32"/>
      <c r="E475" s="32"/>
      <c r="F475" s="32"/>
      <c r="G475" s="59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8.5" customHeight="1" thickBot="1">
      <c r="A476" s="32"/>
      <c r="B476" s="32"/>
      <c r="C476" s="32"/>
      <c r="D476" s="32"/>
      <c r="E476" s="32"/>
      <c r="F476" s="32"/>
      <c r="G476" s="59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8.5" customHeight="1" thickBot="1">
      <c r="A477" s="32"/>
      <c r="B477" s="32"/>
      <c r="C477" s="32"/>
      <c r="D477" s="32"/>
      <c r="E477" s="32"/>
      <c r="F477" s="32"/>
      <c r="G477" s="59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8.5" customHeight="1" thickBot="1">
      <c r="A478" s="32"/>
      <c r="B478" s="32"/>
      <c r="C478" s="32"/>
      <c r="D478" s="32"/>
      <c r="E478" s="32"/>
      <c r="F478" s="32"/>
      <c r="G478" s="59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8.5" customHeight="1" thickBot="1">
      <c r="A479" s="32"/>
      <c r="B479" s="32"/>
      <c r="C479" s="32"/>
      <c r="D479" s="32"/>
      <c r="E479" s="32"/>
      <c r="F479" s="32"/>
      <c r="G479" s="59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8.5" customHeight="1" thickBot="1">
      <c r="A480" s="32"/>
      <c r="B480" s="32"/>
      <c r="C480" s="32"/>
      <c r="D480" s="32"/>
      <c r="E480" s="32"/>
      <c r="F480" s="32"/>
      <c r="G480" s="59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8.5" customHeight="1" thickBot="1">
      <c r="A481" s="32"/>
      <c r="B481" s="32"/>
      <c r="C481" s="32"/>
      <c r="D481" s="32"/>
      <c r="E481" s="32"/>
      <c r="F481" s="32"/>
      <c r="G481" s="59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8.5" customHeight="1" thickBot="1">
      <c r="A482" s="32"/>
      <c r="B482" s="32"/>
      <c r="C482" s="32"/>
      <c r="D482" s="32"/>
      <c r="E482" s="32"/>
      <c r="F482" s="32"/>
      <c r="G482" s="59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8.5" customHeight="1" thickBot="1">
      <c r="A483" s="32"/>
      <c r="B483" s="32"/>
      <c r="C483" s="32"/>
      <c r="D483" s="32"/>
      <c r="E483" s="32"/>
      <c r="F483" s="32"/>
      <c r="G483" s="59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8.5" customHeight="1" thickBot="1">
      <c r="A484" s="32"/>
      <c r="B484" s="32"/>
      <c r="C484" s="32"/>
      <c r="D484" s="32"/>
      <c r="E484" s="32"/>
      <c r="F484" s="32"/>
      <c r="G484" s="59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8.5" customHeight="1" thickBot="1">
      <c r="A485" s="32"/>
      <c r="B485" s="32"/>
      <c r="C485" s="32"/>
      <c r="D485" s="32"/>
      <c r="E485" s="32"/>
      <c r="F485" s="32"/>
      <c r="G485" s="59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8.5" customHeight="1" thickBot="1">
      <c r="A486" s="32"/>
      <c r="B486" s="32"/>
      <c r="C486" s="32"/>
      <c r="D486" s="32"/>
      <c r="E486" s="32"/>
      <c r="F486" s="32"/>
      <c r="G486" s="59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8.5" customHeight="1" thickBot="1">
      <c r="A487" s="32"/>
      <c r="B487" s="32"/>
      <c r="C487" s="32"/>
      <c r="D487" s="32"/>
      <c r="E487" s="32"/>
      <c r="F487" s="32"/>
      <c r="G487" s="59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8.5" customHeight="1" thickBot="1">
      <c r="A488" s="32"/>
      <c r="B488" s="32"/>
      <c r="C488" s="32"/>
      <c r="D488" s="32"/>
      <c r="E488" s="32"/>
      <c r="F488" s="32"/>
      <c r="G488" s="59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8.5" customHeight="1" thickBot="1">
      <c r="A489" s="32"/>
      <c r="B489" s="32"/>
      <c r="C489" s="32"/>
      <c r="D489" s="32"/>
      <c r="E489" s="32"/>
      <c r="F489" s="32"/>
      <c r="G489" s="59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8.5" customHeight="1" thickBot="1">
      <c r="A490" s="32"/>
      <c r="B490" s="32"/>
      <c r="C490" s="32"/>
      <c r="D490" s="32"/>
      <c r="E490" s="32"/>
      <c r="F490" s="32"/>
      <c r="G490" s="59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8.5" customHeight="1" thickBot="1">
      <c r="A491" s="32"/>
      <c r="B491" s="32"/>
      <c r="C491" s="32"/>
      <c r="D491" s="32"/>
      <c r="E491" s="32"/>
      <c r="F491" s="32"/>
      <c r="G491" s="59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8.5" customHeight="1" thickBot="1">
      <c r="A492" s="32"/>
      <c r="B492" s="32"/>
      <c r="C492" s="32"/>
      <c r="D492" s="32"/>
      <c r="E492" s="32"/>
      <c r="F492" s="32"/>
      <c r="G492" s="59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8.5" customHeight="1" thickBot="1">
      <c r="A493" s="32"/>
      <c r="B493" s="32"/>
      <c r="C493" s="32"/>
      <c r="D493" s="32"/>
      <c r="E493" s="32"/>
      <c r="F493" s="32"/>
      <c r="G493" s="59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8.5" customHeight="1" thickBot="1">
      <c r="A494" s="32"/>
      <c r="B494" s="32"/>
      <c r="C494" s="32"/>
      <c r="D494" s="32"/>
      <c r="E494" s="32"/>
      <c r="F494" s="32"/>
      <c r="G494" s="59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8.5" customHeight="1" thickBot="1">
      <c r="A495" s="32"/>
      <c r="B495" s="32"/>
      <c r="C495" s="32"/>
      <c r="D495" s="32"/>
      <c r="E495" s="32"/>
      <c r="F495" s="32"/>
      <c r="G495" s="59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8.5" customHeight="1" thickBot="1">
      <c r="A496" s="32"/>
      <c r="B496" s="32"/>
      <c r="C496" s="32"/>
      <c r="D496" s="32"/>
      <c r="E496" s="32"/>
      <c r="F496" s="32"/>
      <c r="G496" s="59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8.5" customHeight="1" thickBot="1">
      <c r="A497" s="32"/>
      <c r="B497" s="32"/>
      <c r="C497" s="32"/>
      <c r="D497" s="32"/>
      <c r="E497" s="32"/>
      <c r="F497" s="32"/>
      <c r="G497" s="59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8.5" customHeight="1" thickBot="1">
      <c r="A498" s="32"/>
      <c r="B498" s="32"/>
      <c r="C498" s="32"/>
      <c r="D498" s="32"/>
      <c r="E498" s="32"/>
      <c r="F498" s="32"/>
      <c r="G498" s="59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8.5" customHeight="1" thickBot="1">
      <c r="A499" s="32"/>
      <c r="B499" s="32"/>
      <c r="C499" s="32"/>
      <c r="D499" s="32"/>
      <c r="E499" s="32"/>
      <c r="F499" s="32"/>
      <c r="G499" s="59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8.5" customHeight="1" thickBot="1">
      <c r="A500" s="32"/>
      <c r="B500" s="32"/>
      <c r="C500" s="32"/>
      <c r="D500" s="32"/>
      <c r="E500" s="32"/>
      <c r="F500" s="32"/>
      <c r="G500" s="59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8.5" customHeight="1" thickBot="1">
      <c r="A501" s="32"/>
      <c r="B501" s="32"/>
      <c r="C501" s="32"/>
      <c r="D501" s="32"/>
      <c r="E501" s="32"/>
      <c r="F501" s="32"/>
      <c r="G501" s="59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8.5" customHeight="1" thickBot="1">
      <c r="A502" s="32"/>
      <c r="B502" s="32"/>
      <c r="C502" s="32"/>
      <c r="D502" s="32"/>
      <c r="E502" s="32"/>
      <c r="F502" s="32"/>
      <c r="G502" s="59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8.5" customHeight="1" thickBot="1">
      <c r="A503" s="32"/>
      <c r="B503" s="32"/>
      <c r="C503" s="32"/>
      <c r="D503" s="32"/>
      <c r="E503" s="32"/>
      <c r="F503" s="32"/>
      <c r="G503" s="59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8.5" customHeight="1" thickBot="1">
      <c r="A504" s="32"/>
      <c r="B504" s="32"/>
      <c r="C504" s="32"/>
      <c r="D504" s="32"/>
      <c r="E504" s="32"/>
      <c r="F504" s="32"/>
      <c r="G504" s="59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8.5" customHeight="1" thickBot="1">
      <c r="A505" s="32"/>
      <c r="B505" s="32"/>
      <c r="C505" s="32"/>
      <c r="D505" s="32"/>
      <c r="E505" s="32"/>
      <c r="F505" s="32"/>
      <c r="G505" s="59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8.5" customHeight="1" thickBot="1">
      <c r="A506" s="32"/>
      <c r="B506" s="32"/>
      <c r="C506" s="32"/>
      <c r="D506" s="32"/>
      <c r="E506" s="32"/>
      <c r="F506" s="32"/>
      <c r="G506" s="59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8.5" customHeight="1" thickBot="1">
      <c r="A507" s="32"/>
      <c r="B507" s="32"/>
      <c r="C507" s="32"/>
      <c r="D507" s="32"/>
      <c r="E507" s="32"/>
      <c r="F507" s="32"/>
      <c r="G507" s="59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8.5" customHeight="1" thickBot="1">
      <c r="A508" s="32"/>
      <c r="B508" s="32"/>
      <c r="C508" s="32"/>
      <c r="D508" s="32"/>
      <c r="E508" s="32"/>
      <c r="F508" s="32"/>
      <c r="G508" s="59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8.5" customHeight="1" thickBot="1">
      <c r="A509" s="32"/>
      <c r="B509" s="32"/>
      <c r="C509" s="32"/>
      <c r="D509" s="32"/>
      <c r="E509" s="32"/>
      <c r="F509" s="32"/>
      <c r="G509" s="59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8.5" customHeight="1" thickBot="1">
      <c r="A510" s="32"/>
      <c r="B510" s="32"/>
      <c r="C510" s="32"/>
      <c r="D510" s="32"/>
      <c r="E510" s="32"/>
      <c r="F510" s="32"/>
      <c r="G510" s="59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8.5" customHeight="1" thickBot="1">
      <c r="A511" s="32"/>
      <c r="B511" s="32"/>
      <c r="C511" s="32"/>
      <c r="D511" s="32"/>
      <c r="E511" s="32"/>
      <c r="F511" s="32"/>
      <c r="G511" s="59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8.5" customHeight="1" thickBot="1">
      <c r="A512" s="32"/>
      <c r="B512" s="32"/>
      <c r="C512" s="32"/>
      <c r="D512" s="32"/>
      <c r="E512" s="32"/>
      <c r="F512" s="32"/>
      <c r="G512" s="59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8.5" customHeight="1" thickBot="1">
      <c r="A513" s="32"/>
      <c r="B513" s="32"/>
      <c r="C513" s="32"/>
      <c r="D513" s="32"/>
      <c r="E513" s="32"/>
      <c r="F513" s="32"/>
      <c r="G513" s="59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8.5" customHeight="1" thickBot="1">
      <c r="A514" s="32"/>
      <c r="B514" s="32"/>
      <c r="C514" s="32"/>
      <c r="D514" s="32"/>
      <c r="E514" s="32"/>
      <c r="F514" s="32"/>
      <c r="G514" s="59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8.5" customHeight="1" thickBot="1">
      <c r="A515" s="32"/>
      <c r="B515" s="32"/>
      <c r="C515" s="32"/>
      <c r="D515" s="32"/>
      <c r="E515" s="32"/>
      <c r="F515" s="32"/>
      <c r="G515" s="59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8.5" customHeight="1" thickBot="1">
      <c r="A516" s="32"/>
      <c r="B516" s="32"/>
      <c r="C516" s="32"/>
      <c r="D516" s="32"/>
      <c r="E516" s="32"/>
      <c r="F516" s="32"/>
      <c r="G516" s="59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8.5" customHeight="1" thickBot="1">
      <c r="A517" s="32"/>
      <c r="B517" s="32"/>
      <c r="C517" s="32"/>
      <c r="D517" s="32"/>
      <c r="E517" s="32"/>
      <c r="F517" s="32"/>
      <c r="G517" s="59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8.5" customHeight="1" thickBot="1">
      <c r="A518" s="32"/>
      <c r="B518" s="32"/>
      <c r="C518" s="32"/>
      <c r="D518" s="32"/>
      <c r="E518" s="32"/>
      <c r="F518" s="32"/>
      <c r="G518" s="59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8.5" customHeight="1" thickBot="1">
      <c r="A519" s="32"/>
      <c r="B519" s="32"/>
      <c r="C519" s="32"/>
      <c r="D519" s="32"/>
      <c r="E519" s="32"/>
      <c r="F519" s="32"/>
      <c r="G519" s="59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8.5" customHeight="1" thickBot="1">
      <c r="A520" s="32"/>
      <c r="B520" s="32"/>
      <c r="C520" s="32"/>
      <c r="D520" s="32"/>
      <c r="E520" s="32"/>
      <c r="F520" s="32"/>
      <c r="G520" s="59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8.5" customHeight="1" thickBot="1">
      <c r="A521" s="32"/>
      <c r="B521" s="32"/>
      <c r="C521" s="32"/>
      <c r="D521" s="32"/>
      <c r="E521" s="32"/>
      <c r="F521" s="32"/>
      <c r="G521" s="59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8.5" customHeight="1" thickBot="1">
      <c r="A522" s="32"/>
      <c r="B522" s="32"/>
      <c r="C522" s="32"/>
      <c r="D522" s="32"/>
      <c r="E522" s="32"/>
      <c r="F522" s="32"/>
      <c r="G522" s="59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8.5" customHeight="1" thickBot="1">
      <c r="A523" s="32"/>
      <c r="B523" s="32"/>
      <c r="C523" s="32"/>
      <c r="D523" s="32"/>
      <c r="E523" s="32"/>
      <c r="F523" s="32"/>
      <c r="G523" s="59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8.5" customHeight="1" thickBot="1">
      <c r="A524" s="32"/>
      <c r="B524" s="32"/>
      <c r="C524" s="32"/>
      <c r="D524" s="32"/>
      <c r="E524" s="32"/>
      <c r="F524" s="32"/>
      <c r="G524" s="59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8.5" customHeight="1" thickBot="1">
      <c r="A525" s="32"/>
      <c r="B525" s="32"/>
      <c r="C525" s="32"/>
      <c r="D525" s="32"/>
      <c r="E525" s="32"/>
      <c r="F525" s="32"/>
      <c r="G525" s="59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8.5" customHeight="1" thickBot="1">
      <c r="A526" s="32"/>
      <c r="B526" s="32"/>
      <c r="C526" s="32"/>
      <c r="D526" s="32"/>
      <c r="E526" s="32"/>
      <c r="F526" s="32"/>
      <c r="G526" s="59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8.5" customHeight="1" thickBot="1">
      <c r="A527" s="32"/>
      <c r="B527" s="32"/>
      <c r="C527" s="32"/>
      <c r="D527" s="32"/>
      <c r="E527" s="32"/>
      <c r="F527" s="32"/>
      <c r="G527" s="59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8.5" customHeight="1" thickBot="1">
      <c r="A528" s="32"/>
      <c r="B528" s="32"/>
      <c r="C528" s="32"/>
      <c r="D528" s="32"/>
      <c r="E528" s="32"/>
      <c r="F528" s="32"/>
      <c r="G528" s="59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8.5" customHeight="1" thickBot="1">
      <c r="A529" s="32"/>
      <c r="B529" s="32"/>
      <c r="C529" s="32"/>
      <c r="D529" s="32"/>
      <c r="E529" s="32"/>
      <c r="F529" s="32"/>
      <c r="G529" s="59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8.5" customHeight="1" thickBot="1">
      <c r="A530" s="32"/>
      <c r="B530" s="32"/>
      <c r="C530" s="32"/>
      <c r="D530" s="32"/>
      <c r="E530" s="32"/>
      <c r="F530" s="32"/>
      <c r="G530" s="59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8.5" customHeight="1" thickBot="1">
      <c r="A531" s="32"/>
      <c r="B531" s="32"/>
      <c r="C531" s="32"/>
      <c r="D531" s="32"/>
      <c r="E531" s="32"/>
      <c r="F531" s="32"/>
      <c r="G531" s="59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8.5" customHeight="1" thickBot="1">
      <c r="A532" s="32"/>
      <c r="B532" s="32"/>
      <c r="C532" s="32"/>
      <c r="D532" s="32"/>
      <c r="E532" s="32"/>
      <c r="F532" s="32"/>
      <c r="G532" s="59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8.5" customHeight="1" thickBot="1">
      <c r="A533" s="32"/>
      <c r="B533" s="32"/>
      <c r="C533" s="32"/>
      <c r="D533" s="32"/>
      <c r="E533" s="32"/>
      <c r="F533" s="32"/>
      <c r="G533" s="59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8.5" customHeight="1" thickBot="1">
      <c r="A534" s="32"/>
      <c r="B534" s="32"/>
      <c r="C534" s="32"/>
      <c r="D534" s="32"/>
      <c r="E534" s="32"/>
      <c r="F534" s="32"/>
      <c r="G534" s="59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8.5" customHeight="1" thickBot="1">
      <c r="A535" s="32"/>
      <c r="B535" s="32"/>
      <c r="C535" s="32"/>
      <c r="D535" s="32"/>
      <c r="E535" s="32"/>
      <c r="F535" s="32"/>
      <c r="G535" s="59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8.5" customHeight="1" thickBot="1">
      <c r="A536" s="32"/>
      <c r="B536" s="32"/>
      <c r="C536" s="32"/>
      <c r="D536" s="32"/>
      <c r="E536" s="32"/>
      <c r="F536" s="32"/>
      <c r="G536" s="59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8.5" customHeight="1" thickBot="1">
      <c r="A537" s="32"/>
      <c r="B537" s="32"/>
      <c r="C537" s="32"/>
      <c r="D537" s="32"/>
      <c r="E537" s="32"/>
      <c r="F537" s="32"/>
      <c r="G537" s="59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8.5" customHeight="1" thickBot="1">
      <c r="A538" s="32"/>
      <c r="B538" s="32"/>
      <c r="C538" s="32"/>
      <c r="D538" s="32"/>
      <c r="E538" s="32"/>
      <c r="F538" s="32"/>
      <c r="G538" s="59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8.5" customHeight="1" thickBot="1">
      <c r="A539" s="32"/>
      <c r="B539" s="32"/>
      <c r="C539" s="32"/>
      <c r="D539" s="32"/>
      <c r="E539" s="32"/>
      <c r="F539" s="32"/>
      <c r="G539" s="59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8.5" customHeight="1" thickBot="1">
      <c r="A540" s="32"/>
      <c r="B540" s="32"/>
      <c r="C540" s="32"/>
      <c r="D540" s="32"/>
      <c r="E540" s="32"/>
      <c r="F540" s="32"/>
      <c r="G540" s="59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8.5" customHeight="1" thickBot="1">
      <c r="A541" s="32"/>
      <c r="B541" s="32"/>
      <c r="C541" s="32"/>
      <c r="D541" s="32"/>
      <c r="E541" s="32"/>
      <c r="F541" s="32"/>
      <c r="G541" s="59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8.5" customHeight="1" thickBot="1">
      <c r="A542" s="32"/>
      <c r="B542" s="32"/>
      <c r="C542" s="32"/>
      <c r="D542" s="32"/>
      <c r="E542" s="32"/>
      <c r="F542" s="32"/>
      <c r="G542" s="59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8.5" customHeight="1" thickBot="1">
      <c r="A543" s="32"/>
      <c r="B543" s="32"/>
      <c r="C543" s="32"/>
      <c r="D543" s="32"/>
      <c r="E543" s="32"/>
      <c r="F543" s="32"/>
      <c r="G543" s="59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8.5" customHeight="1" thickBot="1">
      <c r="A544" s="32"/>
      <c r="B544" s="32"/>
      <c r="C544" s="32"/>
      <c r="D544" s="32"/>
      <c r="E544" s="32"/>
      <c r="F544" s="32"/>
      <c r="G544" s="59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8.5" customHeight="1" thickBot="1">
      <c r="A545" s="32"/>
      <c r="B545" s="32"/>
      <c r="C545" s="32"/>
      <c r="D545" s="32"/>
      <c r="E545" s="32"/>
      <c r="F545" s="32"/>
      <c r="G545" s="59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8.5" customHeight="1" thickBot="1">
      <c r="A546" s="32"/>
      <c r="B546" s="32"/>
      <c r="C546" s="32"/>
      <c r="D546" s="32"/>
      <c r="E546" s="32"/>
      <c r="F546" s="32"/>
      <c r="G546" s="59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8.5" customHeight="1" thickBot="1">
      <c r="A547" s="32"/>
      <c r="B547" s="32"/>
      <c r="C547" s="32"/>
      <c r="D547" s="32"/>
      <c r="E547" s="32"/>
      <c r="F547" s="32"/>
      <c r="G547" s="59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8.5" customHeight="1" thickBot="1">
      <c r="A548" s="32"/>
      <c r="B548" s="32"/>
      <c r="C548" s="32"/>
      <c r="D548" s="32"/>
      <c r="E548" s="32"/>
      <c r="F548" s="32"/>
      <c r="G548" s="59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8.5" customHeight="1" thickBot="1">
      <c r="A549" s="32"/>
      <c r="B549" s="32"/>
      <c r="C549" s="32"/>
      <c r="D549" s="32"/>
      <c r="E549" s="32"/>
      <c r="F549" s="32"/>
      <c r="G549" s="59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8.5" customHeight="1" thickBot="1">
      <c r="A550" s="32"/>
      <c r="B550" s="32"/>
      <c r="C550" s="32"/>
      <c r="D550" s="32"/>
      <c r="E550" s="32"/>
      <c r="F550" s="32"/>
      <c r="G550" s="59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8.5" customHeight="1" thickBot="1">
      <c r="A551" s="32"/>
      <c r="B551" s="32"/>
      <c r="C551" s="32"/>
      <c r="D551" s="32"/>
      <c r="E551" s="32"/>
      <c r="F551" s="32"/>
      <c r="G551" s="59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8.5" customHeight="1" thickBot="1">
      <c r="A552" s="32"/>
      <c r="B552" s="32"/>
      <c r="C552" s="32"/>
      <c r="D552" s="32"/>
      <c r="E552" s="32"/>
      <c r="F552" s="32"/>
      <c r="G552" s="59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8.5" customHeight="1" thickBot="1">
      <c r="A553" s="32"/>
      <c r="B553" s="32"/>
      <c r="C553" s="32"/>
      <c r="D553" s="32"/>
      <c r="E553" s="32"/>
      <c r="F553" s="32"/>
      <c r="G553" s="59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8.5" customHeight="1" thickBot="1">
      <c r="A554" s="32"/>
      <c r="B554" s="32"/>
      <c r="C554" s="32"/>
      <c r="D554" s="32"/>
      <c r="E554" s="32"/>
      <c r="F554" s="32"/>
      <c r="G554" s="59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8.5" customHeight="1" thickBot="1">
      <c r="A555" s="32"/>
      <c r="B555" s="32"/>
      <c r="C555" s="32"/>
      <c r="D555" s="32"/>
      <c r="E555" s="32"/>
      <c r="F555" s="32"/>
      <c r="G555" s="59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8.5" customHeight="1" thickBot="1">
      <c r="A556" s="32"/>
      <c r="B556" s="32"/>
      <c r="C556" s="32"/>
      <c r="D556" s="32"/>
      <c r="E556" s="32"/>
      <c r="F556" s="32"/>
      <c r="G556" s="59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8.5" customHeight="1" thickBot="1">
      <c r="A557" s="32"/>
      <c r="B557" s="32"/>
      <c r="C557" s="32"/>
      <c r="D557" s="32"/>
      <c r="E557" s="32"/>
      <c r="F557" s="32"/>
      <c r="G557" s="59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8.5" customHeight="1" thickBot="1">
      <c r="A558" s="32"/>
      <c r="B558" s="32"/>
      <c r="C558" s="32"/>
      <c r="D558" s="32"/>
      <c r="E558" s="32"/>
      <c r="F558" s="32"/>
      <c r="G558" s="59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8.5" customHeight="1" thickBot="1">
      <c r="A559" s="32"/>
      <c r="B559" s="32"/>
      <c r="C559" s="32"/>
      <c r="D559" s="32"/>
      <c r="E559" s="32"/>
      <c r="F559" s="32"/>
      <c r="G559" s="59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8.5" customHeight="1" thickBot="1">
      <c r="A560" s="32"/>
      <c r="B560" s="32"/>
      <c r="C560" s="32"/>
      <c r="D560" s="32"/>
      <c r="E560" s="32"/>
      <c r="F560" s="32"/>
      <c r="G560" s="59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8.5" customHeight="1" thickBot="1">
      <c r="A561" s="32"/>
      <c r="B561" s="32"/>
      <c r="C561" s="32"/>
      <c r="D561" s="32"/>
      <c r="E561" s="32"/>
      <c r="F561" s="32"/>
      <c r="G561" s="59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8.5" customHeight="1" thickBot="1">
      <c r="A562" s="32"/>
      <c r="B562" s="32"/>
      <c r="C562" s="32"/>
      <c r="D562" s="32"/>
      <c r="E562" s="32"/>
      <c r="F562" s="32"/>
      <c r="G562" s="59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8.5" customHeight="1" thickBot="1">
      <c r="A563" s="32"/>
      <c r="B563" s="32"/>
      <c r="C563" s="32"/>
      <c r="D563" s="32"/>
      <c r="E563" s="32"/>
      <c r="F563" s="32"/>
      <c r="G563" s="59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8.5" customHeight="1" thickBot="1">
      <c r="A564" s="32"/>
      <c r="B564" s="32"/>
      <c r="C564" s="32"/>
      <c r="D564" s="32"/>
      <c r="E564" s="32"/>
      <c r="F564" s="32"/>
      <c r="G564" s="59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8.5" customHeight="1" thickBot="1">
      <c r="A565" s="32"/>
      <c r="B565" s="32"/>
      <c r="C565" s="32"/>
      <c r="D565" s="32"/>
      <c r="E565" s="32"/>
      <c r="F565" s="32"/>
      <c r="G565" s="59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8.5" customHeight="1" thickBot="1">
      <c r="A566" s="32"/>
      <c r="B566" s="32"/>
      <c r="C566" s="32"/>
      <c r="D566" s="32"/>
      <c r="E566" s="32"/>
      <c r="F566" s="32"/>
      <c r="G566" s="59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8.5" customHeight="1" thickBot="1">
      <c r="A567" s="32"/>
      <c r="B567" s="32"/>
      <c r="C567" s="32"/>
      <c r="D567" s="32"/>
      <c r="E567" s="32"/>
      <c r="F567" s="32"/>
      <c r="G567" s="59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8.5" customHeight="1" thickBot="1">
      <c r="A568" s="32"/>
      <c r="B568" s="32"/>
      <c r="C568" s="32"/>
      <c r="D568" s="32"/>
      <c r="E568" s="32"/>
      <c r="F568" s="32"/>
      <c r="G568" s="59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8.5" customHeight="1" thickBot="1">
      <c r="A569" s="32"/>
      <c r="B569" s="32"/>
      <c r="C569" s="32"/>
      <c r="D569" s="32"/>
      <c r="E569" s="32"/>
      <c r="F569" s="32"/>
      <c r="G569" s="59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8.5" customHeight="1" thickBot="1">
      <c r="A570" s="32"/>
      <c r="B570" s="32"/>
      <c r="C570" s="32"/>
      <c r="D570" s="32"/>
      <c r="E570" s="32"/>
      <c r="F570" s="32"/>
      <c r="G570" s="59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8.5" customHeight="1" thickBot="1">
      <c r="A571" s="32"/>
      <c r="B571" s="32"/>
      <c r="C571" s="32"/>
      <c r="D571" s="32"/>
      <c r="E571" s="32"/>
      <c r="F571" s="32"/>
      <c r="G571" s="59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8.5" customHeight="1" thickBot="1">
      <c r="A572" s="32"/>
      <c r="B572" s="32"/>
      <c r="C572" s="32"/>
      <c r="D572" s="32"/>
      <c r="E572" s="32"/>
      <c r="F572" s="32"/>
      <c r="G572" s="59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8.5" customHeight="1" thickBot="1">
      <c r="A573" s="32"/>
      <c r="B573" s="32"/>
      <c r="C573" s="32"/>
      <c r="D573" s="32"/>
      <c r="E573" s="32"/>
      <c r="F573" s="32"/>
      <c r="G573" s="59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8.5" customHeight="1" thickBot="1">
      <c r="A574" s="32"/>
      <c r="B574" s="32"/>
      <c r="C574" s="32"/>
      <c r="D574" s="32"/>
      <c r="E574" s="32"/>
      <c r="F574" s="32"/>
      <c r="G574" s="59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8.5" customHeight="1" thickBot="1">
      <c r="A575" s="32"/>
      <c r="B575" s="32"/>
      <c r="C575" s="32"/>
      <c r="D575" s="32"/>
      <c r="E575" s="32"/>
      <c r="F575" s="32"/>
      <c r="G575" s="59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8.5" customHeight="1" thickBot="1">
      <c r="A576" s="32"/>
      <c r="B576" s="32"/>
      <c r="C576" s="32"/>
      <c r="D576" s="32"/>
      <c r="E576" s="32"/>
      <c r="F576" s="32"/>
      <c r="G576" s="59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8.5" customHeight="1" thickBot="1">
      <c r="A577" s="32"/>
      <c r="B577" s="32"/>
      <c r="C577" s="32"/>
      <c r="D577" s="32"/>
      <c r="E577" s="32"/>
      <c r="F577" s="32"/>
      <c r="G577" s="59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8.5" customHeight="1" thickBot="1">
      <c r="A578" s="32"/>
      <c r="B578" s="32"/>
      <c r="C578" s="32"/>
      <c r="D578" s="32"/>
      <c r="E578" s="32"/>
      <c r="F578" s="32"/>
      <c r="G578" s="59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8.5" customHeight="1" thickBot="1">
      <c r="A579" s="32"/>
      <c r="B579" s="32"/>
      <c r="C579" s="32"/>
      <c r="D579" s="32"/>
      <c r="E579" s="32"/>
      <c r="F579" s="32"/>
      <c r="G579" s="59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8.5" customHeight="1" thickBot="1">
      <c r="A580" s="32"/>
      <c r="B580" s="32"/>
      <c r="C580" s="32"/>
      <c r="D580" s="32"/>
      <c r="E580" s="32"/>
      <c r="F580" s="32"/>
      <c r="G580" s="59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8.5" customHeight="1" thickBot="1">
      <c r="A581" s="32"/>
      <c r="B581" s="32"/>
      <c r="C581" s="32"/>
      <c r="D581" s="32"/>
      <c r="E581" s="32"/>
      <c r="F581" s="32"/>
      <c r="G581" s="59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8.5" customHeight="1" thickBot="1">
      <c r="A582" s="32"/>
      <c r="B582" s="32"/>
      <c r="C582" s="32"/>
      <c r="D582" s="32"/>
      <c r="E582" s="32"/>
      <c r="F582" s="32"/>
      <c r="G582" s="59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8.5" customHeight="1" thickBot="1">
      <c r="A583" s="32"/>
      <c r="B583" s="32"/>
      <c r="C583" s="32"/>
      <c r="D583" s="32"/>
      <c r="E583" s="32"/>
      <c r="F583" s="32"/>
      <c r="G583" s="59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8.5" customHeight="1" thickBot="1">
      <c r="A584" s="32"/>
      <c r="B584" s="32"/>
      <c r="C584" s="32"/>
      <c r="D584" s="32"/>
      <c r="E584" s="32"/>
      <c r="F584" s="32"/>
      <c r="G584" s="59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8.5" customHeight="1" thickBot="1">
      <c r="A585" s="32"/>
      <c r="B585" s="32"/>
      <c r="C585" s="32"/>
      <c r="D585" s="32"/>
      <c r="E585" s="32"/>
      <c r="F585" s="32"/>
      <c r="G585" s="59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8.5" customHeight="1" thickBot="1">
      <c r="A586" s="32"/>
      <c r="B586" s="32"/>
      <c r="C586" s="32"/>
      <c r="D586" s="32"/>
      <c r="E586" s="32"/>
      <c r="F586" s="32"/>
      <c r="G586" s="59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8.5" customHeight="1" thickBot="1">
      <c r="A587" s="32"/>
      <c r="B587" s="32"/>
      <c r="C587" s="32"/>
      <c r="D587" s="32"/>
      <c r="E587" s="32"/>
      <c r="F587" s="32"/>
      <c r="G587" s="59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8.5" customHeight="1" thickBot="1">
      <c r="A588" s="32"/>
      <c r="B588" s="32"/>
      <c r="C588" s="32"/>
      <c r="D588" s="32"/>
      <c r="E588" s="32"/>
      <c r="F588" s="32"/>
      <c r="G588" s="59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8.5" customHeight="1" thickBot="1">
      <c r="A589" s="32"/>
      <c r="B589" s="32"/>
      <c r="C589" s="32"/>
      <c r="D589" s="32"/>
      <c r="E589" s="32"/>
      <c r="F589" s="32"/>
      <c r="G589" s="59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8.5" customHeight="1" thickBot="1">
      <c r="A590" s="32"/>
      <c r="B590" s="32"/>
      <c r="C590" s="32"/>
      <c r="D590" s="32"/>
      <c r="E590" s="32"/>
      <c r="F590" s="32"/>
      <c r="G590" s="59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8.5" customHeight="1" thickBot="1">
      <c r="A591" s="32"/>
      <c r="B591" s="32"/>
      <c r="C591" s="32"/>
      <c r="D591" s="32"/>
      <c r="E591" s="32"/>
      <c r="F591" s="32"/>
      <c r="G591" s="59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8.5" customHeight="1" thickBot="1">
      <c r="A592" s="32"/>
      <c r="B592" s="32"/>
      <c r="C592" s="32"/>
      <c r="D592" s="32"/>
      <c r="E592" s="32"/>
      <c r="F592" s="32"/>
      <c r="G592" s="59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8.5" customHeight="1" thickBot="1">
      <c r="A593" s="32"/>
      <c r="B593" s="32"/>
      <c r="C593" s="32"/>
      <c r="D593" s="32"/>
      <c r="E593" s="32"/>
      <c r="F593" s="32"/>
      <c r="G593" s="59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8.5" customHeight="1" thickBot="1">
      <c r="A594" s="32"/>
      <c r="B594" s="32"/>
      <c r="C594" s="32"/>
      <c r="D594" s="32"/>
      <c r="E594" s="32"/>
      <c r="F594" s="32"/>
      <c r="G594" s="59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8.5" customHeight="1" thickBot="1">
      <c r="A595" s="32"/>
      <c r="B595" s="32"/>
      <c r="C595" s="32"/>
      <c r="D595" s="32"/>
      <c r="E595" s="32"/>
      <c r="F595" s="32"/>
      <c r="G595" s="59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8.5" customHeight="1" thickBot="1">
      <c r="A596" s="32"/>
      <c r="B596" s="32"/>
      <c r="C596" s="32"/>
      <c r="D596" s="32"/>
      <c r="E596" s="32"/>
      <c r="F596" s="32"/>
      <c r="G596" s="59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8.5" customHeight="1" thickBot="1">
      <c r="A597" s="32"/>
      <c r="B597" s="32"/>
      <c r="C597" s="32"/>
      <c r="D597" s="32"/>
      <c r="E597" s="32"/>
      <c r="F597" s="32"/>
      <c r="G597" s="59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8.5" customHeight="1" thickBot="1">
      <c r="A598" s="32"/>
      <c r="B598" s="32"/>
      <c r="C598" s="32"/>
      <c r="D598" s="32"/>
      <c r="E598" s="32"/>
      <c r="F598" s="32"/>
      <c r="G598" s="59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8.5" customHeight="1" thickBot="1">
      <c r="A599" s="32"/>
      <c r="B599" s="32"/>
      <c r="C599" s="32"/>
      <c r="D599" s="32"/>
      <c r="E599" s="32"/>
      <c r="F599" s="32"/>
      <c r="G599" s="59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8.5" customHeight="1" thickBot="1">
      <c r="A600" s="32"/>
      <c r="B600" s="32"/>
      <c r="C600" s="32"/>
      <c r="D600" s="32"/>
      <c r="E600" s="32"/>
      <c r="F600" s="32"/>
      <c r="G600" s="59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8.5" customHeight="1" thickBot="1">
      <c r="A601" s="32"/>
      <c r="B601" s="32"/>
      <c r="C601" s="32"/>
      <c r="D601" s="32"/>
      <c r="E601" s="32"/>
      <c r="F601" s="32"/>
      <c r="G601" s="59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8.5" customHeight="1" thickBot="1">
      <c r="A602" s="32"/>
      <c r="B602" s="32"/>
      <c r="C602" s="32"/>
      <c r="D602" s="32"/>
      <c r="E602" s="32"/>
      <c r="F602" s="32"/>
      <c r="G602" s="59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8.5" customHeight="1" thickBot="1">
      <c r="A603" s="32"/>
      <c r="B603" s="32"/>
      <c r="C603" s="32"/>
      <c r="D603" s="32"/>
      <c r="E603" s="32"/>
      <c r="F603" s="32"/>
      <c r="G603" s="59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8.5" customHeight="1" thickBot="1">
      <c r="A604" s="32"/>
      <c r="B604" s="32"/>
      <c r="C604" s="32"/>
      <c r="D604" s="32"/>
      <c r="E604" s="32"/>
      <c r="F604" s="32"/>
      <c r="G604" s="59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8.5" customHeight="1" thickBot="1">
      <c r="A605" s="32"/>
      <c r="B605" s="32"/>
      <c r="C605" s="32"/>
      <c r="D605" s="32"/>
      <c r="E605" s="32"/>
      <c r="F605" s="32"/>
      <c r="G605" s="59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8.5" customHeight="1" thickBot="1">
      <c r="A606" s="32"/>
      <c r="B606" s="32"/>
      <c r="C606" s="32"/>
      <c r="D606" s="32"/>
      <c r="E606" s="32"/>
      <c r="F606" s="32"/>
      <c r="G606" s="59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8.5" customHeight="1" thickBot="1">
      <c r="A607" s="32"/>
      <c r="B607" s="32"/>
      <c r="C607" s="32"/>
      <c r="D607" s="32"/>
      <c r="E607" s="32"/>
      <c r="F607" s="32"/>
      <c r="G607" s="59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8.5" customHeight="1" thickBot="1">
      <c r="A608" s="32"/>
      <c r="B608" s="32"/>
      <c r="C608" s="32"/>
      <c r="D608" s="32"/>
      <c r="E608" s="32"/>
      <c r="F608" s="32"/>
      <c r="G608" s="59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8.5" customHeight="1" thickBot="1">
      <c r="A609" s="32"/>
      <c r="B609" s="32"/>
      <c r="C609" s="32"/>
      <c r="D609" s="32"/>
      <c r="E609" s="32"/>
      <c r="F609" s="32"/>
      <c r="G609" s="59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8.5" customHeight="1" thickBot="1">
      <c r="A610" s="32"/>
      <c r="B610" s="32"/>
      <c r="C610" s="32"/>
      <c r="D610" s="32"/>
      <c r="E610" s="32"/>
      <c r="F610" s="32"/>
      <c r="G610" s="59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8.5" customHeight="1" thickBot="1">
      <c r="A611" s="32"/>
      <c r="B611" s="32"/>
      <c r="C611" s="32"/>
      <c r="D611" s="32"/>
      <c r="E611" s="32"/>
      <c r="F611" s="32"/>
      <c r="G611" s="59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8.5" customHeight="1" thickBot="1">
      <c r="A612" s="32"/>
      <c r="B612" s="32"/>
      <c r="C612" s="32"/>
      <c r="D612" s="32"/>
      <c r="E612" s="32"/>
      <c r="F612" s="32"/>
      <c r="G612" s="59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8.5" customHeight="1" thickBot="1">
      <c r="A613" s="32"/>
      <c r="B613" s="32"/>
      <c r="C613" s="32"/>
      <c r="D613" s="32"/>
      <c r="E613" s="32"/>
      <c r="F613" s="32"/>
      <c r="G613" s="59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8.5" customHeight="1" thickBot="1">
      <c r="A614" s="32"/>
      <c r="B614" s="32"/>
      <c r="C614" s="32"/>
      <c r="D614" s="32"/>
      <c r="E614" s="32"/>
      <c r="F614" s="32"/>
      <c r="G614" s="59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8.5" customHeight="1" thickBot="1">
      <c r="A615" s="32"/>
      <c r="B615" s="32"/>
      <c r="C615" s="32"/>
      <c r="D615" s="32"/>
      <c r="E615" s="32"/>
      <c r="F615" s="32"/>
      <c r="G615" s="59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8.5" customHeight="1" thickBot="1">
      <c r="A616" s="32"/>
      <c r="B616" s="32"/>
      <c r="C616" s="32"/>
      <c r="D616" s="32"/>
      <c r="E616" s="32"/>
      <c r="F616" s="32"/>
      <c r="G616" s="59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8.5" customHeight="1" thickBot="1">
      <c r="A617" s="32"/>
      <c r="B617" s="32"/>
      <c r="C617" s="32"/>
      <c r="D617" s="32"/>
      <c r="E617" s="32"/>
      <c r="F617" s="32"/>
      <c r="G617" s="59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8.5" customHeight="1" thickBot="1">
      <c r="A618" s="32"/>
      <c r="B618" s="32"/>
      <c r="C618" s="32"/>
      <c r="D618" s="32"/>
      <c r="E618" s="32"/>
      <c r="F618" s="32"/>
      <c r="G618" s="59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8.5" customHeight="1" thickBot="1">
      <c r="A619" s="32"/>
      <c r="B619" s="32"/>
      <c r="C619" s="32"/>
      <c r="D619" s="32"/>
      <c r="E619" s="32"/>
      <c r="F619" s="32"/>
      <c r="G619" s="59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8.5" customHeight="1" thickBot="1">
      <c r="A620" s="32"/>
      <c r="B620" s="32"/>
      <c r="C620" s="32"/>
      <c r="D620" s="32"/>
      <c r="E620" s="32"/>
      <c r="F620" s="32"/>
      <c r="G620" s="59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8.5" customHeight="1" thickBot="1">
      <c r="A621" s="32"/>
      <c r="B621" s="32"/>
      <c r="C621" s="32"/>
      <c r="D621" s="32"/>
      <c r="E621" s="32"/>
      <c r="F621" s="32"/>
      <c r="G621" s="59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8.5" customHeight="1" thickBot="1">
      <c r="A622" s="32"/>
      <c r="B622" s="32"/>
      <c r="C622" s="32"/>
      <c r="D622" s="32"/>
      <c r="E622" s="32"/>
      <c r="F622" s="32"/>
      <c r="G622" s="59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8.5" customHeight="1" thickBot="1">
      <c r="A623" s="32"/>
      <c r="B623" s="32"/>
      <c r="C623" s="32"/>
      <c r="D623" s="32"/>
      <c r="E623" s="32"/>
      <c r="F623" s="32"/>
      <c r="G623" s="59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8.5" customHeight="1" thickBot="1">
      <c r="A624" s="32"/>
      <c r="B624" s="32"/>
      <c r="C624" s="32"/>
      <c r="D624" s="32"/>
      <c r="E624" s="32"/>
      <c r="F624" s="32"/>
      <c r="G624" s="59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8.5" customHeight="1" thickBot="1">
      <c r="A625" s="32"/>
      <c r="B625" s="32"/>
      <c r="C625" s="32"/>
      <c r="D625" s="32"/>
      <c r="E625" s="32"/>
      <c r="F625" s="32"/>
      <c r="G625" s="59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8.5" customHeight="1" thickBot="1">
      <c r="A626" s="32"/>
      <c r="B626" s="32"/>
      <c r="C626" s="32"/>
      <c r="D626" s="32"/>
      <c r="E626" s="32"/>
      <c r="F626" s="32"/>
      <c r="G626" s="59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8.5" customHeight="1" thickBot="1">
      <c r="A627" s="32"/>
      <c r="B627" s="32"/>
      <c r="C627" s="32"/>
      <c r="D627" s="32"/>
      <c r="E627" s="32"/>
      <c r="F627" s="32"/>
      <c r="G627" s="59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8.5" customHeight="1" thickBot="1">
      <c r="A628" s="32"/>
      <c r="B628" s="32"/>
      <c r="C628" s="32"/>
      <c r="D628" s="32"/>
      <c r="E628" s="32"/>
      <c r="F628" s="32"/>
      <c r="G628" s="59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8.5" customHeight="1" thickBot="1">
      <c r="A629" s="32"/>
      <c r="B629" s="32"/>
      <c r="C629" s="32"/>
      <c r="D629" s="32"/>
      <c r="E629" s="32"/>
      <c r="F629" s="32"/>
      <c r="G629" s="59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8.5" customHeight="1" thickBot="1">
      <c r="A630" s="32"/>
      <c r="B630" s="32"/>
      <c r="C630" s="32"/>
      <c r="D630" s="32"/>
      <c r="E630" s="32"/>
      <c r="F630" s="32"/>
      <c r="G630" s="59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8.5" customHeight="1" thickBot="1">
      <c r="A631" s="32"/>
      <c r="B631" s="32"/>
      <c r="C631" s="32"/>
      <c r="D631" s="32"/>
      <c r="E631" s="32"/>
      <c r="F631" s="32"/>
      <c r="G631" s="59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8.5" customHeight="1" thickBot="1">
      <c r="A632" s="32"/>
      <c r="B632" s="32"/>
      <c r="C632" s="32"/>
      <c r="D632" s="32"/>
      <c r="E632" s="32"/>
      <c r="F632" s="32"/>
      <c r="G632" s="59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8.5" customHeight="1" thickBot="1">
      <c r="A633" s="32"/>
      <c r="B633" s="32"/>
      <c r="C633" s="32"/>
      <c r="D633" s="32"/>
      <c r="E633" s="32"/>
      <c r="F633" s="32"/>
      <c r="G633" s="59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8.5" customHeight="1" thickBot="1">
      <c r="A634" s="32"/>
      <c r="B634" s="32"/>
      <c r="C634" s="32"/>
      <c r="D634" s="32"/>
      <c r="E634" s="32"/>
      <c r="F634" s="32"/>
      <c r="G634" s="59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8.5" customHeight="1" thickBot="1">
      <c r="A635" s="32"/>
      <c r="B635" s="32"/>
      <c r="C635" s="32"/>
      <c r="D635" s="32"/>
      <c r="E635" s="32"/>
      <c r="F635" s="32"/>
      <c r="G635" s="59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8.5" customHeight="1" thickBot="1">
      <c r="A636" s="32"/>
      <c r="B636" s="32"/>
      <c r="C636" s="32"/>
      <c r="D636" s="32"/>
      <c r="E636" s="32"/>
      <c r="F636" s="32"/>
      <c r="G636" s="59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8.5" customHeight="1" thickBot="1">
      <c r="A637" s="32"/>
      <c r="B637" s="32"/>
      <c r="C637" s="32"/>
      <c r="D637" s="32"/>
      <c r="E637" s="32"/>
      <c r="F637" s="32"/>
      <c r="G637" s="59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8.5" customHeight="1" thickBot="1">
      <c r="A638" s="32"/>
      <c r="B638" s="32"/>
      <c r="C638" s="32"/>
      <c r="D638" s="32"/>
      <c r="E638" s="32"/>
      <c r="F638" s="32"/>
      <c r="G638" s="59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8.5" customHeight="1" thickBot="1">
      <c r="A639" s="32"/>
      <c r="B639" s="32"/>
      <c r="C639" s="32"/>
      <c r="D639" s="32"/>
      <c r="E639" s="32"/>
      <c r="F639" s="32"/>
      <c r="G639" s="59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8.5" customHeight="1" thickBot="1">
      <c r="A640" s="32"/>
      <c r="B640" s="32"/>
      <c r="C640" s="32"/>
      <c r="D640" s="32"/>
      <c r="E640" s="32"/>
      <c r="F640" s="32"/>
      <c r="G640" s="59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8.5" customHeight="1" thickBot="1">
      <c r="A641" s="32"/>
      <c r="B641" s="32"/>
      <c r="C641" s="32"/>
      <c r="D641" s="32"/>
      <c r="E641" s="32"/>
      <c r="F641" s="32"/>
      <c r="G641" s="59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8.5" customHeight="1" thickBot="1">
      <c r="A642" s="32"/>
      <c r="B642" s="32"/>
      <c r="C642" s="32"/>
      <c r="D642" s="32"/>
      <c r="E642" s="32"/>
      <c r="F642" s="32"/>
      <c r="G642" s="59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8.5" customHeight="1" thickBot="1">
      <c r="A643" s="32"/>
      <c r="B643" s="32"/>
      <c r="C643" s="32"/>
      <c r="D643" s="32"/>
      <c r="E643" s="32"/>
      <c r="F643" s="32"/>
      <c r="G643" s="59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8.5" customHeight="1" thickBot="1">
      <c r="A644" s="32"/>
      <c r="B644" s="32"/>
      <c r="C644" s="32"/>
      <c r="D644" s="32"/>
      <c r="E644" s="32"/>
      <c r="F644" s="32"/>
      <c r="G644" s="59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8.5" customHeight="1" thickBot="1">
      <c r="A645" s="32"/>
      <c r="B645" s="32"/>
      <c r="C645" s="32"/>
      <c r="D645" s="32"/>
      <c r="E645" s="32"/>
      <c r="F645" s="32"/>
      <c r="G645" s="59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8.5" customHeight="1" thickBot="1">
      <c r="A646" s="32"/>
      <c r="B646" s="32"/>
      <c r="C646" s="32"/>
      <c r="D646" s="32"/>
      <c r="E646" s="32"/>
      <c r="F646" s="32"/>
      <c r="G646" s="59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8.5" customHeight="1" thickBot="1">
      <c r="A647" s="32"/>
      <c r="B647" s="32"/>
      <c r="C647" s="32"/>
      <c r="D647" s="32"/>
      <c r="E647" s="32"/>
      <c r="F647" s="32"/>
      <c r="G647" s="59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8.5" customHeight="1" thickBot="1">
      <c r="A648" s="32"/>
      <c r="B648" s="32"/>
      <c r="C648" s="32"/>
      <c r="D648" s="32"/>
      <c r="E648" s="32"/>
      <c r="F648" s="32"/>
      <c r="G648" s="59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8.5" customHeight="1" thickBot="1">
      <c r="A649" s="32"/>
      <c r="B649" s="32"/>
      <c r="C649" s="32"/>
      <c r="D649" s="32"/>
      <c r="E649" s="32"/>
      <c r="F649" s="32"/>
      <c r="G649" s="59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8.5" customHeight="1" thickBot="1">
      <c r="A650" s="32"/>
      <c r="B650" s="32"/>
      <c r="C650" s="32"/>
      <c r="D650" s="32"/>
      <c r="E650" s="32"/>
      <c r="F650" s="32"/>
      <c r="G650" s="59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8.5" customHeight="1" thickBot="1">
      <c r="A651" s="32"/>
      <c r="B651" s="32"/>
      <c r="C651" s="32"/>
      <c r="D651" s="32"/>
      <c r="E651" s="32"/>
      <c r="F651" s="32"/>
      <c r="G651" s="59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8.5" customHeight="1" thickBot="1">
      <c r="A652" s="32"/>
      <c r="B652" s="32"/>
      <c r="C652" s="32"/>
      <c r="D652" s="32"/>
      <c r="E652" s="32"/>
      <c r="F652" s="32"/>
      <c r="G652" s="59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8.5" customHeight="1" thickBot="1">
      <c r="A653" s="32"/>
      <c r="B653" s="32"/>
      <c r="C653" s="32"/>
      <c r="D653" s="32"/>
      <c r="E653" s="32"/>
      <c r="F653" s="32"/>
      <c r="G653" s="59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8.5" customHeight="1" thickBot="1">
      <c r="A654" s="32"/>
      <c r="B654" s="32"/>
      <c r="C654" s="32"/>
      <c r="D654" s="32"/>
      <c r="E654" s="32"/>
      <c r="F654" s="32"/>
      <c r="G654" s="59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8.5" customHeight="1" thickBot="1">
      <c r="A655" s="32"/>
      <c r="B655" s="32"/>
      <c r="C655" s="32"/>
      <c r="D655" s="32"/>
      <c r="E655" s="32"/>
      <c r="F655" s="32"/>
      <c r="G655" s="59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8.5" customHeight="1" thickBot="1">
      <c r="A656" s="32"/>
      <c r="B656" s="32"/>
      <c r="C656" s="32"/>
      <c r="D656" s="32"/>
      <c r="E656" s="32"/>
      <c r="F656" s="32"/>
      <c r="G656" s="59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8.5" customHeight="1" thickBot="1">
      <c r="A657" s="32"/>
      <c r="B657" s="32"/>
      <c r="C657" s="32"/>
      <c r="D657" s="32"/>
      <c r="E657" s="32"/>
      <c r="F657" s="32"/>
      <c r="G657" s="59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8.5" customHeight="1" thickBot="1">
      <c r="A658" s="32"/>
      <c r="B658" s="32"/>
      <c r="C658" s="32"/>
      <c r="D658" s="32"/>
      <c r="E658" s="32"/>
      <c r="F658" s="32"/>
      <c r="G658" s="59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8.5" customHeight="1" thickBot="1">
      <c r="A659" s="32"/>
      <c r="B659" s="32"/>
      <c r="C659" s="32"/>
      <c r="D659" s="32"/>
      <c r="E659" s="32"/>
      <c r="F659" s="32"/>
      <c r="G659" s="59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8.5" customHeight="1" thickBot="1">
      <c r="A660" s="32"/>
      <c r="B660" s="32"/>
      <c r="C660" s="32"/>
      <c r="D660" s="32"/>
      <c r="E660" s="32"/>
      <c r="F660" s="32"/>
      <c r="G660" s="59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8.5" customHeight="1" thickBot="1">
      <c r="A661" s="32"/>
      <c r="B661" s="32"/>
      <c r="C661" s="32"/>
      <c r="D661" s="32"/>
      <c r="E661" s="32"/>
      <c r="F661" s="32"/>
      <c r="G661" s="59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8.5" customHeight="1" thickBot="1">
      <c r="A662" s="32"/>
      <c r="B662" s="32"/>
      <c r="C662" s="32"/>
      <c r="D662" s="32"/>
      <c r="E662" s="32"/>
      <c r="F662" s="32"/>
      <c r="G662" s="59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8.5" customHeight="1" thickBot="1">
      <c r="A663" s="32"/>
      <c r="B663" s="32"/>
      <c r="C663" s="32"/>
      <c r="D663" s="32"/>
      <c r="E663" s="32"/>
      <c r="F663" s="32"/>
      <c r="G663" s="59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8.5" customHeight="1" thickBot="1">
      <c r="A664" s="32"/>
      <c r="B664" s="32"/>
      <c r="C664" s="32"/>
      <c r="D664" s="32"/>
      <c r="E664" s="32"/>
      <c r="F664" s="32"/>
      <c r="G664" s="59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8.5" customHeight="1" thickBot="1">
      <c r="A665" s="32"/>
      <c r="B665" s="32"/>
      <c r="C665" s="32"/>
      <c r="D665" s="32"/>
      <c r="E665" s="32"/>
      <c r="F665" s="32"/>
      <c r="G665" s="59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8.5" customHeight="1" thickBot="1">
      <c r="A666" s="32"/>
      <c r="B666" s="32"/>
      <c r="C666" s="32"/>
      <c r="D666" s="32"/>
      <c r="E666" s="32"/>
      <c r="F666" s="32"/>
      <c r="G666" s="59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8.5" customHeight="1" thickBot="1">
      <c r="A667" s="32"/>
      <c r="B667" s="32"/>
      <c r="C667" s="32"/>
      <c r="D667" s="32"/>
      <c r="E667" s="32"/>
      <c r="F667" s="32"/>
      <c r="G667" s="59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8.5" customHeight="1" thickBot="1">
      <c r="A668" s="32"/>
      <c r="B668" s="32"/>
      <c r="C668" s="32"/>
      <c r="D668" s="32"/>
      <c r="E668" s="32"/>
      <c r="F668" s="32"/>
      <c r="G668" s="59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8.5" customHeight="1" thickBot="1">
      <c r="A669" s="32"/>
      <c r="B669" s="32"/>
      <c r="C669" s="32"/>
      <c r="D669" s="32"/>
      <c r="E669" s="32"/>
      <c r="F669" s="32"/>
      <c r="G669" s="59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8.5" customHeight="1" thickBot="1">
      <c r="A670" s="32"/>
      <c r="B670" s="32"/>
      <c r="C670" s="32"/>
      <c r="D670" s="32"/>
      <c r="E670" s="32"/>
      <c r="F670" s="32"/>
      <c r="G670" s="59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8.5" customHeight="1" thickBot="1">
      <c r="A671" s="32"/>
      <c r="B671" s="32"/>
      <c r="C671" s="32"/>
      <c r="D671" s="32"/>
      <c r="E671" s="32"/>
      <c r="F671" s="32"/>
      <c r="G671" s="59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8.5" customHeight="1" thickBot="1">
      <c r="A672" s="32"/>
      <c r="B672" s="32"/>
      <c r="C672" s="32"/>
      <c r="D672" s="32"/>
      <c r="E672" s="32"/>
      <c r="F672" s="32"/>
      <c r="G672" s="59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8.5" customHeight="1" thickBot="1">
      <c r="A673" s="32"/>
      <c r="B673" s="32"/>
      <c r="C673" s="32"/>
      <c r="D673" s="32"/>
      <c r="E673" s="32"/>
      <c r="F673" s="32"/>
      <c r="G673" s="59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8.5" customHeight="1" thickBot="1">
      <c r="A674" s="32"/>
      <c r="B674" s="32"/>
      <c r="C674" s="32"/>
      <c r="D674" s="32"/>
      <c r="E674" s="32"/>
      <c r="F674" s="32"/>
      <c r="G674" s="59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8.5" customHeight="1" thickBot="1">
      <c r="A675" s="32"/>
      <c r="B675" s="32"/>
      <c r="C675" s="32"/>
      <c r="D675" s="32"/>
      <c r="E675" s="32"/>
      <c r="F675" s="32"/>
      <c r="G675" s="59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8.5" customHeight="1" thickBot="1">
      <c r="A676" s="32"/>
      <c r="B676" s="32"/>
      <c r="C676" s="32"/>
      <c r="D676" s="32"/>
      <c r="E676" s="32"/>
      <c r="F676" s="32"/>
      <c r="G676" s="59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8.5" customHeight="1" thickBot="1">
      <c r="A677" s="32"/>
      <c r="B677" s="32"/>
      <c r="C677" s="32"/>
      <c r="D677" s="32"/>
      <c r="E677" s="32"/>
      <c r="F677" s="32"/>
      <c r="G677" s="59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8.5" customHeight="1" thickBot="1">
      <c r="A678" s="32"/>
      <c r="B678" s="32"/>
      <c r="C678" s="32"/>
      <c r="D678" s="32"/>
      <c r="E678" s="32"/>
      <c r="F678" s="32"/>
      <c r="G678" s="59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8.5" customHeight="1" thickBot="1">
      <c r="A679" s="32"/>
      <c r="B679" s="32"/>
      <c r="C679" s="32"/>
      <c r="D679" s="32"/>
      <c r="E679" s="32"/>
      <c r="F679" s="32"/>
      <c r="G679" s="59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8.5" customHeight="1" thickBot="1">
      <c r="A680" s="32"/>
      <c r="B680" s="32"/>
      <c r="C680" s="32"/>
      <c r="D680" s="32"/>
      <c r="E680" s="32"/>
      <c r="F680" s="32"/>
      <c r="G680" s="59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8.5" customHeight="1" thickBot="1">
      <c r="A681" s="32"/>
      <c r="B681" s="32"/>
      <c r="C681" s="32"/>
      <c r="D681" s="32"/>
      <c r="E681" s="32"/>
      <c r="F681" s="32"/>
      <c r="G681" s="59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8.5" customHeight="1" thickBot="1">
      <c r="A682" s="32"/>
      <c r="B682" s="32"/>
      <c r="C682" s="32"/>
      <c r="D682" s="32"/>
      <c r="E682" s="32"/>
      <c r="F682" s="32"/>
      <c r="G682" s="59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8.5" customHeight="1" thickBot="1">
      <c r="A683" s="32"/>
      <c r="B683" s="32"/>
      <c r="C683" s="32"/>
      <c r="D683" s="32"/>
      <c r="E683" s="32"/>
      <c r="F683" s="32"/>
      <c r="G683" s="59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8.5" customHeight="1" thickBot="1">
      <c r="A684" s="32"/>
      <c r="B684" s="32"/>
      <c r="C684" s="32"/>
      <c r="D684" s="32"/>
      <c r="E684" s="32"/>
      <c r="F684" s="32"/>
      <c r="G684" s="59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8.5" customHeight="1" thickBot="1">
      <c r="A685" s="32"/>
      <c r="B685" s="32"/>
      <c r="C685" s="32"/>
      <c r="D685" s="32"/>
      <c r="E685" s="32"/>
      <c r="F685" s="32"/>
      <c r="G685" s="59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8.5" customHeight="1" thickBot="1">
      <c r="A686" s="32"/>
      <c r="B686" s="32"/>
      <c r="C686" s="32"/>
      <c r="D686" s="32"/>
      <c r="E686" s="32"/>
      <c r="F686" s="32"/>
      <c r="G686" s="59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8.5" customHeight="1" thickBot="1">
      <c r="A687" s="32"/>
      <c r="B687" s="32"/>
      <c r="C687" s="32"/>
      <c r="D687" s="32"/>
      <c r="E687" s="32"/>
      <c r="F687" s="32"/>
      <c r="G687" s="59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8.5" customHeight="1" thickBot="1">
      <c r="A688" s="32"/>
      <c r="B688" s="32"/>
      <c r="C688" s="32"/>
      <c r="D688" s="32"/>
      <c r="E688" s="32"/>
      <c r="F688" s="32"/>
      <c r="G688" s="59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8.5" customHeight="1" thickBot="1">
      <c r="A689" s="32"/>
      <c r="B689" s="32"/>
      <c r="C689" s="32"/>
      <c r="D689" s="32"/>
      <c r="E689" s="32"/>
      <c r="F689" s="32"/>
      <c r="G689" s="59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8.5" customHeight="1" thickBot="1">
      <c r="A690" s="32"/>
      <c r="B690" s="32"/>
      <c r="C690" s="32"/>
      <c r="D690" s="32"/>
      <c r="E690" s="32"/>
      <c r="F690" s="32"/>
      <c r="G690" s="59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8.5" customHeight="1" thickBot="1">
      <c r="A691" s="32"/>
      <c r="B691" s="32"/>
      <c r="C691" s="32"/>
      <c r="D691" s="32"/>
      <c r="E691" s="32"/>
      <c r="F691" s="32"/>
      <c r="G691" s="59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8.5" customHeight="1" thickBot="1">
      <c r="A692" s="32"/>
      <c r="B692" s="32"/>
      <c r="C692" s="32"/>
      <c r="D692" s="32"/>
      <c r="E692" s="32"/>
      <c r="F692" s="32"/>
      <c r="G692" s="59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8.5" customHeight="1" thickBot="1">
      <c r="A693" s="32"/>
      <c r="B693" s="32"/>
      <c r="C693" s="32"/>
      <c r="D693" s="32"/>
      <c r="E693" s="32"/>
      <c r="F693" s="32"/>
      <c r="G693" s="59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8.5" customHeight="1" thickBot="1">
      <c r="A694" s="32"/>
      <c r="B694" s="32"/>
      <c r="C694" s="32"/>
      <c r="D694" s="32"/>
      <c r="E694" s="32"/>
      <c r="F694" s="32"/>
      <c r="G694" s="59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8.5" customHeight="1" thickBot="1">
      <c r="A695" s="32"/>
      <c r="B695" s="32"/>
      <c r="C695" s="32"/>
      <c r="D695" s="32"/>
      <c r="E695" s="32"/>
      <c r="F695" s="32"/>
      <c r="G695" s="59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8.5" customHeight="1" thickBot="1">
      <c r="A696" s="32"/>
      <c r="B696" s="32"/>
      <c r="C696" s="32"/>
      <c r="D696" s="32"/>
      <c r="E696" s="32"/>
      <c r="F696" s="32"/>
      <c r="G696" s="59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8.5" customHeight="1" thickBot="1">
      <c r="A697" s="32"/>
      <c r="B697" s="32"/>
      <c r="C697" s="32"/>
      <c r="D697" s="32"/>
      <c r="E697" s="32"/>
      <c r="F697" s="32"/>
      <c r="G697" s="59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8.5" customHeight="1" thickBot="1">
      <c r="A698" s="32"/>
      <c r="B698" s="32"/>
      <c r="C698" s="32"/>
      <c r="D698" s="32"/>
      <c r="E698" s="32"/>
      <c r="F698" s="32"/>
      <c r="G698" s="59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8.5" customHeight="1" thickBot="1">
      <c r="A699" s="32"/>
      <c r="B699" s="32"/>
      <c r="C699" s="32"/>
      <c r="D699" s="32"/>
      <c r="E699" s="32"/>
      <c r="F699" s="32"/>
      <c r="G699" s="59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8.5" customHeight="1" thickBot="1">
      <c r="A700" s="32"/>
      <c r="B700" s="32"/>
      <c r="C700" s="32"/>
      <c r="D700" s="32"/>
      <c r="E700" s="32"/>
      <c r="F700" s="32"/>
      <c r="G700" s="59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8.5" customHeight="1" thickBot="1">
      <c r="A701" s="32"/>
      <c r="B701" s="32"/>
      <c r="C701" s="32"/>
      <c r="D701" s="32"/>
      <c r="E701" s="32"/>
      <c r="F701" s="32"/>
      <c r="G701" s="59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8.5" customHeight="1" thickBot="1">
      <c r="A702" s="32"/>
      <c r="B702" s="32"/>
      <c r="C702" s="32"/>
      <c r="D702" s="32"/>
      <c r="E702" s="32"/>
      <c r="F702" s="32"/>
      <c r="G702" s="59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8.5" customHeight="1" thickBot="1">
      <c r="A703" s="32"/>
      <c r="B703" s="32"/>
      <c r="C703" s="32"/>
      <c r="D703" s="32"/>
      <c r="E703" s="32"/>
      <c r="F703" s="32"/>
      <c r="G703" s="59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8.5" customHeight="1" thickBot="1">
      <c r="A704" s="32"/>
      <c r="B704" s="32"/>
      <c r="C704" s="32"/>
      <c r="D704" s="32"/>
      <c r="E704" s="32"/>
      <c r="F704" s="32"/>
      <c r="G704" s="59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8.5" customHeight="1" thickBot="1">
      <c r="A705" s="32"/>
      <c r="B705" s="32"/>
      <c r="C705" s="32"/>
      <c r="D705" s="32"/>
      <c r="E705" s="32"/>
      <c r="F705" s="32"/>
      <c r="G705" s="59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8.5" customHeight="1" thickBot="1">
      <c r="A706" s="32"/>
      <c r="B706" s="32"/>
      <c r="C706" s="32"/>
      <c r="D706" s="32"/>
      <c r="E706" s="32"/>
      <c r="F706" s="32"/>
      <c r="G706" s="59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8.5" customHeight="1" thickBot="1">
      <c r="A707" s="32"/>
      <c r="B707" s="32"/>
      <c r="C707" s="32"/>
      <c r="D707" s="32"/>
      <c r="E707" s="32"/>
      <c r="F707" s="32"/>
      <c r="G707" s="59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8.5" customHeight="1" thickBot="1">
      <c r="A708" s="32"/>
      <c r="B708" s="32"/>
      <c r="C708" s="32"/>
      <c r="D708" s="32"/>
      <c r="E708" s="32"/>
      <c r="F708" s="32"/>
      <c r="G708" s="59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8.5" customHeight="1" thickBot="1">
      <c r="A709" s="32"/>
      <c r="B709" s="32"/>
      <c r="C709" s="32"/>
      <c r="D709" s="32"/>
      <c r="E709" s="32"/>
      <c r="F709" s="32"/>
      <c r="G709" s="59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8.5" customHeight="1" thickBot="1">
      <c r="A710" s="32"/>
      <c r="B710" s="32"/>
      <c r="C710" s="32"/>
      <c r="D710" s="32"/>
      <c r="E710" s="32"/>
      <c r="F710" s="32"/>
      <c r="G710" s="59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8.5" customHeight="1" thickBot="1">
      <c r="A711" s="32"/>
      <c r="B711" s="32"/>
      <c r="C711" s="32"/>
      <c r="D711" s="32"/>
      <c r="E711" s="32"/>
      <c r="F711" s="32"/>
      <c r="G711" s="59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8.5" customHeight="1" thickBot="1">
      <c r="A712" s="32"/>
      <c r="B712" s="32"/>
      <c r="C712" s="32"/>
      <c r="D712" s="32"/>
      <c r="E712" s="32"/>
      <c r="F712" s="32"/>
      <c r="G712" s="59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8.5" customHeight="1" thickBot="1">
      <c r="A713" s="32"/>
      <c r="B713" s="32"/>
      <c r="C713" s="32"/>
      <c r="D713" s="32"/>
      <c r="E713" s="32"/>
      <c r="F713" s="32"/>
      <c r="G713" s="59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8.5" customHeight="1" thickBot="1">
      <c r="A714" s="32"/>
      <c r="B714" s="32"/>
      <c r="C714" s="32"/>
      <c r="D714" s="32"/>
      <c r="E714" s="32"/>
      <c r="F714" s="32"/>
      <c r="G714" s="59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8.5" customHeight="1" thickBot="1">
      <c r="A715" s="32"/>
      <c r="B715" s="32"/>
      <c r="C715" s="32"/>
      <c r="D715" s="32"/>
      <c r="E715" s="32"/>
      <c r="F715" s="32"/>
      <c r="G715" s="59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8.5" customHeight="1" thickBot="1">
      <c r="A716" s="32"/>
      <c r="B716" s="32"/>
      <c r="C716" s="32"/>
      <c r="D716" s="32"/>
      <c r="E716" s="32"/>
      <c r="F716" s="32"/>
      <c r="G716" s="59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8.5" customHeight="1" thickBot="1">
      <c r="A717" s="32"/>
      <c r="B717" s="32"/>
      <c r="C717" s="32"/>
      <c r="D717" s="32"/>
      <c r="E717" s="32"/>
      <c r="F717" s="32"/>
      <c r="G717" s="59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8.5" customHeight="1" thickBot="1">
      <c r="A718" s="32"/>
      <c r="B718" s="32"/>
      <c r="C718" s="32"/>
      <c r="D718" s="32"/>
      <c r="E718" s="32"/>
      <c r="F718" s="32"/>
      <c r="G718" s="59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8.5" customHeight="1" thickBot="1">
      <c r="A719" s="32"/>
      <c r="B719" s="32"/>
      <c r="C719" s="32"/>
      <c r="D719" s="32"/>
      <c r="E719" s="32"/>
      <c r="F719" s="32"/>
      <c r="G719" s="59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8.5" customHeight="1" thickBot="1">
      <c r="A720" s="32"/>
      <c r="B720" s="32"/>
      <c r="C720" s="32"/>
      <c r="D720" s="32"/>
      <c r="E720" s="32"/>
      <c r="F720" s="32"/>
      <c r="G720" s="59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8.5" customHeight="1" thickBot="1">
      <c r="A721" s="32"/>
      <c r="B721" s="32"/>
      <c r="C721" s="32"/>
      <c r="D721" s="32"/>
      <c r="E721" s="32"/>
      <c r="F721" s="32"/>
      <c r="G721" s="59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8.5" customHeight="1" thickBot="1">
      <c r="A722" s="32"/>
      <c r="B722" s="32"/>
      <c r="C722" s="32"/>
      <c r="D722" s="32"/>
      <c r="E722" s="32"/>
      <c r="F722" s="32"/>
      <c r="G722" s="59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8.5" customHeight="1" thickBot="1">
      <c r="A723" s="32"/>
      <c r="B723" s="32"/>
      <c r="C723" s="32"/>
      <c r="D723" s="32"/>
      <c r="E723" s="32"/>
      <c r="F723" s="32"/>
      <c r="G723" s="59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8.5" customHeight="1" thickBot="1">
      <c r="A724" s="32"/>
      <c r="B724" s="32"/>
      <c r="C724" s="32"/>
      <c r="D724" s="32"/>
      <c r="E724" s="32"/>
      <c r="F724" s="32"/>
      <c r="G724" s="59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8.5" customHeight="1" thickBot="1">
      <c r="A725" s="32"/>
      <c r="B725" s="32"/>
      <c r="C725" s="32"/>
      <c r="D725" s="32"/>
      <c r="E725" s="32"/>
      <c r="F725" s="32"/>
      <c r="G725" s="59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8.5" customHeight="1" thickBot="1">
      <c r="A726" s="32"/>
      <c r="B726" s="32"/>
      <c r="C726" s="32"/>
      <c r="D726" s="32"/>
      <c r="E726" s="32"/>
      <c r="F726" s="32"/>
      <c r="G726" s="59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8.5" customHeight="1" thickBot="1">
      <c r="A727" s="32"/>
      <c r="B727" s="32"/>
      <c r="C727" s="32"/>
      <c r="D727" s="32"/>
      <c r="E727" s="32"/>
      <c r="F727" s="32"/>
      <c r="G727" s="59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8.5" customHeight="1" thickBot="1">
      <c r="A728" s="32"/>
      <c r="B728" s="32"/>
      <c r="C728" s="32"/>
      <c r="D728" s="32"/>
      <c r="E728" s="32"/>
      <c r="F728" s="32"/>
      <c r="G728" s="59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8.5" customHeight="1" thickBot="1">
      <c r="A729" s="32"/>
      <c r="B729" s="32"/>
      <c r="C729" s="32"/>
      <c r="D729" s="32"/>
      <c r="E729" s="32"/>
      <c r="F729" s="32"/>
      <c r="G729" s="59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8.5" customHeight="1" thickBot="1">
      <c r="A730" s="32"/>
      <c r="B730" s="32"/>
      <c r="C730" s="32"/>
      <c r="D730" s="32"/>
      <c r="E730" s="32"/>
      <c r="F730" s="32"/>
      <c r="G730" s="59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8.5" customHeight="1" thickBot="1">
      <c r="A731" s="32"/>
      <c r="B731" s="32"/>
      <c r="C731" s="32"/>
      <c r="D731" s="32"/>
      <c r="E731" s="32"/>
      <c r="F731" s="32"/>
      <c r="G731" s="59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8.5" customHeight="1" thickBot="1">
      <c r="A732" s="32"/>
      <c r="B732" s="32"/>
      <c r="C732" s="32"/>
      <c r="D732" s="32"/>
      <c r="E732" s="32"/>
      <c r="F732" s="32"/>
      <c r="G732" s="59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8.5" customHeight="1" thickBot="1">
      <c r="A733" s="32"/>
      <c r="B733" s="32"/>
      <c r="C733" s="32"/>
      <c r="D733" s="32"/>
      <c r="E733" s="32"/>
      <c r="F733" s="32"/>
      <c r="G733" s="59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8.5" customHeight="1" thickBot="1">
      <c r="A734" s="32"/>
      <c r="B734" s="32"/>
      <c r="C734" s="32"/>
      <c r="D734" s="32"/>
      <c r="E734" s="32"/>
      <c r="F734" s="32"/>
      <c r="G734" s="59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8.5" customHeight="1" thickBot="1">
      <c r="A735" s="32"/>
      <c r="B735" s="32"/>
      <c r="C735" s="32"/>
      <c r="D735" s="32"/>
      <c r="E735" s="32"/>
      <c r="F735" s="32"/>
      <c r="G735" s="59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8.5" customHeight="1" thickBot="1">
      <c r="A736" s="32"/>
      <c r="B736" s="32"/>
      <c r="C736" s="32"/>
      <c r="D736" s="32"/>
      <c r="E736" s="32"/>
      <c r="F736" s="32"/>
      <c r="G736" s="59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8.5" customHeight="1" thickBot="1">
      <c r="A737" s="32"/>
      <c r="B737" s="32"/>
      <c r="C737" s="32"/>
      <c r="D737" s="32"/>
      <c r="E737" s="32"/>
      <c r="F737" s="32"/>
      <c r="G737" s="59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8.5" customHeight="1" thickBot="1">
      <c r="A738" s="32"/>
      <c r="B738" s="32"/>
      <c r="C738" s="32"/>
      <c r="D738" s="32"/>
      <c r="E738" s="32"/>
      <c r="F738" s="32"/>
      <c r="G738" s="59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8.5" customHeight="1" thickBot="1">
      <c r="A739" s="32"/>
      <c r="B739" s="32"/>
      <c r="C739" s="32"/>
      <c r="D739" s="32"/>
      <c r="E739" s="32"/>
      <c r="F739" s="32"/>
      <c r="G739" s="59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8.5" customHeight="1" thickBot="1">
      <c r="A740" s="32"/>
      <c r="B740" s="32"/>
      <c r="C740" s="32"/>
      <c r="D740" s="32"/>
      <c r="E740" s="32"/>
      <c r="F740" s="32"/>
      <c r="G740" s="59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8.5" customHeight="1" thickBot="1">
      <c r="A741" s="32"/>
      <c r="B741" s="32"/>
      <c r="C741" s="32"/>
      <c r="D741" s="32"/>
      <c r="E741" s="32"/>
      <c r="F741" s="32"/>
      <c r="G741" s="59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8.5" customHeight="1" thickBot="1">
      <c r="A742" s="32"/>
      <c r="B742" s="32"/>
      <c r="C742" s="32"/>
      <c r="D742" s="32"/>
      <c r="E742" s="32"/>
      <c r="F742" s="32"/>
      <c r="G742" s="59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8.5" customHeight="1" thickBot="1">
      <c r="A743" s="32"/>
      <c r="B743" s="32"/>
      <c r="C743" s="32"/>
      <c r="D743" s="32"/>
      <c r="E743" s="32"/>
      <c r="F743" s="32"/>
      <c r="G743" s="59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8.5" customHeight="1" thickBot="1">
      <c r="A744" s="32"/>
      <c r="B744" s="32"/>
      <c r="C744" s="32"/>
      <c r="D744" s="32"/>
      <c r="E744" s="32"/>
      <c r="F744" s="32"/>
      <c r="G744" s="59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8.5" customHeight="1" thickBot="1">
      <c r="A745" s="32"/>
      <c r="B745" s="32"/>
      <c r="C745" s="32"/>
      <c r="D745" s="32"/>
      <c r="E745" s="32"/>
      <c r="F745" s="32"/>
      <c r="G745" s="59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8.5" customHeight="1" thickBot="1">
      <c r="A746" s="32"/>
      <c r="B746" s="32"/>
      <c r="C746" s="32"/>
      <c r="D746" s="32"/>
      <c r="E746" s="32"/>
      <c r="F746" s="32"/>
      <c r="G746" s="59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8.5" customHeight="1" thickBot="1">
      <c r="A747" s="32"/>
      <c r="B747" s="32"/>
      <c r="C747" s="32"/>
      <c r="D747" s="32"/>
      <c r="E747" s="32"/>
      <c r="F747" s="32"/>
      <c r="G747" s="59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8.5" customHeight="1" thickBot="1">
      <c r="A748" s="32"/>
      <c r="B748" s="32"/>
      <c r="C748" s="32"/>
      <c r="D748" s="32"/>
      <c r="E748" s="32"/>
      <c r="F748" s="32"/>
      <c r="G748" s="59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8.5" customHeight="1" thickBot="1">
      <c r="A749" s="32"/>
      <c r="B749" s="32"/>
      <c r="C749" s="32"/>
      <c r="D749" s="32"/>
      <c r="E749" s="32"/>
      <c r="F749" s="32"/>
      <c r="G749" s="59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8.5" customHeight="1" thickBot="1">
      <c r="A750" s="32"/>
      <c r="B750" s="32"/>
      <c r="C750" s="32"/>
      <c r="D750" s="32"/>
      <c r="E750" s="32"/>
      <c r="F750" s="32"/>
      <c r="G750" s="59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8.5" customHeight="1" thickBot="1">
      <c r="A751" s="32"/>
      <c r="B751" s="32"/>
      <c r="C751" s="32"/>
      <c r="D751" s="32"/>
      <c r="E751" s="32"/>
      <c r="F751" s="32"/>
      <c r="G751" s="59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8.5" customHeight="1" thickBot="1">
      <c r="A752" s="32"/>
      <c r="B752" s="32"/>
      <c r="C752" s="32"/>
      <c r="D752" s="32"/>
      <c r="E752" s="32"/>
      <c r="F752" s="32"/>
      <c r="G752" s="59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8.5" customHeight="1" thickBot="1">
      <c r="A753" s="32"/>
      <c r="B753" s="32"/>
      <c r="C753" s="32"/>
      <c r="D753" s="32"/>
      <c r="E753" s="32"/>
      <c r="F753" s="32"/>
      <c r="G753" s="59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8.5" customHeight="1" thickBot="1">
      <c r="A754" s="32"/>
      <c r="B754" s="32"/>
      <c r="C754" s="32"/>
      <c r="D754" s="32"/>
      <c r="E754" s="32"/>
      <c r="F754" s="32"/>
      <c r="G754" s="59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8.5" customHeight="1" thickBot="1">
      <c r="A755" s="32"/>
      <c r="B755" s="32"/>
      <c r="C755" s="32"/>
      <c r="D755" s="32"/>
      <c r="E755" s="32"/>
      <c r="F755" s="32"/>
      <c r="G755" s="59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8.5" customHeight="1" thickBot="1">
      <c r="A756" s="32"/>
      <c r="B756" s="32"/>
      <c r="C756" s="32"/>
      <c r="D756" s="32"/>
      <c r="E756" s="32"/>
      <c r="F756" s="32"/>
      <c r="G756" s="59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8.5" customHeight="1" thickBot="1">
      <c r="A757" s="32"/>
      <c r="B757" s="32"/>
      <c r="C757" s="32"/>
      <c r="D757" s="32"/>
      <c r="E757" s="32"/>
      <c r="F757" s="32"/>
      <c r="G757" s="59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8.5" customHeight="1" thickBot="1">
      <c r="A758" s="32"/>
      <c r="B758" s="32"/>
      <c r="C758" s="32"/>
      <c r="D758" s="32"/>
      <c r="E758" s="32"/>
      <c r="F758" s="32"/>
      <c r="G758" s="59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8.5" customHeight="1" thickBot="1">
      <c r="A759" s="32"/>
      <c r="B759" s="32"/>
      <c r="C759" s="32"/>
      <c r="D759" s="32"/>
      <c r="E759" s="32"/>
      <c r="F759" s="32"/>
      <c r="G759" s="59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8.5" customHeight="1" thickBot="1">
      <c r="A760" s="32"/>
      <c r="B760" s="32"/>
      <c r="C760" s="32"/>
      <c r="D760" s="32"/>
      <c r="E760" s="32"/>
      <c r="F760" s="32"/>
      <c r="G760" s="59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8.5" customHeight="1" thickBot="1">
      <c r="A761" s="32"/>
      <c r="B761" s="32"/>
      <c r="C761" s="32"/>
      <c r="D761" s="32"/>
      <c r="E761" s="32"/>
      <c r="F761" s="32"/>
      <c r="G761" s="59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8.5" customHeight="1" thickBot="1">
      <c r="A762" s="32"/>
      <c r="B762" s="32"/>
      <c r="C762" s="32"/>
      <c r="D762" s="32"/>
      <c r="E762" s="32"/>
      <c r="F762" s="32"/>
      <c r="G762" s="59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8.5" customHeight="1" thickBot="1">
      <c r="A763" s="32"/>
      <c r="B763" s="32"/>
      <c r="C763" s="32"/>
      <c r="D763" s="32"/>
      <c r="E763" s="32"/>
      <c r="F763" s="32"/>
      <c r="G763" s="59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8.5" customHeight="1" thickBot="1">
      <c r="A764" s="32"/>
      <c r="B764" s="32"/>
      <c r="C764" s="32"/>
      <c r="D764" s="32"/>
      <c r="E764" s="32"/>
      <c r="F764" s="32"/>
      <c r="G764" s="59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8.5" customHeight="1" thickBot="1">
      <c r="A765" s="32"/>
      <c r="B765" s="32"/>
      <c r="C765" s="32"/>
      <c r="D765" s="32"/>
      <c r="E765" s="32"/>
      <c r="F765" s="32"/>
      <c r="G765" s="59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8.5" customHeight="1" thickBot="1">
      <c r="A766" s="32"/>
      <c r="B766" s="32"/>
      <c r="C766" s="32"/>
      <c r="D766" s="32"/>
      <c r="E766" s="32"/>
      <c r="F766" s="32"/>
      <c r="G766" s="59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8.5" customHeight="1" thickBot="1">
      <c r="A767" s="32"/>
      <c r="B767" s="32"/>
      <c r="C767" s="32"/>
      <c r="D767" s="32"/>
      <c r="E767" s="32"/>
      <c r="F767" s="32"/>
      <c r="G767" s="59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8.5" customHeight="1" thickBot="1">
      <c r="A768" s="32"/>
      <c r="B768" s="32"/>
      <c r="C768" s="32"/>
      <c r="D768" s="32"/>
      <c r="E768" s="32"/>
      <c r="F768" s="32"/>
      <c r="G768" s="59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8.5" customHeight="1" thickBot="1">
      <c r="A769" s="32"/>
      <c r="B769" s="32"/>
      <c r="C769" s="32"/>
      <c r="D769" s="32"/>
      <c r="E769" s="32"/>
      <c r="F769" s="32"/>
      <c r="G769" s="59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8.5" customHeight="1" thickBot="1">
      <c r="A770" s="32"/>
      <c r="B770" s="32"/>
      <c r="C770" s="32"/>
      <c r="D770" s="32"/>
      <c r="E770" s="32"/>
      <c r="F770" s="32"/>
      <c r="G770" s="59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8.5" customHeight="1" thickBot="1">
      <c r="A771" s="32"/>
      <c r="B771" s="32"/>
      <c r="C771" s="32"/>
      <c r="D771" s="32"/>
      <c r="E771" s="32"/>
      <c r="F771" s="32"/>
      <c r="G771" s="59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8.5" customHeight="1" thickBot="1">
      <c r="A772" s="32"/>
      <c r="B772" s="32"/>
      <c r="C772" s="32"/>
      <c r="D772" s="32"/>
      <c r="E772" s="32"/>
      <c r="F772" s="32"/>
      <c r="G772" s="59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8.5" customHeight="1" thickBot="1">
      <c r="A773" s="32"/>
      <c r="B773" s="32"/>
      <c r="C773" s="32"/>
      <c r="D773" s="32"/>
      <c r="E773" s="32"/>
      <c r="F773" s="32"/>
      <c r="G773" s="59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8.5" customHeight="1" thickBot="1">
      <c r="A774" s="32"/>
      <c r="B774" s="32"/>
      <c r="C774" s="32"/>
      <c r="D774" s="32"/>
      <c r="E774" s="32"/>
      <c r="F774" s="32"/>
      <c r="G774" s="59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8.5" customHeight="1" thickBot="1">
      <c r="A775" s="32"/>
      <c r="B775" s="32"/>
      <c r="C775" s="32"/>
      <c r="D775" s="32"/>
      <c r="E775" s="32"/>
      <c r="F775" s="32"/>
      <c r="G775" s="59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8.5" customHeight="1" thickBot="1">
      <c r="A776" s="32"/>
      <c r="B776" s="32"/>
      <c r="C776" s="32"/>
      <c r="D776" s="32"/>
      <c r="E776" s="32"/>
      <c r="F776" s="32"/>
      <c r="G776" s="59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8.5" customHeight="1" thickBot="1">
      <c r="A777" s="32"/>
      <c r="B777" s="32"/>
      <c r="C777" s="32"/>
      <c r="D777" s="32"/>
      <c r="E777" s="32"/>
      <c r="F777" s="32"/>
      <c r="G777" s="59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8.5" customHeight="1" thickBot="1">
      <c r="A778" s="32"/>
      <c r="B778" s="32"/>
      <c r="C778" s="32"/>
      <c r="D778" s="32"/>
      <c r="E778" s="32"/>
      <c r="F778" s="32"/>
      <c r="G778" s="59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8.5" customHeight="1" thickBot="1">
      <c r="A779" s="32"/>
      <c r="B779" s="32"/>
      <c r="C779" s="32"/>
      <c r="D779" s="32"/>
      <c r="E779" s="32"/>
      <c r="F779" s="32"/>
      <c r="G779" s="59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8.5" customHeight="1" thickBot="1">
      <c r="A780" s="32"/>
      <c r="B780" s="32"/>
      <c r="C780" s="32"/>
      <c r="D780" s="32"/>
      <c r="E780" s="32"/>
      <c r="F780" s="32"/>
      <c r="G780" s="59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8.5" customHeight="1" thickBot="1">
      <c r="A781" s="32"/>
      <c r="B781" s="32"/>
      <c r="C781" s="32"/>
      <c r="D781" s="32"/>
      <c r="E781" s="32"/>
      <c r="F781" s="32"/>
      <c r="G781" s="59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8.5" customHeight="1" thickBot="1">
      <c r="A782" s="32"/>
      <c r="B782" s="32"/>
      <c r="C782" s="32"/>
      <c r="D782" s="32"/>
      <c r="E782" s="32"/>
      <c r="F782" s="32"/>
      <c r="G782" s="59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8.5" customHeight="1" thickBot="1">
      <c r="A783" s="32"/>
      <c r="B783" s="32"/>
      <c r="C783" s="32"/>
      <c r="D783" s="32"/>
      <c r="E783" s="32"/>
      <c r="F783" s="32"/>
      <c r="G783" s="59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8.5" customHeight="1" thickBot="1">
      <c r="A784" s="32"/>
      <c r="B784" s="32"/>
      <c r="C784" s="32"/>
      <c r="D784" s="32"/>
      <c r="E784" s="32"/>
      <c r="F784" s="32"/>
      <c r="G784" s="59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8.5" customHeight="1" thickBot="1">
      <c r="A785" s="32"/>
      <c r="B785" s="32"/>
      <c r="C785" s="32"/>
      <c r="D785" s="32"/>
      <c r="E785" s="32"/>
      <c r="F785" s="32"/>
      <c r="G785" s="59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8.5" customHeight="1" thickBot="1">
      <c r="A786" s="32"/>
      <c r="B786" s="32"/>
      <c r="C786" s="32"/>
      <c r="D786" s="32"/>
      <c r="E786" s="32"/>
      <c r="F786" s="32"/>
      <c r="G786" s="59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8.5" customHeight="1" thickBot="1">
      <c r="A787" s="32"/>
      <c r="B787" s="32"/>
      <c r="C787" s="32"/>
      <c r="D787" s="32"/>
      <c r="E787" s="32"/>
      <c r="F787" s="32"/>
      <c r="G787" s="59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8.5" customHeight="1" thickBot="1">
      <c r="A788" s="32"/>
      <c r="B788" s="32"/>
      <c r="C788" s="32"/>
      <c r="D788" s="32"/>
      <c r="E788" s="32"/>
      <c r="F788" s="32"/>
      <c r="G788" s="59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8.5" customHeight="1" thickBot="1">
      <c r="A789" s="32"/>
      <c r="B789" s="32"/>
      <c r="C789" s="32"/>
      <c r="D789" s="32"/>
      <c r="E789" s="32"/>
      <c r="F789" s="32"/>
      <c r="G789" s="59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8.5" customHeight="1" thickBot="1">
      <c r="A790" s="32"/>
      <c r="B790" s="32"/>
      <c r="C790" s="32"/>
      <c r="D790" s="32"/>
      <c r="E790" s="32"/>
      <c r="F790" s="32"/>
      <c r="G790" s="59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8.5" customHeight="1" thickBot="1">
      <c r="A791" s="32"/>
      <c r="B791" s="32"/>
      <c r="C791" s="32"/>
      <c r="D791" s="32"/>
      <c r="E791" s="32"/>
      <c r="F791" s="32"/>
      <c r="G791" s="59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8.5" customHeight="1" thickBot="1">
      <c r="A792" s="32"/>
      <c r="B792" s="32"/>
      <c r="C792" s="32"/>
      <c r="D792" s="32"/>
      <c r="E792" s="32"/>
      <c r="F792" s="32"/>
      <c r="G792" s="59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8.5" customHeight="1" thickBot="1">
      <c r="A793" s="32"/>
      <c r="B793" s="32"/>
      <c r="C793" s="32"/>
      <c r="D793" s="32"/>
      <c r="E793" s="32"/>
      <c r="F793" s="32"/>
      <c r="G793" s="59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8.5" customHeight="1" thickBot="1">
      <c r="A794" s="32"/>
      <c r="B794" s="32"/>
      <c r="C794" s="32"/>
      <c r="D794" s="32"/>
      <c r="E794" s="32"/>
      <c r="F794" s="32"/>
      <c r="G794" s="59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8.5" customHeight="1" thickBot="1">
      <c r="A795" s="32"/>
      <c r="B795" s="32"/>
      <c r="C795" s="32"/>
      <c r="D795" s="32"/>
      <c r="E795" s="32"/>
      <c r="F795" s="32"/>
      <c r="G795" s="59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8.5" customHeight="1" thickBot="1">
      <c r="A796" s="32"/>
      <c r="B796" s="32"/>
      <c r="C796" s="32"/>
      <c r="D796" s="32"/>
      <c r="E796" s="32"/>
      <c r="F796" s="32"/>
      <c r="G796" s="59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8.5" customHeight="1" thickBot="1">
      <c r="A797" s="32"/>
      <c r="B797" s="32"/>
      <c r="C797" s="32"/>
      <c r="D797" s="32"/>
      <c r="E797" s="32"/>
      <c r="F797" s="32"/>
      <c r="G797" s="59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8.5" customHeight="1" thickBot="1">
      <c r="A798" s="32"/>
      <c r="B798" s="32"/>
      <c r="C798" s="32"/>
      <c r="D798" s="32"/>
      <c r="E798" s="32"/>
      <c r="F798" s="32"/>
      <c r="G798" s="59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8.5" customHeight="1" thickBot="1">
      <c r="A799" s="32"/>
      <c r="B799" s="32"/>
      <c r="C799" s="32"/>
      <c r="D799" s="32"/>
      <c r="E799" s="32"/>
      <c r="F799" s="32"/>
      <c r="G799" s="59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8.5" customHeight="1" thickBot="1">
      <c r="A800" s="32"/>
      <c r="B800" s="32"/>
      <c r="C800" s="32"/>
      <c r="D800" s="32"/>
      <c r="E800" s="32"/>
      <c r="F800" s="32"/>
      <c r="G800" s="59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8.5" customHeight="1" thickBot="1">
      <c r="A801" s="32"/>
      <c r="B801" s="32"/>
      <c r="C801" s="32"/>
      <c r="D801" s="32"/>
      <c r="E801" s="32"/>
      <c r="F801" s="32"/>
      <c r="G801" s="59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8.5" customHeight="1" thickBot="1">
      <c r="A802" s="32"/>
      <c r="B802" s="32"/>
      <c r="C802" s="32"/>
      <c r="D802" s="32"/>
      <c r="E802" s="32"/>
      <c r="F802" s="32"/>
      <c r="G802" s="59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8.5" customHeight="1" thickBot="1">
      <c r="A803" s="32"/>
      <c r="B803" s="32"/>
      <c r="C803" s="32"/>
      <c r="D803" s="32"/>
      <c r="E803" s="32"/>
      <c r="F803" s="32"/>
      <c r="G803" s="59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8.5" customHeight="1" thickBot="1">
      <c r="A804" s="32"/>
      <c r="B804" s="32"/>
      <c r="C804" s="32"/>
      <c r="D804" s="32"/>
      <c r="E804" s="32"/>
      <c r="F804" s="32"/>
      <c r="G804" s="59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8.5" customHeight="1" thickBot="1">
      <c r="A805" s="32"/>
      <c r="B805" s="32"/>
      <c r="C805" s="32"/>
      <c r="D805" s="32"/>
      <c r="E805" s="32"/>
      <c r="F805" s="32"/>
      <c r="G805" s="59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8.5" customHeight="1" thickBot="1">
      <c r="A806" s="32"/>
      <c r="B806" s="32"/>
      <c r="C806" s="32"/>
      <c r="D806" s="32"/>
      <c r="E806" s="32"/>
      <c r="F806" s="32"/>
      <c r="G806" s="59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8.5" customHeight="1" thickBot="1">
      <c r="A807" s="32"/>
      <c r="B807" s="32"/>
      <c r="C807" s="32"/>
      <c r="D807" s="32"/>
      <c r="E807" s="32"/>
      <c r="F807" s="32"/>
      <c r="G807" s="59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8.5" customHeight="1" thickBot="1">
      <c r="A808" s="32"/>
      <c r="B808" s="32"/>
      <c r="C808" s="32"/>
      <c r="D808" s="32"/>
      <c r="E808" s="32"/>
      <c r="F808" s="32"/>
      <c r="G808" s="59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8.5" customHeight="1" thickBot="1">
      <c r="A809" s="32"/>
      <c r="B809" s="32"/>
      <c r="C809" s="32"/>
      <c r="D809" s="32"/>
      <c r="E809" s="32"/>
      <c r="F809" s="32"/>
      <c r="G809" s="59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8.5" customHeight="1" thickBot="1">
      <c r="A810" s="32"/>
      <c r="B810" s="32"/>
      <c r="C810" s="32"/>
      <c r="D810" s="32"/>
      <c r="E810" s="32"/>
      <c r="F810" s="32"/>
      <c r="G810" s="59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8.5" customHeight="1" thickBot="1">
      <c r="A811" s="32"/>
      <c r="B811" s="32"/>
      <c r="C811" s="32"/>
      <c r="D811" s="32"/>
      <c r="E811" s="32"/>
      <c r="F811" s="32"/>
      <c r="G811" s="59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8.5" customHeight="1" thickBot="1">
      <c r="A812" s="32"/>
      <c r="B812" s="32"/>
      <c r="C812" s="32"/>
      <c r="D812" s="32"/>
      <c r="E812" s="32"/>
      <c r="F812" s="32"/>
      <c r="G812" s="59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8.5" customHeight="1" thickBot="1">
      <c r="A813" s="32"/>
      <c r="B813" s="32"/>
      <c r="C813" s="32"/>
      <c r="D813" s="32"/>
      <c r="E813" s="32"/>
      <c r="F813" s="32"/>
      <c r="G813" s="59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8.5" customHeight="1" thickBot="1">
      <c r="A814" s="32"/>
      <c r="B814" s="32"/>
      <c r="C814" s="32"/>
      <c r="D814" s="32"/>
      <c r="E814" s="32"/>
      <c r="F814" s="32"/>
      <c r="G814" s="59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8.5" customHeight="1" thickBot="1">
      <c r="A815" s="32"/>
      <c r="B815" s="32"/>
      <c r="C815" s="32"/>
      <c r="D815" s="32"/>
      <c r="E815" s="32"/>
      <c r="F815" s="32"/>
      <c r="G815" s="59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8.5" customHeight="1" thickBot="1">
      <c r="A816" s="32"/>
      <c r="B816" s="32"/>
      <c r="C816" s="32"/>
      <c r="D816" s="32"/>
      <c r="E816" s="32"/>
      <c r="F816" s="32"/>
      <c r="G816" s="59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8.5" customHeight="1" thickBot="1">
      <c r="A817" s="32"/>
      <c r="B817" s="32"/>
      <c r="C817" s="32"/>
      <c r="D817" s="32"/>
      <c r="E817" s="32"/>
      <c r="F817" s="32"/>
      <c r="G817" s="59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8.5" customHeight="1" thickBot="1">
      <c r="A818" s="32"/>
      <c r="B818" s="32"/>
      <c r="C818" s="32"/>
      <c r="D818" s="32"/>
      <c r="E818" s="32"/>
      <c r="F818" s="32"/>
      <c r="G818" s="59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8.5" customHeight="1" thickBot="1">
      <c r="A819" s="32"/>
      <c r="B819" s="32"/>
      <c r="C819" s="32"/>
      <c r="D819" s="32"/>
      <c r="E819" s="32"/>
      <c r="F819" s="32"/>
      <c r="G819" s="59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8.5" customHeight="1" thickBot="1">
      <c r="A820" s="32"/>
      <c r="B820" s="32"/>
      <c r="C820" s="32"/>
      <c r="D820" s="32"/>
      <c r="E820" s="32"/>
      <c r="F820" s="32"/>
      <c r="G820" s="59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8.5" customHeight="1" thickBot="1">
      <c r="A821" s="32"/>
      <c r="B821" s="32"/>
      <c r="C821" s="32"/>
      <c r="D821" s="32"/>
      <c r="E821" s="32"/>
      <c r="F821" s="32"/>
      <c r="G821" s="59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8.5" customHeight="1" thickBot="1">
      <c r="A822" s="32"/>
      <c r="B822" s="32"/>
      <c r="C822" s="32"/>
      <c r="D822" s="32"/>
      <c r="E822" s="32"/>
      <c r="F822" s="32"/>
      <c r="G822" s="59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8.5" customHeight="1" thickBot="1">
      <c r="A823" s="32"/>
      <c r="B823" s="32"/>
      <c r="C823" s="32"/>
      <c r="D823" s="32"/>
      <c r="E823" s="32"/>
      <c r="F823" s="32"/>
      <c r="G823" s="59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8.5" customHeight="1" thickBot="1">
      <c r="A824" s="32"/>
      <c r="B824" s="32"/>
      <c r="C824" s="32"/>
      <c r="D824" s="32"/>
      <c r="E824" s="32"/>
      <c r="F824" s="32"/>
      <c r="G824" s="59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8.5" customHeight="1" thickBot="1">
      <c r="A825" s="32"/>
      <c r="B825" s="32"/>
      <c r="C825" s="32"/>
      <c r="D825" s="32"/>
      <c r="E825" s="32"/>
      <c r="F825" s="32"/>
      <c r="G825" s="59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8.5" customHeight="1" thickBot="1">
      <c r="A826" s="32"/>
      <c r="B826" s="32"/>
      <c r="C826" s="32"/>
      <c r="D826" s="32"/>
      <c r="E826" s="32"/>
      <c r="F826" s="32"/>
      <c r="G826" s="59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8.5" customHeight="1" thickBot="1">
      <c r="A827" s="32"/>
      <c r="B827" s="32"/>
      <c r="C827" s="32"/>
      <c r="D827" s="32"/>
      <c r="E827" s="32"/>
      <c r="F827" s="32"/>
      <c r="G827" s="59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8.5" customHeight="1" thickBot="1">
      <c r="A828" s="32"/>
      <c r="B828" s="32"/>
      <c r="C828" s="32"/>
      <c r="D828" s="32"/>
      <c r="E828" s="32"/>
      <c r="F828" s="32"/>
      <c r="G828" s="59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8.5" customHeight="1" thickBot="1">
      <c r="A829" s="32"/>
      <c r="B829" s="32"/>
      <c r="C829" s="32"/>
      <c r="D829" s="32"/>
      <c r="E829" s="32"/>
      <c r="F829" s="32"/>
      <c r="G829" s="59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8.5" customHeight="1" thickBot="1">
      <c r="A830" s="32"/>
      <c r="B830" s="32"/>
      <c r="C830" s="32"/>
      <c r="D830" s="32"/>
      <c r="E830" s="32"/>
      <c r="F830" s="32"/>
      <c r="G830" s="59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8.5" customHeight="1" thickBot="1">
      <c r="A831" s="32"/>
      <c r="B831" s="32"/>
      <c r="C831" s="32"/>
      <c r="D831" s="32"/>
      <c r="E831" s="32"/>
      <c r="F831" s="32"/>
      <c r="G831" s="59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8.5" customHeight="1" thickBot="1">
      <c r="A832" s="32"/>
      <c r="B832" s="32"/>
      <c r="C832" s="32"/>
      <c r="D832" s="32"/>
      <c r="E832" s="32"/>
      <c r="F832" s="32"/>
      <c r="G832" s="59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8.5" customHeight="1" thickBot="1">
      <c r="A833" s="32"/>
      <c r="B833" s="32"/>
      <c r="C833" s="32"/>
      <c r="D833" s="32"/>
      <c r="E833" s="32"/>
      <c r="F833" s="32"/>
      <c r="G833" s="59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8.5" customHeight="1" thickBot="1">
      <c r="A834" s="32"/>
      <c r="B834" s="32"/>
      <c r="C834" s="32"/>
      <c r="D834" s="32"/>
      <c r="E834" s="32"/>
      <c r="F834" s="32"/>
      <c r="G834" s="59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8.5" customHeight="1" thickBot="1">
      <c r="A835" s="32"/>
      <c r="B835" s="32"/>
      <c r="C835" s="32"/>
      <c r="D835" s="32"/>
      <c r="E835" s="32"/>
      <c r="F835" s="32"/>
      <c r="G835" s="59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8.5" customHeight="1" thickBot="1">
      <c r="A836" s="32"/>
      <c r="B836" s="32"/>
      <c r="C836" s="32"/>
      <c r="D836" s="32"/>
      <c r="E836" s="32"/>
      <c r="F836" s="32"/>
      <c r="G836" s="59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8.5" customHeight="1" thickBot="1">
      <c r="A837" s="32"/>
      <c r="B837" s="32"/>
      <c r="C837" s="32"/>
      <c r="D837" s="32"/>
      <c r="E837" s="32"/>
      <c r="F837" s="32"/>
      <c r="G837" s="59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8.5" customHeight="1" thickBot="1">
      <c r="A838" s="32"/>
      <c r="B838" s="32"/>
      <c r="C838" s="32"/>
      <c r="D838" s="32"/>
      <c r="E838" s="32"/>
      <c r="F838" s="32"/>
      <c r="G838" s="59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8.5" customHeight="1" thickBot="1">
      <c r="A839" s="32"/>
      <c r="B839" s="32"/>
      <c r="C839" s="32"/>
      <c r="D839" s="32"/>
      <c r="E839" s="32"/>
      <c r="F839" s="32"/>
      <c r="G839" s="59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8.5" customHeight="1" thickBot="1">
      <c r="A840" s="32"/>
      <c r="B840" s="32"/>
      <c r="C840" s="32"/>
      <c r="D840" s="32"/>
      <c r="E840" s="32"/>
      <c r="F840" s="32"/>
      <c r="G840" s="59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8.5" customHeight="1" thickBot="1">
      <c r="A841" s="32"/>
      <c r="B841" s="32"/>
      <c r="C841" s="32"/>
      <c r="D841" s="32"/>
      <c r="E841" s="32"/>
      <c r="F841" s="32"/>
      <c r="G841" s="59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8.5" customHeight="1" thickBot="1">
      <c r="A842" s="32"/>
      <c r="B842" s="32"/>
      <c r="C842" s="32"/>
      <c r="D842" s="32"/>
      <c r="E842" s="32"/>
      <c r="F842" s="32"/>
      <c r="G842" s="59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8.5" customHeight="1" thickBot="1">
      <c r="A843" s="32"/>
      <c r="B843" s="32"/>
      <c r="C843" s="32"/>
      <c r="D843" s="32"/>
      <c r="E843" s="32"/>
      <c r="F843" s="32"/>
      <c r="G843" s="59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8.5" customHeight="1" thickBot="1">
      <c r="A844" s="32"/>
      <c r="B844" s="32"/>
      <c r="C844" s="32"/>
      <c r="D844" s="32"/>
      <c r="E844" s="32"/>
      <c r="F844" s="32"/>
      <c r="G844" s="59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8.5" customHeight="1" thickBot="1">
      <c r="A845" s="32"/>
      <c r="B845" s="32"/>
      <c r="C845" s="32"/>
      <c r="D845" s="32"/>
      <c r="E845" s="32"/>
      <c r="F845" s="32"/>
      <c r="G845" s="59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8.5" customHeight="1" thickBot="1">
      <c r="A846" s="32"/>
      <c r="B846" s="32"/>
      <c r="C846" s="32"/>
      <c r="D846" s="32"/>
      <c r="E846" s="32"/>
      <c r="F846" s="32"/>
      <c r="G846" s="59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8.5" customHeight="1" thickBot="1">
      <c r="A847" s="32"/>
      <c r="B847" s="32"/>
      <c r="C847" s="32"/>
      <c r="D847" s="32"/>
      <c r="E847" s="32"/>
      <c r="F847" s="32"/>
      <c r="G847" s="59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8.5" customHeight="1" thickBot="1">
      <c r="A848" s="32"/>
      <c r="B848" s="32"/>
      <c r="C848" s="32"/>
      <c r="D848" s="32"/>
      <c r="E848" s="32"/>
      <c r="F848" s="32"/>
      <c r="G848" s="59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8.5" customHeight="1" thickBot="1">
      <c r="A849" s="32"/>
      <c r="B849" s="32"/>
      <c r="C849" s="32"/>
      <c r="D849" s="32"/>
      <c r="E849" s="32"/>
      <c r="F849" s="32"/>
      <c r="G849" s="59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8.5" customHeight="1" thickBot="1">
      <c r="A850" s="32"/>
      <c r="B850" s="32"/>
      <c r="C850" s="32"/>
      <c r="D850" s="32"/>
      <c r="E850" s="32"/>
      <c r="F850" s="32"/>
      <c r="G850" s="59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8.5" customHeight="1" thickBot="1">
      <c r="A851" s="32"/>
      <c r="B851" s="32"/>
      <c r="C851" s="32"/>
      <c r="D851" s="32"/>
      <c r="E851" s="32"/>
      <c r="F851" s="32"/>
      <c r="G851" s="59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8.5" customHeight="1" thickBot="1">
      <c r="A852" s="32"/>
      <c r="B852" s="32"/>
      <c r="C852" s="32"/>
      <c r="D852" s="32"/>
      <c r="E852" s="32"/>
      <c r="F852" s="32"/>
      <c r="G852" s="59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8.5" customHeight="1" thickBot="1">
      <c r="A853" s="32"/>
      <c r="B853" s="32"/>
      <c r="C853" s="32"/>
      <c r="D853" s="32"/>
      <c r="E853" s="32"/>
      <c r="F853" s="32"/>
      <c r="G853" s="59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8.5" customHeight="1" thickBot="1">
      <c r="A854" s="32"/>
      <c r="B854" s="32"/>
      <c r="C854" s="32"/>
      <c r="D854" s="32"/>
      <c r="E854" s="32"/>
      <c r="F854" s="32"/>
      <c r="G854" s="59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8.5" customHeight="1" thickBot="1">
      <c r="A855" s="32"/>
      <c r="B855" s="32"/>
      <c r="C855" s="32"/>
      <c r="D855" s="32"/>
      <c r="E855" s="32"/>
      <c r="F855" s="32"/>
      <c r="G855" s="59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8.5" customHeight="1" thickBot="1">
      <c r="A856" s="32"/>
      <c r="B856" s="32"/>
      <c r="C856" s="32"/>
      <c r="D856" s="32"/>
      <c r="E856" s="32"/>
      <c r="F856" s="32"/>
      <c r="G856" s="59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8.5" customHeight="1" thickBot="1">
      <c r="A857" s="32"/>
      <c r="B857" s="32"/>
      <c r="C857" s="32"/>
      <c r="D857" s="32"/>
      <c r="E857" s="32"/>
      <c r="F857" s="32"/>
      <c r="G857" s="59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8.5" customHeight="1" thickBot="1">
      <c r="A858" s="32"/>
      <c r="B858" s="32"/>
      <c r="C858" s="32"/>
      <c r="D858" s="32"/>
      <c r="E858" s="32"/>
      <c r="F858" s="32"/>
      <c r="G858" s="59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8.5" customHeight="1" thickBot="1">
      <c r="A859" s="32"/>
      <c r="B859" s="32"/>
      <c r="C859" s="32"/>
      <c r="D859" s="32"/>
      <c r="E859" s="32"/>
      <c r="F859" s="32"/>
      <c r="G859" s="59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8.5" customHeight="1" thickBot="1">
      <c r="A860" s="32"/>
      <c r="B860" s="32"/>
      <c r="C860" s="32"/>
      <c r="D860" s="32"/>
      <c r="E860" s="32"/>
      <c r="F860" s="32"/>
      <c r="G860" s="59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8.5" customHeight="1" thickBot="1">
      <c r="A861" s="32"/>
      <c r="B861" s="32"/>
      <c r="C861" s="32"/>
      <c r="D861" s="32"/>
      <c r="E861" s="32"/>
      <c r="F861" s="32"/>
      <c r="G861" s="59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8.5" customHeight="1" thickBot="1">
      <c r="A862" s="32"/>
      <c r="B862" s="32"/>
      <c r="C862" s="32"/>
      <c r="D862" s="32"/>
      <c r="E862" s="32"/>
      <c r="F862" s="32"/>
      <c r="G862" s="59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8.5" customHeight="1" thickBot="1">
      <c r="A863" s="32"/>
      <c r="B863" s="32"/>
      <c r="C863" s="32"/>
      <c r="D863" s="32"/>
      <c r="E863" s="32"/>
      <c r="F863" s="32"/>
      <c r="G863" s="59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8.5" customHeight="1" thickBot="1">
      <c r="A864" s="32"/>
      <c r="B864" s="32"/>
      <c r="C864" s="32"/>
      <c r="D864" s="32"/>
      <c r="E864" s="32"/>
      <c r="F864" s="32"/>
      <c r="G864" s="59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8.5" customHeight="1" thickBot="1">
      <c r="A865" s="32"/>
      <c r="B865" s="32"/>
      <c r="C865" s="32"/>
      <c r="D865" s="32"/>
      <c r="E865" s="32"/>
      <c r="F865" s="32"/>
      <c r="G865" s="59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8.5" customHeight="1" thickBot="1">
      <c r="A866" s="32"/>
      <c r="B866" s="32"/>
      <c r="C866" s="32"/>
      <c r="D866" s="32"/>
      <c r="E866" s="32"/>
      <c r="F866" s="32"/>
      <c r="G866" s="59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8.5" customHeight="1" thickBot="1">
      <c r="A867" s="32"/>
      <c r="B867" s="32"/>
      <c r="C867" s="32"/>
      <c r="D867" s="32"/>
      <c r="E867" s="32"/>
      <c r="F867" s="32"/>
      <c r="G867" s="59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8.5" customHeight="1" thickBot="1">
      <c r="A868" s="32"/>
      <c r="B868" s="32"/>
      <c r="C868" s="32"/>
      <c r="D868" s="32"/>
      <c r="E868" s="32"/>
      <c r="F868" s="32"/>
      <c r="G868" s="59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8.5" customHeight="1" thickBot="1">
      <c r="A869" s="32"/>
      <c r="B869" s="32"/>
      <c r="C869" s="32"/>
      <c r="D869" s="32"/>
      <c r="E869" s="32"/>
      <c r="F869" s="32"/>
      <c r="G869" s="59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8.5" customHeight="1" thickBot="1">
      <c r="A870" s="32"/>
      <c r="B870" s="32"/>
      <c r="C870" s="32"/>
      <c r="D870" s="32"/>
      <c r="E870" s="32"/>
      <c r="F870" s="32"/>
      <c r="G870" s="59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8.5" customHeight="1" thickBot="1">
      <c r="A871" s="32"/>
      <c r="B871" s="32"/>
      <c r="C871" s="32"/>
      <c r="D871" s="32"/>
      <c r="E871" s="32"/>
      <c r="F871" s="32"/>
      <c r="G871" s="59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8.5" customHeight="1" thickBot="1">
      <c r="A872" s="32"/>
      <c r="B872" s="32"/>
      <c r="C872" s="32"/>
      <c r="D872" s="32"/>
      <c r="E872" s="32"/>
      <c r="F872" s="32"/>
      <c r="G872" s="59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8.5" customHeight="1" thickBot="1">
      <c r="A873" s="32"/>
      <c r="B873" s="32"/>
      <c r="C873" s="32"/>
      <c r="D873" s="32"/>
      <c r="E873" s="32"/>
      <c r="F873" s="32"/>
      <c r="G873" s="59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8.5" customHeight="1" thickBot="1">
      <c r="A874" s="32"/>
      <c r="B874" s="32"/>
      <c r="C874" s="32"/>
      <c r="D874" s="32"/>
      <c r="E874" s="32"/>
      <c r="F874" s="32"/>
      <c r="G874" s="59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8.5" customHeight="1" thickBot="1">
      <c r="A875" s="32"/>
      <c r="B875" s="32"/>
      <c r="C875" s="32"/>
      <c r="D875" s="32"/>
      <c r="E875" s="32"/>
      <c r="F875" s="32"/>
      <c r="G875" s="59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8.5" customHeight="1" thickBot="1">
      <c r="A876" s="32"/>
      <c r="B876" s="32"/>
      <c r="C876" s="32"/>
      <c r="D876" s="32"/>
      <c r="E876" s="32"/>
      <c r="F876" s="32"/>
      <c r="G876" s="59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8.5" customHeight="1" thickBot="1">
      <c r="A877" s="32"/>
      <c r="B877" s="32"/>
      <c r="C877" s="32"/>
      <c r="D877" s="32"/>
      <c r="E877" s="32"/>
      <c r="F877" s="32"/>
      <c r="G877" s="59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8.5" customHeight="1" thickBot="1">
      <c r="A878" s="32"/>
      <c r="B878" s="32"/>
      <c r="C878" s="32"/>
      <c r="D878" s="32"/>
      <c r="E878" s="32"/>
      <c r="F878" s="32"/>
      <c r="G878" s="59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8.5" customHeight="1" thickBot="1">
      <c r="A879" s="32"/>
      <c r="B879" s="32"/>
      <c r="C879" s="32"/>
      <c r="D879" s="32"/>
      <c r="E879" s="32"/>
      <c r="F879" s="32"/>
      <c r="G879" s="59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8.5" customHeight="1" thickBot="1">
      <c r="A880" s="32"/>
      <c r="B880" s="32"/>
      <c r="C880" s="32"/>
      <c r="D880" s="32"/>
      <c r="E880" s="32"/>
      <c r="F880" s="32"/>
      <c r="G880" s="59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8.5" customHeight="1" thickBot="1">
      <c r="A881" s="32"/>
      <c r="B881" s="32"/>
      <c r="C881" s="32"/>
      <c r="D881" s="32"/>
      <c r="E881" s="32"/>
      <c r="F881" s="32"/>
      <c r="G881" s="59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8.5" customHeight="1" thickBot="1">
      <c r="A882" s="32"/>
      <c r="B882" s="32"/>
      <c r="C882" s="32"/>
      <c r="D882" s="32"/>
      <c r="E882" s="32"/>
      <c r="F882" s="32"/>
      <c r="G882" s="59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8.5" customHeight="1" thickBot="1">
      <c r="A883" s="32"/>
      <c r="B883" s="32"/>
      <c r="C883" s="32"/>
      <c r="D883" s="32"/>
      <c r="E883" s="32"/>
      <c r="F883" s="32"/>
      <c r="G883" s="59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8.5" customHeight="1" thickBot="1">
      <c r="A884" s="32"/>
      <c r="B884" s="32"/>
      <c r="C884" s="32"/>
      <c r="D884" s="32"/>
      <c r="E884" s="32"/>
      <c r="F884" s="32"/>
      <c r="G884" s="59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8.5" customHeight="1" thickBot="1">
      <c r="A885" s="32"/>
      <c r="B885" s="32"/>
      <c r="C885" s="32"/>
      <c r="D885" s="32"/>
      <c r="E885" s="32"/>
      <c r="F885" s="32"/>
      <c r="G885" s="59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8.5" customHeight="1" thickBot="1">
      <c r="A886" s="32"/>
      <c r="B886" s="32"/>
      <c r="C886" s="32"/>
      <c r="D886" s="32"/>
      <c r="E886" s="32"/>
      <c r="F886" s="32"/>
      <c r="G886" s="59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8.5" customHeight="1" thickBot="1">
      <c r="A887" s="32"/>
      <c r="B887" s="32"/>
      <c r="C887" s="32"/>
      <c r="D887" s="32"/>
      <c r="E887" s="32"/>
      <c r="F887" s="32"/>
      <c r="G887" s="59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8.5" customHeight="1" thickBot="1">
      <c r="A888" s="32"/>
      <c r="B888" s="32"/>
      <c r="C888" s="32"/>
      <c r="D888" s="32"/>
      <c r="E888" s="32"/>
      <c r="F888" s="32"/>
      <c r="G888" s="59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8.5" customHeight="1" thickBot="1">
      <c r="A889" s="32"/>
      <c r="B889" s="32"/>
      <c r="C889" s="32"/>
      <c r="D889" s="32"/>
      <c r="E889" s="32"/>
      <c r="F889" s="32"/>
      <c r="G889" s="59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8.5" customHeight="1" thickBot="1">
      <c r="A890" s="32"/>
      <c r="B890" s="32"/>
      <c r="C890" s="32"/>
      <c r="D890" s="32"/>
      <c r="E890" s="32"/>
      <c r="F890" s="32"/>
      <c r="G890" s="59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8.5" customHeight="1" thickBot="1">
      <c r="A891" s="32"/>
      <c r="B891" s="32"/>
      <c r="C891" s="32"/>
      <c r="D891" s="32"/>
      <c r="E891" s="32"/>
      <c r="F891" s="32"/>
      <c r="G891" s="59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8.5" customHeight="1" thickBot="1">
      <c r="A892" s="32"/>
      <c r="B892" s="32"/>
      <c r="C892" s="32"/>
      <c r="D892" s="32"/>
      <c r="E892" s="32"/>
      <c r="F892" s="32"/>
      <c r="G892" s="59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8.5" customHeight="1" thickBot="1">
      <c r="A893" s="32"/>
      <c r="B893" s="32"/>
      <c r="C893" s="32"/>
      <c r="D893" s="32"/>
      <c r="E893" s="32"/>
      <c r="F893" s="32"/>
      <c r="G893" s="59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8.5" customHeight="1" thickBot="1">
      <c r="A894" s="32"/>
      <c r="B894" s="32"/>
      <c r="C894" s="32"/>
      <c r="D894" s="32"/>
      <c r="E894" s="32"/>
      <c r="F894" s="32"/>
      <c r="G894" s="59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8.5" customHeight="1" thickBot="1">
      <c r="A895" s="32"/>
      <c r="B895" s="32"/>
      <c r="C895" s="32"/>
      <c r="D895" s="32"/>
      <c r="E895" s="32"/>
      <c r="F895" s="32"/>
      <c r="G895" s="59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8.5" customHeight="1" thickBot="1">
      <c r="A896" s="32"/>
      <c r="B896" s="32"/>
      <c r="C896" s="32"/>
      <c r="D896" s="32"/>
      <c r="E896" s="32"/>
      <c r="F896" s="32"/>
      <c r="G896" s="59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8.5" customHeight="1" thickBot="1">
      <c r="A897" s="32"/>
      <c r="B897" s="32"/>
      <c r="C897" s="32"/>
      <c r="D897" s="32"/>
      <c r="E897" s="32"/>
      <c r="F897" s="32"/>
      <c r="G897" s="59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8.5" customHeight="1" thickBot="1">
      <c r="A898" s="32"/>
      <c r="B898" s="32"/>
      <c r="C898" s="32"/>
      <c r="D898" s="32"/>
      <c r="E898" s="32"/>
      <c r="F898" s="32"/>
      <c r="G898" s="59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8.5" customHeight="1" thickBot="1">
      <c r="A899" s="32"/>
      <c r="B899" s="32"/>
      <c r="C899" s="32"/>
      <c r="D899" s="32"/>
      <c r="E899" s="32"/>
      <c r="F899" s="32"/>
      <c r="G899" s="59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8.5" customHeight="1" thickBot="1">
      <c r="A900" s="32"/>
      <c r="B900" s="32"/>
      <c r="C900" s="32"/>
      <c r="D900" s="32"/>
      <c r="E900" s="32"/>
      <c r="F900" s="32"/>
      <c r="G900" s="59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8.5" customHeight="1" thickBot="1">
      <c r="A901" s="32"/>
      <c r="B901" s="32"/>
      <c r="C901" s="32"/>
      <c r="D901" s="32"/>
      <c r="E901" s="32"/>
      <c r="F901" s="32"/>
      <c r="G901" s="59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8.5" customHeight="1" thickBot="1">
      <c r="A902" s="32"/>
      <c r="B902" s="32"/>
      <c r="C902" s="32"/>
      <c r="D902" s="32"/>
      <c r="E902" s="32"/>
      <c r="F902" s="32"/>
      <c r="G902" s="59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8.5" customHeight="1" thickBot="1">
      <c r="A903" s="32"/>
      <c r="B903" s="32"/>
      <c r="C903" s="32"/>
      <c r="D903" s="32"/>
      <c r="E903" s="32"/>
      <c r="F903" s="32"/>
      <c r="G903" s="59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8.5" customHeight="1" thickBot="1">
      <c r="A904" s="32"/>
      <c r="B904" s="32"/>
      <c r="C904" s="32"/>
      <c r="D904" s="32"/>
      <c r="E904" s="32"/>
      <c r="F904" s="32"/>
      <c r="G904" s="59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8.5" customHeight="1" thickBot="1">
      <c r="A905" s="32"/>
      <c r="B905" s="32"/>
      <c r="C905" s="32"/>
      <c r="D905" s="32"/>
      <c r="E905" s="32"/>
      <c r="F905" s="32"/>
      <c r="G905" s="59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8.5" customHeight="1" thickBot="1">
      <c r="A906" s="32"/>
      <c r="B906" s="32"/>
      <c r="C906" s="32"/>
      <c r="D906" s="32"/>
      <c r="E906" s="32"/>
      <c r="F906" s="32"/>
      <c r="G906" s="59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8.5" customHeight="1" thickBot="1">
      <c r="A907" s="32"/>
      <c r="B907" s="32"/>
      <c r="C907" s="32"/>
      <c r="D907" s="32"/>
      <c r="E907" s="32"/>
      <c r="F907" s="32"/>
      <c r="G907" s="59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8.5" customHeight="1" thickBot="1">
      <c r="A908" s="32"/>
      <c r="B908" s="32"/>
      <c r="C908" s="32"/>
      <c r="D908" s="32"/>
      <c r="E908" s="32"/>
      <c r="F908" s="32"/>
      <c r="G908" s="59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8.5" customHeight="1" thickBot="1">
      <c r="A909" s="32"/>
      <c r="B909" s="32"/>
      <c r="C909" s="32"/>
      <c r="D909" s="32"/>
      <c r="E909" s="32"/>
      <c r="F909" s="32"/>
      <c r="G909" s="59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8.5" customHeight="1" thickBot="1">
      <c r="A910" s="32"/>
      <c r="B910" s="32"/>
      <c r="C910" s="32"/>
      <c r="D910" s="32"/>
      <c r="E910" s="32"/>
      <c r="F910" s="32"/>
      <c r="G910" s="59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8.5" customHeight="1" thickBot="1">
      <c r="A911" s="32"/>
      <c r="B911" s="32"/>
      <c r="C911" s="32"/>
      <c r="D911" s="32"/>
      <c r="E911" s="32"/>
      <c r="F911" s="32"/>
      <c r="G911" s="59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8.5" customHeight="1" thickBot="1">
      <c r="A912" s="32"/>
      <c r="B912" s="32"/>
      <c r="C912" s="32"/>
      <c r="D912" s="32"/>
      <c r="E912" s="32"/>
      <c r="F912" s="32"/>
      <c r="G912" s="59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8.5" customHeight="1" thickBot="1">
      <c r="A913" s="32"/>
      <c r="B913" s="32"/>
      <c r="C913" s="32"/>
      <c r="D913" s="32"/>
      <c r="E913" s="32"/>
      <c r="F913" s="32"/>
      <c r="G913" s="59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8.5" customHeight="1" thickBot="1">
      <c r="A914" s="32"/>
      <c r="B914" s="32"/>
      <c r="C914" s="32"/>
      <c r="D914" s="32"/>
      <c r="E914" s="32"/>
      <c r="F914" s="32"/>
      <c r="G914" s="59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8.5" customHeight="1" thickBot="1">
      <c r="A915" s="32"/>
      <c r="B915" s="32"/>
      <c r="C915" s="32"/>
      <c r="D915" s="32"/>
      <c r="E915" s="32"/>
      <c r="F915" s="32"/>
      <c r="G915" s="59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8.5" customHeight="1" thickBot="1">
      <c r="A916" s="32"/>
      <c r="B916" s="32"/>
      <c r="C916" s="32"/>
      <c r="D916" s="32"/>
      <c r="E916" s="32"/>
      <c r="F916" s="32"/>
      <c r="G916" s="59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8.5" customHeight="1" thickBot="1">
      <c r="A917" s="32"/>
      <c r="B917" s="32"/>
      <c r="C917" s="32"/>
      <c r="D917" s="32"/>
      <c r="E917" s="32"/>
      <c r="F917" s="32"/>
      <c r="G917" s="59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8.5" customHeight="1" thickBot="1">
      <c r="A918" s="32"/>
      <c r="B918" s="32"/>
      <c r="C918" s="32"/>
      <c r="D918" s="32"/>
      <c r="E918" s="32"/>
      <c r="F918" s="32"/>
      <c r="G918" s="59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8.5" customHeight="1" thickBot="1">
      <c r="A919" s="32"/>
      <c r="B919" s="32"/>
      <c r="C919" s="32"/>
      <c r="D919" s="32"/>
      <c r="E919" s="32"/>
      <c r="F919" s="32"/>
      <c r="G919" s="59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8.5" customHeight="1" thickBot="1">
      <c r="A920" s="32"/>
      <c r="B920" s="32"/>
      <c r="C920" s="32"/>
      <c r="D920" s="32"/>
      <c r="E920" s="32"/>
      <c r="F920" s="32"/>
      <c r="G920" s="59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8.5" customHeight="1" thickBot="1">
      <c r="A921" s="32"/>
      <c r="B921" s="32"/>
      <c r="C921" s="32"/>
      <c r="D921" s="32"/>
      <c r="E921" s="32"/>
      <c r="F921" s="32"/>
      <c r="G921" s="59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8.5" customHeight="1" thickBot="1">
      <c r="A922" s="32"/>
      <c r="B922" s="32"/>
      <c r="C922" s="32"/>
      <c r="D922" s="32"/>
      <c r="E922" s="32"/>
      <c r="F922" s="32"/>
      <c r="G922" s="59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8.5" customHeight="1" thickBot="1">
      <c r="A923" s="32"/>
      <c r="B923" s="32"/>
      <c r="C923" s="32"/>
      <c r="D923" s="32"/>
      <c r="E923" s="32"/>
      <c r="F923" s="32"/>
      <c r="G923" s="59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8.5" customHeight="1" thickBot="1">
      <c r="A924" s="32"/>
      <c r="B924" s="32"/>
      <c r="C924" s="32"/>
      <c r="D924" s="32"/>
      <c r="E924" s="32"/>
      <c r="F924" s="32"/>
      <c r="G924" s="59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8.5" customHeight="1" thickBot="1">
      <c r="A925" s="32"/>
      <c r="B925" s="32"/>
      <c r="C925" s="32"/>
      <c r="D925" s="32"/>
      <c r="E925" s="32"/>
      <c r="F925" s="32"/>
      <c r="G925" s="59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8.5" customHeight="1" thickBot="1">
      <c r="A926" s="32"/>
      <c r="B926" s="32"/>
      <c r="C926" s="32"/>
      <c r="D926" s="32"/>
      <c r="E926" s="32"/>
      <c r="F926" s="32"/>
      <c r="G926" s="59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8.5" customHeight="1" thickBot="1">
      <c r="A927" s="32"/>
      <c r="B927" s="32"/>
      <c r="C927" s="32"/>
      <c r="D927" s="32"/>
      <c r="E927" s="32"/>
      <c r="F927" s="32"/>
      <c r="G927" s="59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8.5" customHeight="1" thickBot="1">
      <c r="A928" s="32"/>
      <c r="B928" s="32"/>
      <c r="C928" s="32"/>
      <c r="D928" s="32"/>
      <c r="E928" s="32"/>
      <c r="F928" s="32"/>
      <c r="G928" s="59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8.5" customHeight="1" thickBot="1">
      <c r="A929" s="32"/>
      <c r="B929" s="32"/>
      <c r="C929" s="32"/>
      <c r="D929" s="32"/>
      <c r="E929" s="32"/>
      <c r="F929" s="32"/>
      <c r="G929" s="59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8.5" customHeight="1" thickBot="1">
      <c r="A930" s="32"/>
      <c r="B930" s="32"/>
      <c r="C930" s="32"/>
      <c r="D930" s="32"/>
      <c r="E930" s="32"/>
      <c r="F930" s="32"/>
      <c r="G930" s="59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8.5" customHeight="1" thickBot="1">
      <c r="A931" s="32"/>
      <c r="B931" s="32"/>
      <c r="C931" s="32"/>
      <c r="D931" s="32"/>
      <c r="E931" s="32"/>
      <c r="F931" s="32"/>
      <c r="G931" s="59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8.5" customHeight="1" thickBot="1">
      <c r="A932" s="32"/>
      <c r="B932" s="32"/>
      <c r="C932" s="32"/>
      <c r="D932" s="32"/>
      <c r="E932" s="32"/>
      <c r="F932" s="32"/>
      <c r="G932" s="59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8.5" customHeight="1" thickBot="1">
      <c r="A933" s="32"/>
      <c r="B933" s="32"/>
      <c r="C933" s="32"/>
      <c r="D933" s="32"/>
      <c r="E933" s="32"/>
      <c r="F933" s="32"/>
      <c r="G933" s="59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8.5" customHeight="1" thickBot="1">
      <c r="A934" s="32"/>
      <c r="B934" s="32"/>
      <c r="C934" s="32"/>
      <c r="D934" s="32"/>
      <c r="E934" s="32"/>
      <c r="F934" s="32"/>
      <c r="G934" s="59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8.5" customHeight="1" thickBot="1">
      <c r="A935" s="32"/>
      <c r="B935" s="32"/>
      <c r="C935" s="32"/>
      <c r="D935" s="32"/>
      <c r="E935" s="32"/>
      <c r="F935" s="32"/>
      <c r="G935" s="59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8.5" customHeight="1" thickBot="1">
      <c r="A936" s="32"/>
      <c r="B936" s="32"/>
      <c r="C936" s="32"/>
      <c r="D936" s="32"/>
      <c r="E936" s="32"/>
      <c r="F936" s="32"/>
      <c r="G936" s="59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8.5" customHeight="1" thickBot="1">
      <c r="A937" s="32"/>
      <c r="B937" s="32"/>
      <c r="C937" s="32"/>
      <c r="D937" s="32"/>
      <c r="E937" s="32"/>
      <c r="F937" s="32"/>
      <c r="G937" s="59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8.5" customHeight="1" thickBot="1">
      <c r="A938" s="32"/>
      <c r="B938" s="32"/>
      <c r="C938" s="32"/>
      <c r="D938" s="32"/>
      <c r="E938" s="32"/>
      <c r="F938" s="32"/>
      <c r="G938" s="59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8.5" customHeight="1" thickBot="1">
      <c r="A939" s="32"/>
      <c r="B939" s="32"/>
      <c r="C939" s="32"/>
      <c r="D939" s="32"/>
      <c r="E939" s="32"/>
      <c r="F939" s="32"/>
      <c r="G939" s="59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8.5" customHeight="1" thickBot="1">
      <c r="A940" s="32"/>
      <c r="B940" s="32"/>
      <c r="C940" s="32"/>
      <c r="D940" s="32"/>
      <c r="E940" s="32"/>
      <c r="F940" s="32"/>
      <c r="G940" s="59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8.5" customHeight="1" thickBot="1">
      <c r="A941" s="32"/>
      <c r="B941" s="32"/>
      <c r="C941" s="32"/>
      <c r="D941" s="32"/>
      <c r="E941" s="32"/>
      <c r="F941" s="32"/>
      <c r="G941" s="59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8.5" customHeight="1" thickBot="1">
      <c r="A942" s="32"/>
      <c r="B942" s="32"/>
      <c r="C942" s="32"/>
      <c r="D942" s="32"/>
      <c r="E942" s="32"/>
      <c r="F942" s="32"/>
      <c r="G942" s="59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8.5" customHeight="1" thickBot="1">
      <c r="A943" s="32"/>
      <c r="B943" s="32"/>
      <c r="C943" s="32"/>
      <c r="D943" s="32"/>
      <c r="E943" s="32"/>
      <c r="F943" s="32"/>
      <c r="G943" s="59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8.5" customHeight="1" thickBot="1">
      <c r="A944" s="32"/>
      <c r="B944" s="32"/>
      <c r="C944" s="32"/>
      <c r="D944" s="32"/>
      <c r="E944" s="32"/>
      <c r="F944" s="32"/>
      <c r="G944" s="59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8.5" customHeight="1" thickBot="1">
      <c r="A945" s="32"/>
      <c r="B945" s="32"/>
      <c r="C945" s="32"/>
      <c r="D945" s="32"/>
      <c r="E945" s="32"/>
      <c r="F945" s="32"/>
      <c r="G945" s="59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8.5" customHeight="1" thickBot="1">
      <c r="A946" s="32"/>
      <c r="B946" s="32"/>
      <c r="C946" s="32"/>
      <c r="D946" s="32"/>
      <c r="E946" s="32"/>
      <c r="F946" s="32"/>
      <c r="G946" s="59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8.5" customHeight="1" thickBot="1">
      <c r="A947" s="32"/>
      <c r="B947" s="32"/>
      <c r="C947" s="32"/>
      <c r="D947" s="32"/>
      <c r="E947" s="32"/>
      <c r="F947" s="32"/>
      <c r="G947" s="59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8.5" customHeight="1" thickBot="1">
      <c r="A948" s="32"/>
      <c r="B948" s="32"/>
      <c r="C948" s="32"/>
      <c r="D948" s="32"/>
      <c r="E948" s="32"/>
      <c r="F948" s="32"/>
      <c r="G948" s="59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8.5" customHeight="1" thickBot="1">
      <c r="A949" s="32"/>
      <c r="B949" s="32"/>
      <c r="C949" s="32"/>
      <c r="D949" s="32"/>
      <c r="E949" s="32"/>
      <c r="F949" s="32"/>
      <c r="G949" s="59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8.5" customHeight="1" thickBot="1">
      <c r="A950" s="32"/>
      <c r="B950" s="32"/>
      <c r="C950" s="32"/>
      <c r="D950" s="32"/>
      <c r="E950" s="32"/>
      <c r="F950" s="32"/>
      <c r="G950" s="59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8.5" customHeight="1" thickBot="1">
      <c r="A951" s="32"/>
      <c r="B951" s="32"/>
      <c r="C951" s="32"/>
      <c r="D951" s="32"/>
      <c r="E951" s="32"/>
      <c r="F951" s="32"/>
      <c r="G951" s="59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8.5" customHeight="1" thickBot="1">
      <c r="A952" s="32"/>
      <c r="B952" s="32"/>
      <c r="C952" s="32"/>
      <c r="D952" s="32"/>
      <c r="E952" s="32"/>
      <c r="F952" s="32"/>
      <c r="G952" s="59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8.5" customHeight="1" thickBot="1">
      <c r="A953" s="32"/>
      <c r="B953" s="32"/>
      <c r="C953" s="32"/>
      <c r="D953" s="32"/>
      <c r="E953" s="32"/>
      <c r="F953" s="32"/>
      <c r="G953" s="59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8.5" customHeight="1" thickBot="1">
      <c r="A954" s="32"/>
      <c r="B954" s="32"/>
      <c r="C954" s="32"/>
      <c r="D954" s="32"/>
      <c r="E954" s="32"/>
      <c r="F954" s="32"/>
      <c r="G954" s="59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8.5" customHeight="1" thickBot="1">
      <c r="A955" s="32"/>
      <c r="B955" s="32"/>
      <c r="C955" s="32"/>
      <c r="D955" s="32"/>
      <c r="E955" s="32"/>
      <c r="F955" s="32"/>
      <c r="G955" s="59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8.5" customHeight="1" thickBot="1">
      <c r="A956" s="32"/>
      <c r="B956" s="32"/>
      <c r="C956" s="32"/>
      <c r="D956" s="32"/>
      <c r="E956" s="32"/>
      <c r="F956" s="32"/>
      <c r="G956" s="59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8.5" customHeight="1" thickBot="1">
      <c r="A957" s="32"/>
      <c r="B957" s="32"/>
      <c r="C957" s="32"/>
      <c r="D957" s="32"/>
      <c r="E957" s="32"/>
      <c r="F957" s="32"/>
      <c r="G957" s="59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8.5" customHeight="1" thickBot="1">
      <c r="A958" s="32"/>
      <c r="B958" s="32"/>
      <c r="C958" s="32"/>
      <c r="D958" s="32"/>
      <c r="E958" s="32"/>
      <c r="F958" s="32"/>
      <c r="G958" s="59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8.5" customHeight="1" thickBot="1">
      <c r="A959" s="32"/>
      <c r="B959" s="32"/>
      <c r="C959" s="32"/>
      <c r="D959" s="32"/>
      <c r="E959" s="32"/>
      <c r="F959" s="32"/>
      <c r="G959" s="59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8.5" customHeight="1" thickBot="1">
      <c r="A960" s="32"/>
      <c r="B960" s="32"/>
      <c r="C960" s="32"/>
      <c r="D960" s="32"/>
      <c r="E960" s="32"/>
      <c r="F960" s="32"/>
      <c r="G960" s="59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8.5" customHeight="1" thickBot="1">
      <c r="A961" s="32"/>
      <c r="B961" s="32"/>
      <c r="C961" s="32"/>
      <c r="D961" s="32"/>
      <c r="E961" s="32"/>
      <c r="F961" s="32"/>
      <c r="G961" s="59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8.5" customHeight="1" thickBot="1">
      <c r="A962" s="32"/>
      <c r="B962" s="32"/>
      <c r="C962" s="32"/>
      <c r="D962" s="32"/>
      <c r="E962" s="32"/>
      <c r="F962" s="32"/>
      <c r="G962" s="59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8.5" customHeight="1" thickBot="1">
      <c r="A963" s="32"/>
      <c r="B963" s="32"/>
      <c r="C963" s="32"/>
      <c r="D963" s="32"/>
      <c r="E963" s="32"/>
      <c r="F963" s="32"/>
      <c r="G963" s="59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8.5" customHeight="1" thickBot="1">
      <c r="A964" s="32"/>
      <c r="B964" s="32"/>
      <c r="C964" s="32"/>
      <c r="D964" s="32"/>
      <c r="E964" s="32"/>
      <c r="F964" s="32"/>
      <c r="G964" s="59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8.5" customHeight="1" thickBot="1">
      <c r="A965" s="32"/>
      <c r="B965" s="32"/>
      <c r="C965" s="32"/>
      <c r="D965" s="32"/>
      <c r="E965" s="32"/>
      <c r="F965" s="32"/>
      <c r="G965" s="59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8.5" customHeight="1" thickBot="1">
      <c r="A966" s="32"/>
      <c r="B966" s="32"/>
      <c r="C966" s="32"/>
      <c r="D966" s="32"/>
      <c r="E966" s="32"/>
      <c r="F966" s="32"/>
      <c r="G966" s="59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8.5" customHeight="1" thickBot="1">
      <c r="A967" s="32"/>
      <c r="B967" s="32"/>
      <c r="C967" s="32"/>
      <c r="D967" s="32"/>
      <c r="E967" s="32"/>
      <c r="F967" s="32"/>
      <c r="G967" s="59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8.5" customHeight="1" thickBot="1">
      <c r="A968" s="32"/>
      <c r="B968" s="32"/>
      <c r="C968" s="32"/>
      <c r="D968" s="32"/>
      <c r="E968" s="32"/>
      <c r="F968" s="32"/>
      <c r="G968" s="59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8.5" customHeight="1" thickBot="1">
      <c r="A969" s="32"/>
      <c r="B969" s="32"/>
      <c r="C969" s="32"/>
      <c r="D969" s="32"/>
      <c r="E969" s="32"/>
      <c r="F969" s="32"/>
      <c r="G969" s="59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8.5" customHeight="1" thickBot="1">
      <c r="A970" s="32"/>
      <c r="B970" s="32"/>
      <c r="C970" s="32"/>
      <c r="D970" s="32"/>
      <c r="E970" s="32"/>
      <c r="F970" s="32"/>
      <c r="G970" s="59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8.5" customHeight="1" thickBot="1">
      <c r="A971" s="32"/>
      <c r="B971" s="32"/>
      <c r="C971" s="32"/>
      <c r="D971" s="32"/>
      <c r="E971" s="32"/>
      <c r="F971" s="32"/>
      <c r="G971" s="59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8.5" customHeight="1" thickBot="1">
      <c r="A972" s="32"/>
      <c r="B972" s="32"/>
      <c r="C972" s="32"/>
      <c r="D972" s="32"/>
      <c r="E972" s="32"/>
      <c r="F972" s="32"/>
      <c r="G972" s="59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8.5" customHeight="1" thickBot="1">
      <c r="A973" s="32"/>
      <c r="B973" s="32"/>
      <c r="C973" s="32"/>
      <c r="D973" s="32"/>
      <c r="E973" s="32"/>
      <c r="F973" s="32"/>
      <c r="G973" s="59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8.5" customHeight="1" thickBot="1">
      <c r="A974" s="32"/>
      <c r="B974" s="32"/>
      <c r="C974" s="32"/>
      <c r="D974" s="32"/>
      <c r="E974" s="32"/>
      <c r="F974" s="32"/>
      <c r="G974" s="59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8.5" customHeight="1" thickBot="1">
      <c r="A975" s="32"/>
      <c r="B975" s="32"/>
      <c r="C975" s="32"/>
      <c r="D975" s="32"/>
      <c r="E975" s="32"/>
      <c r="F975" s="32"/>
      <c r="G975" s="59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8.5" customHeight="1" thickBot="1">
      <c r="A976" s="32"/>
      <c r="B976" s="32"/>
      <c r="C976" s="32"/>
      <c r="D976" s="32"/>
      <c r="E976" s="32"/>
      <c r="F976" s="32"/>
      <c r="G976" s="59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8.5" customHeight="1" thickBot="1">
      <c r="A977" s="32"/>
      <c r="B977" s="32"/>
      <c r="C977" s="32"/>
      <c r="D977" s="32"/>
      <c r="E977" s="32"/>
      <c r="F977" s="32"/>
      <c r="G977" s="59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8.5" customHeight="1" thickBot="1">
      <c r="A978" s="32"/>
      <c r="B978" s="32"/>
      <c r="C978" s="32"/>
      <c r="D978" s="32"/>
      <c r="E978" s="32"/>
      <c r="F978" s="32"/>
      <c r="G978" s="59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8.5" customHeight="1" thickBot="1">
      <c r="A979" s="32"/>
      <c r="B979" s="32"/>
      <c r="C979" s="32"/>
      <c r="D979" s="32"/>
      <c r="E979" s="32"/>
      <c r="F979" s="32"/>
      <c r="G979" s="59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8.5" customHeight="1" thickBot="1">
      <c r="A980" s="32"/>
      <c r="B980" s="32"/>
      <c r="C980" s="32"/>
      <c r="D980" s="32"/>
      <c r="E980" s="32"/>
      <c r="F980" s="32"/>
      <c r="G980" s="59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8.5" customHeight="1" thickBot="1">
      <c r="A981" s="32"/>
      <c r="B981" s="32"/>
      <c r="C981" s="32"/>
      <c r="D981" s="32"/>
      <c r="E981" s="32"/>
      <c r="F981" s="32"/>
      <c r="G981" s="59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8.5" customHeight="1" thickBot="1">
      <c r="A982" s="32"/>
      <c r="B982" s="32"/>
      <c r="C982" s="32"/>
      <c r="D982" s="32"/>
      <c r="E982" s="32"/>
      <c r="F982" s="32"/>
      <c r="G982" s="59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8.5" customHeight="1" thickBot="1">
      <c r="A983" s="32"/>
      <c r="B983" s="32"/>
      <c r="C983" s="32"/>
      <c r="D983" s="32"/>
      <c r="E983" s="32"/>
      <c r="F983" s="32"/>
      <c r="G983" s="59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8.5" customHeight="1" thickBot="1">
      <c r="A984" s="32"/>
      <c r="B984" s="32"/>
      <c r="C984" s="32"/>
      <c r="D984" s="32"/>
      <c r="E984" s="32"/>
      <c r="F984" s="32"/>
      <c r="G984" s="59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8.5" customHeight="1" thickBot="1">
      <c r="A985" s="32"/>
      <c r="B985" s="32"/>
      <c r="C985" s="32"/>
      <c r="D985" s="32"/>
      <c r="E985" s="32"/>
      <c r="F985" s="32"/>
      <c r="G985" s="59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8.5" customHeight="1" thickBot="1">
      <c r="A986" s="32"/>
      <c r="B986" s="32"/>
      <c r="C986" s="32"/>
      <c r="D986" s="32"/>
      <c r="E986" s="32"/>
      <c r="F986" s="32"/>
      <c r="G986" s="59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8.5" customHeight="1" thickBot="1">
      <c r="A987" s="32"/>
      <c r="B987" s="32"/>
      <c r="C987" s="32"/>
      <c r="D987" s="32"/>
      <c r="E987" s="32"/>
      <c r="F987" s="32"/>
      <c r="G987" s="59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8.5" customHeight="1" thickBot="1">
      <c r="A988" s="32"/>
      <c r="B988" s="32"/>
      <c r="C988" s="32"/>
      <c r="D988" s="32"/>
      <c r="E988" s="32"/>
      <c r="F988" s="32"/>
      <c r="G988" s="59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8.5" customHeight="1" thickBot="1">
      <c r="A989" s="32"/>
      <c r="B989" s="32"/>
      <c r="C989" s="32"/>
      <c r="D989" s="32"/>
      <c r="E989" s="32"/>
      <c r="F989" s="32"/>
      <c r="G989" s="59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8.5" customHeight="1" thickBot="1">
      <c r="A990" s="32"/>
      <c r="B990" s="32"/>
      <c r="C990" s="32"/>
      <c r="D990" s="32"/>
      <c r="E990" s="32"/>
      <c r="F990" s="32"/>
      <c r="G990" s="59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8.5" customHeight="1" thickBot="1">
      <c r="A991" s="32"/>
      <c r="B991" s="32"/>
      <c r="C991" s="32"/>
      <c r="D991" s="32"/>
      <c r="E991" s="32"/>
      <c r="F991" s="32"/>
      <c r="G991" s="59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8.5" customHeight="1" thickBot="1">
      <c r="A992" s="32"/>
      <c r="B992" s="32"/>
      <c r="C992" s="32"/>
      <c r="D992" s="32"/>
      <c r="E992" s="32"/>
      <c r="F992" s="32"/>
      <c r="G992" s="59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8.5" customHeight="1" thickBot="1">
      <c r="A993" s="32"/>
      <c r="B993" s="32"/>
      <c r="C993" s="32"/>
      <c r="D993" s="32"/>
      <c r="E993" s="32"/>
      <c r="F993" s="32"/>
      <c r="G993" s="59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8.5" customHeight="1" thickBot="1">
      <c r="A994" s="32"/>
      <c r="B994" s="32"/>
      <c r="C994" s="32"/>
      <c r="D994" s="32"/>
      <c r="E994" s="32"/>
      <c r="F994" s="32"/>
      <c r="G994" s="59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8.5" customHeight="1" thickBot="1">
      <c r="A995" s="32"/>
      <c r="B995" s="32"/>
      <c r="C995" s="32"/>
      <c r="D995" s="32"/>
      <c r="E995" s="32"/>
      <c r="F995" s="32"/>
      <c r="G995" s="59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8.5" customHeight="1" thickBot="1">
      <c r="A996" s="32"/>
      <c r="B996" s="32"/>
      <c r="C996" s="32"/>
      <c r="D996" s="32"/>
      <c r="E996" s="32"/>
      <c r="F996" s="32"/>
      <c r="G996" s="59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8.5" customHeight="1" thickBot="1">
      <c r="A997" s="32"/>
      <c r="B997" s="32"/>
      <c r="C997" s="32"/>
      <c r="D997" s="32"/>
      <c r="E997" s="32"/>
      <c r="F997" s="32"/>
      <c r="G997" s="59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8.5" customHeight="1" thickBot="1">
      <c r="A998" s="32"/>
      <c r="B998" s="32"/>
      <c r="C998" s="32"/>
      <c r="D998" s="32"/>
      <c r="E998" s="32"/>
      <c r="F998" s="32"/>
      <c r="G998" s="59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8.5" customHeight="1" thickBot="1">
      <c r="A999" s="32"/>
      <c r="B999" s="32"/>
      <c r="C999" s="32"/>
      <c r="D999" s="32"/>
      <c r="E999" s="32"/>
      <c r="F999" s="32"/>
      <c r="G999" s="59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8.5" customHeight="1" thickBot="1">
      <c r="A1000" s="32"/>
      <c r="B1000" s="32"/>
      <c r="C1000" s="32"/>
      <c r="D1000" s="32"/>
      <c r="E1000" s="32"/>
      <c r="F1000" s="32"/>
      <c r="G1000" s="59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hyperlinks>
    <hyperlink ref="D2" location="gid=null" display="gid=null" xr:uid="{EB5A46D0-90B7-405D-8C5B-BFFD41352E2D}"/>
    <hyperlink ref="F2" location="gid=null" display="gid=null" xr:uid="{E5008C5E-119B-468C-A3CB-5DB8E51400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3940-7ADF-4A70-90F1-FF818CF4868F}">
  <dimension ref="A1:Z1000"/>
  <sheetViews>
    <sheetView workbookViewId="0">
      <selection activeCell="G4" sqref="G4"/>
    </sheetView>
  </sheetViews>
  <sheetFormatPr defaultColWidth="19.36328125" defaultRowHeight="26.5" customHeight="1"/>
  <sheetData>
    <row r="1" spans="1:26" ht="26.5" customHeight="1" thickBot="1">
      <c r="A1" s="16" t="s">
        <v>5</v>
      </c>
      <c r="B1" s="16" t="s">
        <v>6</v>
      </c>
      <c r="C1" s="17" t="s">
        <v>78</v>
      </c>
      <c r="D1" s="5" t="s">
        <v>79</v>
      </c>
      <c r="E1" s="5" t="s">
        <v>80</v>
      </c>
      <c r="F1" s="5" t="s">
        <v>81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26.5" customHeight="1" thickBot="1">
      <c r="A2" s="3" t="s">
        <v>16</v>
      </c>
      <c r="B2" s="3" t="s">
        <v>16</v>
      </c>
      <c r="C2" s="49" t="s">
        <v>21</v>
      </c>
      <c r="D2" s="21" t="s">
        <v>17</v>
      </c>
      <c r="E2" s="5" t="s">
        <v>82</v>
      </c>
      <c r="F2" s="17" t="s">
        <v>16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26.5" customHeight="1" thickBot="1">
      <c r="A3" s="37" t="s">
        <v>23</v>
      </c>
      <c r="B3" s="37" t="s">
        <v>24</v>
      </c>
      <c r="C3" s="50" t="s">
        <v>83</v>
      </c>
      <c r="D3" s="50" t="s">
        <v>84</v>
      </c>
      <c r="E3" s="50" t="s">
        <v>85</v>
      </c>
      <c r="F3" s="50" t="s">
        <v>86</v>
      </c>
      <c r="G3" s="14" t="s">
        <v>4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26.5" customHeight="1" thickBot="1">
      <c r="A4" s="6" t="s">
        <v>34</v>
      </c>
      <c r="B4" s="6">
        <v>901</v>
      </c>
      <c r="C4" s="7">
        <v>33970</v>
      </c>
      <c r="D4" s="8" t="s">
        <v>87</v>
      </c>
      <c r="E4" s="51">
        <v>370</v>
      </c>
      <c r="F4" s="34"/>
      <c r="G4" t="str">
        <f>TEXT(C4, "yyyy-mm-dd") &amp; " [Weather].CO2 = " &amp; E4</f>
        <v>1993-01-01 [Weather].CO2 = 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26.5" customHeight="1" thickBot="1">
      <c r="A5" s="6" t="s">
        <v>34</v>
      </c>
      <c r="B5" s="6">
        <v>902</v>
      </c>
      <c r="C5" s="7">
        <v>33970</v>
      </c>
      <c r="D5" s="8" t="s">
        <v>87</v>
      </c>
      <c r="E5" s="51">
        <v>370</v>
      </c>
      <c r="F5" s="34"/>
      <c r="G5" t="str">
        <f t="shared" ref="G5:G23" si="0">TEXT(C5, "yyyy-mm-dd") &amp; " [Weather].CO2 = " &amp; E5</f>
        <v>1993-01-01 [Weather].CO2 = 370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26.5" customHeight="1" thickBot="1">
      <c r="A6" s="3" t="s">
        <v>34</v>
      </c>
      <c r="B6" s="3">
        <v>903</v>
      </c>
      <c r="C6" s="4">
        <v>33970</v>
      </c>
      <c r="D6" s="5" t="s">
        <v>87</v>
      </c>
      <c r="E6" s="52">
        <v>550</v>
      </c>
      <c r="F6" s="32"/>
      <c r="G6" t="str">
        <f t="shared" si="0"/>
        <v>1993-01-01 [Weather].CO2 = 550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6.5" customHeight="1" thickBot="1">
      <c r="A7" s="6" t="s">
        <v>34</v>
      </c>
      <c r="B7" s="6">
        <v>903</v>
      </c>
      <c r="C7" s="7">
        <v>34105</v>
      </c>
      <c r="D7" s="8" t="s">
        <v>87</v>
      </c>
      <c r="E7" s="51">
        <v>370</v>
      </c>
      <c r="F7" s="34"/>
      <c r="G7" t="str">
        <f t="shared" si="0"/>
        <v>1993-05-16 [Weather].CO2 = 370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6.5" customHeight="1" thickBot="1">
      <c r="A8" s="3" t="s">
        <v>34</v>
      </c>
      <c r="B8" s="3">
        <v>904</v>
      </c>
      <c r="C8" s="4">
        <v>33970</v>
      </c>
      <c r="D8" s="5" t="s">
        <v>87</v>
      </c>
      <c r="E8" s="52">
        <v>550</v>
      </c>
      <c r="F8" s="32"/>
      <c r="G8" t="str">
        <f t="shared" si="0"/>
        <v>1993-01-01 [Weather].CO2 = 550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6.5" customHeight="1" thickBot="1">
      <c r="A9" s="6" t="s">
        <v>34</v>
      </c>
      <c r="B9" s="6">
        <v>904</v>
      </c>
      <c r="C9" s="7">
        <v>34105</v>
      </c>
      <c r="D9" s="8" t="s">
        <v>87</v>
      </c>
      <c r="E9" s="51">
        <v>370</v>
      </c>
      <c r="F9" s="34"/>
      <c r="G9" t="str">
        <f t="shared" si="0"/>
        <v>1993-05-16 [Weather].CO2 = 370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6.5" customHeight="1" thickBot="1">
      <c r="A10" s="6" t="s">
        <v>37</v>
      </c>
      <c r="B10" s="6">
        <v>905</v>
      </c>
      <c r="C10" s="7">
        <v>34331</v>
      </c>
      <c r="D10" s="8" t="s">
        <v>87</v>
      </c>
      <c r="E10" s="51">
        <v>370</v>
      </c>
      <c r="F10" s="34"/>
      <c r="G10" t="str">
        <f t="shared" si="0"/>
        <v>1993-12-28 [Weather].CO2 = 370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5" customHeight="1" thickBot="1">
      <c r="A11" s="6" t="s">
        <v>37</v>
      </c>
      <c r="B11" s="6">
        <v>906</v>
      </c>
      <c r="C11" s="7">
        <v>34331</v>
      </c>
      <c r="D11" s="8" t="s">
        <v>87</v>
      </c>
      <c r="E11" s="51">
        <v>370</v>
      </c>
      <c r="F11" s="34"/>
      <c r="G11" t="str">
        <f t="shared" si="0"/>
        <v>1993-12-28 [Weather].CO2 = 370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5" customHeight="1" thickBot="1">
      <c r="A12" s="3" t="s">
        <v>37</v>
      </c>
      <c r="B12" s="3">
        <v>907</v>
      </c>
      <c r="C12" s="4">
        <v>34331</v>
      </c>
      <c r="D12" s="5" t="s">
        <v>87</v>
      </c>
      <c r="E12" s="52">
        <v>550</v>
      </c>
      <c r="F12" s="32"/>
      <c r="G12" t="str">
        <f t="shared" si="0"/>
        <v>1993-12-28 [Weather].CO2 = 550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6.5" customHeight="1" thickBot="1">
      <c r="A13" s="6" t="s">
        <v>37</v>
      </c>
      <c r="B13" s="6">
        <v>907</v>
      </c>
      <c r="C13" s="7">
        <v>34472</v>
      </c>
      <c r="D13" s="8" t="s">
        <v>87</v>
      </c>
      <c r="E13" s="51">
        <v>370</v>
      </c>
      <c r="F13" s="34"/>
      <c r="G13" t="str">
        <f t="shared" si="0"/>
        <v>1994-05-18 [Weather].CO2 = 370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6.5" customHeight="1" thickBot="1">
      <c r="A14" s="3" t="s">
        <v>37</v>
      </c>
      <c r="B14" s="3">
        <v>908</v>
      </c>
      <c r="C14" s="4">
        <v>34331</v>
      </c>
      <c r="D14" s="5" t="s">
        <v>87</v>
      </c>
      <c r="E14" s="52">
        <v>550</v>
      </c>
      <c r="F14" s="32"/>
      <c r="G14" t="str">
        <f t="shared" si="0"/>
        <v>1993-12-28 [Weather].CO2 = 550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6.5" customHeight="1" thickBot="1">
      <c r="A15" s="6" t="s">
        <v>37</v>
      </c>
      <c r="B15" s="6">
        <v>908</v>
      </c>
      <c r="C15" s="7">
        <v>34472</v>
      </c>
      <c r="D15" s="8" t="s">
        <v>87</v>
      </c>
      <c r="E15" s="51">
        <v>370</v>
      </c>
      <c r="F15" s="34"/>
      <c r="G15" t="str">
        <f t="shared" si="0"/>
        <v>1994-05-18 [Weather].CO2 = 370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6.5" customHeight="1" thickBot="1">
      <c r="A16" s="6" t="s">
        <v>38</v>
      </c>
      <c r="B16" s="6">
        <v>909</v>
      </c>
      <c r="C16" s="7">
        <v>35065</v>
      </c>
      <c r="D16" s="8" t="s">
        <v>88</v>
      </c>
      <c r="E16" s="34"/>
      <c r="F16" s="34"/>
      <c r="G16" t="str">
        <f t="shared" si="0"/>
        <v xml:space="preserve">1996-01-01 [Weather].CO2 = 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6.5" customHeight="1" thickBot="1">
      <c r="A17" s="6" t="s">
        <v>38</v>
      </c>
      <c r="B17" s="6">
        <v>910</v>
      </c>
      <c r="C17" s="7">
        <v>35065</v>
      </c>
      <c r="D17" s="8" t="s">
        <v>88</v>
      </c>
      <c r="E17" s="34"/>
      <c r="F17" s="34"/>
      <c r="G17" t="str">
        <f t="shared" si="0"/>
        <v xml:space="preserve">1996-01-01 [Weather].CO2 = 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6.5" customHeight="1" thickBot="1">
      <c r="A18" s="6" t="s">
        <v>38</v>
      </c>
      <c r="B18" s="6">
        <v>911</v>
      </c>
      <c r="C18" s="7">
        <v>35065</v>
      </c>
      <c r="D18" s="8" t="s">
        <v>88</v>
      </c>
      <c r="E18" s="51">
        <v>185</v>
      </c>
      <c r="F18" s="34"/>
      <c r="G18" t="str">
        <f t="shared" si="0"/>
        <v>1996-01-01 [Weather].CO2 = 185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6.5" customHeight="1" thickBot="1">
      <c r="A19" s="6" t="s">
        <v>38</v>
      </c>
      <c r="B19" s="6">
        <v>912</v>
      </c>
      <c r="C19" s="7">
        <v>35065</v>
      </c>
      <c r="D19" s="8" t="s">
        <v>88</v>
      </c>
      <c r="E19" s="51">
        <v>185</v>
      </c>
      <c r="F19" s="34"/>
      <c r="G19" t="str">
        <f t="shared" si="0"/>
        <v>1996-01-01 [Weather].CO2 = 185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6.5" customHeight="1" thickBot="1">
      <c r="A20" s="6" t="s">
        <v>39</v>
      </c>
      <c r="B20" s="6">
        <v>913</v>
      </c>
      <c r="C20" s="7">
        <v>35433</v>
      </c>
      <c r="D20" s="8" t="s">
        <v>88</v>
      </c>
      <c r="E20" s="34"/>
      <c r="F20" s="34"/>
      <c r="G20" t="str">
        <f t="shared" si="0"/>
        <v xml:space="preserve">1997-01-03 [Weather].CO2 = 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6.5" customHeight="1" thickBot="1">
      <c r="A21" s="6" t="s">
        <v>39</v>
      </c>
      <c r="B21" s="6">
        <v>914</v>
      </c>
      <c r="C21" s="7">
        <v>35433</v>
      </c>
      <c r="D21" s="8" t="s">
        <v>88</v>
      </c>
      <c r="E21" s="34"/>
      <c r="F21" s="34"/>
      <c r="G21" t="str">
        <f t="shared" si="0"/>
        <v xml:space="preserve">1997-01-03 [Weather].CO2 = 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6.5" customHeight="1" thickBot="1">
      <c r="A22" s="6" t="s">
        <v>39</v>
      </c>
      <c r="B22" s="6">
        <v>915</v>
      </c>
      <c r="C22" s="7">
        <v>35433</v>
      </c>
      <c r="D22" s="8" t="s">
        <v>88</v>
      </c>
      <c r="E22" s="51">
        <v>185</v>
      </c>
      <c r="F22" s="34"/>
      <c r="G22" t="str">
        <f t="shared" si="0"/>
        <v>1997-01-03 [Weather].CO2 = 185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6.5" customHeight="1" thickBot="1">
      <c r="A23" s="6" t="s">
        <v>39</v>
      </c>
      <c r="B23" s="6">
        <v>916</v>
      </c>
      <c r="C23" s="7">
        <v>35433</v>
      </c>
      <c r="D23" s="8" t="s">
        <v>88</v>
      </c>
      <c r="E23" s="51">
        <v>185</v>
      </c>
      <c r="F23" s="34"/>
      <c r="G23" t="str">
        <f t="shared" si="0"/>
        <v>1997-01-03 [Weather].CO2 = 185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6.5" customHeight="1" thickBo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26.5" customHeight="1" thickBo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26.5" customHeight="1" thickBo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26.5" customHeight="1" thickBo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26.5" customHeight="1" thickBo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26.5" customHeight="1" thickBo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26.5" customHeight="1" thickBo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26.5" customHeight="1" thickBo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26.5" customHeight="1" thickBo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26.5" customHeight="1" thickBo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26.5" customHeight="1" thickBo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26.5" customHeight="1" thickBo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26.5" customHeight="1" thickBo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26.5" customHeight="1" thickBo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26.5" customHeight="1" thickBo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26.5" customHeight="1" thickBo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26.5" customHeight="1" thickBo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26.5" customHeight="1" thickBo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26.5" customHeight="1" thickBo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26.5" customHeight="1" thickBo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26.5" customHeight="1" thickBo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26.5" customHeight="1" thickBo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26.5" customHeight="1" thickBo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26.5" customHeight="1" thickBo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26.5" customHeight="1" thickBo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26.5" customHeight="1" thickBo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26.5" customHeight="1" thickBo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26.5" customHeight="1" thickBo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26.5" customHeight="1" thickBo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26.5" customHeight="1" thickBo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26.5" customHeight="1" thickBo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26.5" customHeight="1" thickBo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26.5" customHeight="1" thickBo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26.5" customHeight="1" thickBo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26.5" customHeight="1" thickBo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26.5" customHeight="1" thickBo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26.5" customHeight="1" thickBo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26.5" customHeight="1" thickBo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26.5" customHeight="1" thickBo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26.5" customHeight="1" thickBo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26.5" customHeight="1" thickBo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26.5" customHeight="1" thickBo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26.5" customHeight="1" thickBo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26.5" customHeight="1" thickBo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26.5" customHeight="1" thickBo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26.5" customHeight="1" thickBo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26.5" customHeight="1" thickBo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26.5" customHeight="1" thickBo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26.5" customHeight="1" thickBo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26.5" customHeight="1" thickBo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26.5" customHeight="1" thickBo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26.5" customHeight="1" thickBo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26.5" customHeight="1" thickBo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26.5" customHeight="1" thickBo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26.5" customHeight="1" thickBo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26.5" customHeight="1" thickBo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26.5" customHeight="1" thickBo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26.5" customHeight="1" thickBo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26.5" customHeight="1" thickBo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26.5" customHeight="1" thickBo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26.5" customHeight="1" thickBo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26.5" customHeight="1" thickBo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26.5" customHeight="1" thickBo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26.5" customHeight="1" thickBo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26.5" customHeight="1" thickBo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26.5" customHeight="1" thickBo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26.5" customHeight="1" thickBo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26.5" customHeight="1" thickBo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26.5" customHeight="1" thickBo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26.5" customHeight="1" thickBo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26.5" customHeight="1" thickBo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26.5" customHeight="1" thickBo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26.5" customHeight="1" thickBo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26.5" customHeight="1" thickBo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26.5" customHeight="1" thickBo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26.5" customHeight="1" thickBo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26.5" customHeight="1" thickBo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26.5" customHeight="1" thickBo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26.5" customHeight="1" thickBo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26.5" customHeight="1" thickBo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26.5" customHeight="1" thickBo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26.5" customHeight="1" thickBo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26.5" customHeight="1" thickBo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26.5" customHeight="1" thickBo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26.5" customHeight="1" thickBo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26.5" customHeight="1" thickBo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26.5" customHeight="1" thickBo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26.5" customHeight="1" thickBo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26.5" customHeight="1" thickBo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26.5" customHeight="1" thickBo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26.5" customHeight="1" thickBo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26.5" customHeight="1" thickBo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26.5" customHeight="1" thickBo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26.5" customHeight="1" thickBo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26.5" customHeight="1" thickBo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26.5" customHeight="1" thickBo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26.5" customHeight="1" thickBo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26.5" customHeight="1" thickBo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26.5" customHeight="1" thickBo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26.5" customHeight="1" thickBo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26.5" customHeight="1" thickBo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26.5" customHeight="1" thickBo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26.5" customHeight="1" thickBo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26.5" customHeight="1" thickBo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26.5" customHeight="1" thickBo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26.5" customHeight="1" thickBo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26.5" customHeight="1" thickBo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26.5" customHeight="1" thickBo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26.5" customHeight="1" thickBo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26.5" customHeight="1" thickBo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26.5" customHeight="1" thickBo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26.5" customHeight="1" thickBo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26.5" customHeight="1" thickBo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26.5" customHeight="1" thickBo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26.5" customHeight="1" thickBo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26.5" customHeight="1" thickBo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26.5" customHeight="1" thickBo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26.5" customHeight="1" thickBo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26.5" customHeight="1" thickBo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26.5" customHeight="1" thickBo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26.5" customHeight="1" thickBo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26.5" customHeight="1" thickBo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26.5" customHeight="1" thickBo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26.5" customHeight="1" thickBo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26.5" customHeight="1" thickBo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26.5" customHeight="1" thickBo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26.5" customHeight="1" thickBo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26.5" customHeight="1" thickBo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26.5" customHeight="1" thickBo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26.5" customHeight="1" thickBo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26.5" customHeight="1" thickBo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26.5" customHeight="1" thickBo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26.5" customHeight="1" thickBo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26.5" customHeight="1" thickBo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26.5" customHeight="1" thickBo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26.5" customHeight="1" thickBo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26.5" customHeight="1" thickBo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26.5" customHeight="1" thickBo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26.5" customHeight="1" thickBo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26.5" customHeight="1" thickBo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26.5" customHeight="1" thickBo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26.5" customHeight="1" thickBo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26.5" customHeight="1" thickBo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26.5" customHeight="1" thickBo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26.5" customHeight="1" thickBo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26.5" customHeight="1" thickBo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26.5" customHeight="1" thickBo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26.5" customHeight="1" thickBo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26.5" customHeight="1" thickBo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26.5" customHeight="1" thickBo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26.5" customHeight="1" thickBo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26.5" customHeight="1" thickBo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26.5" customHeight="1" thickBo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26.5" customHeight="1" thickBo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26.5" customHeight="1" thickBo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26.5" customHeight="1" thickBo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26.5" customHeight="1" thickBo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26.5" customHeight="1" thickBo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26.5" customHeight="1" thickBo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26.5" customHeight="1" thickBo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26.5" customHeight="1" thickBo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26.5" customHeight="1" thickBo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26.5" customHeight="1" thickBo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26.5" customHeight="1" thickBo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26.5" customHeight="1" thickBo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26.5" customHeight="1" thickBo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26.5" customHeight="1" thickBo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26.5" customHeight="1" thickBo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26.5" customHeight="1" thickBo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26.5" customHeight="1" thickBo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26.5" customHeight="1" thickBo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26.5" customHeight="1" thickBo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26.5" customHeight="1" thickBo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26.5" customHeight="1" thickBo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26.5" customHeight="1" thickBo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26.5" customHeight="1" thickBo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26.5" customHeight="1" thickBo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26.5" customHeight="1" thickBo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26.5" customHeight="1" thickBo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26.5" customHeight="1" thickBo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26.5" customHeight="1" thickBo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26.5" customHeight="1" thickBo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26.5" customHeight="1" thickBo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26.5" customHeight="1" thickBo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26.5" customHeight="1" thickBo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26.5" customHeight="1" thickBo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26.5" customHeight="1" thickBo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26.5" customHeight="1" thickBo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26.5" customHeight="1" thickBo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26.5" customHeight="1" thickBo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26.5" customHeight="1" thickBo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26.5" customHeight="1" thickBo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26.5" customHeight="1" thickBo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26.5" customHeight="1" thickBo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26.5" customHeight="1" thickBo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26.5" customHeight="1" thickBo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26.5" customHeight="1" thickBo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26.5" customHeight="1" thickBo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26.5" customHeight="1" thickBo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26.5" customHeight="1" thickBo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26.5" customHeight="1" thickBo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26.5" customHeight="1" thickBo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26.5" customHeight="1" thickBo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26.5" customHeight="1" thickBo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26.5" customHeight="1" thickBo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26.5" customHeight="1" thickBo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26.5" customHeight="1" thickBo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26.5" customHeight="1" thickBo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26.5" customHeight="1" thickBo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26.5" customHeight="1" thickBo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26.5" customHeight="1" thickBo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26.5" customHeight="1" thickBo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26.5" customHeight="1" thickBo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26.5" customHeight="1" thickBo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26.5" customHeight="1" thickBo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26.5" customHeight="1" thickBo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26.5" customHeight="1" thickBo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26.5" customHeight="1" thickBo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26.5" customHeight="1" thickBo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26.5" customHeight="1" thickBo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26.5" customHeight="1" thickBo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26.5" customHeight="1" thickBo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26.5" customHeight="1" thickBo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26.5" customHeight="1" thickBo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26.5" customHeight="1" thickBo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26.5" customHeight="1" thickBo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26.5" customHeight="1" thickBo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26.5" customHeight="1" thickBo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26.5" customHeight="1" thickBo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26.5" customHeight="1" thickBo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26.5" customHeight="1" thickBo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26.5" customHeight="1" thickBo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26.5" customHeight="1" thickBo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26.5" customHeight="1" thickBo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26.5" customHeight="1" thickBo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26.5" customHeight="1" thickBo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26.5" customHeight="1" thickBo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26.5" customHeight="1" thickBo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26.5" customHeight="1" thickBo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26.5" customHeight="1" thickBo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26.5" customHeight="1" thickBo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26.5" customHeight="1" thickBo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26.5" customHeight="1" thickBo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26.5" customHeight="1" thickBo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26.5" customHeight="1" thickBo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26.5" customHeight="1" thickBo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26.5" customHeight="1" thickBo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26.5" customHeight="1" thickBo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26.5" customHeight="1" thickBo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26.5" customHeight="1" thickBo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26.5" customHeight="1" thickBo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26.5" customHeight="1" thickBo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26.5" customHeight="1" thickBo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26.5" customHeight="1" thickBo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26.5" customHeight="1" thickBo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26.5" customHeight="1" thickBo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26.5" customHeight="1" thickBo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26.5" customHeight="1" thickBo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26.5" customHeight="1" thickBo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26.5" customHeight="1" thickBo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26.5" customHeight="1" thickBo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26.5" customHeight="1" thickBo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26.5" customHeight="1" thickBo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26.5" customHeight="1" thickBo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26.5" customHeight="1" thickBo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26.5" customHeight="1" thickBo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26.5" customHeight="1" thickBo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26.5" customHeight="1" thickBo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26.5" customHeight="1" thickBo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26.5" customHeight="1" thickBo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26.5" customHeight="1" thickBo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26.5" customHeight="1" thickBo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26.5" customHeight="1" thickBo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26.5" customHeight="1" thickBo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26.5" customHeight="1" thickBo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26.5" customHeight="1" thickBo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26.5" customHeight="1" thickBo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26.5" customHeight="1" thickBo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26.5" customHeight="1" thickBo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26.5" customHeight="1" thickBo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26.5" customHeight="1" thickBo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26.5" customHeight="1" thickBo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26.5" customHeight="1" thickBo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26.5" customHeight="1" thickBo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26.5" customHeight="1" thickBo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26.5" customHeight="1" thickBo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26.5" customHeight="1" thickBo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26.5" customHeight="1" thickBo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26.5" customHeight="1" thickBo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26.5" customHeight="1" thickBo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26.5" customHeight="1" thickBo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26.5" customHeight="1" thickBo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26.5" customHeight="1" thickBo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26.5" customHeight="1" thickBo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26.5" customHeight="1" thickBo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26.5" customHeight="1" thickBo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26.5" customHeight="1" thickBo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26.5" customHeight="1" thickBo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26.5" customHeight="1" thickBo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26.5" customHeight="1" thickBo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26.5" customHeight="1" thickBo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26.5" customHeight="1" thickBo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26.5" customHeight="1" thickBo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26.5" customHeight="1" thickBo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26.5" customHeight="1" thickBo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26.5" customHeight="1" thickBo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26.5" customHeight="1" thickBo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26.5" customHeight="1" thickBo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26.5" customHeight="1" thickBo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26.5" customHeight="1" thickBo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26.5" customHeight="1" thickBo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26.5" customHeight="1" thickBo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26.5" customHeight="1" thickBo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26.5" customHeight="1" thickBo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26.5" customHeight="1" thickBo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26.5" customHeight="1" thickBo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26.5" customHeight="1" thickBo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26.5" customHeight="1" thickBo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26.5" customHeight="1" thickBo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26.5" customHeight="1" thickBo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26.5" customHeight="1" thickBo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26.5" customHeight="1" thickBo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26.5" customHeight="1" thickBo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26.5" customHeight="1" thickBo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26.5" customHeight="1" thickBo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26.5" customHeight="1" thickBo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26.5" customHeight="1" thickBo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26.5" customHeight="1" thickBo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26.5" customHeight="1" thickBo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26.5" customHeight="1" thickBo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26.5" customHeight="1" thickBo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26.5" customHeight="1" thickBo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26.5" customHeight="1" thickBo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26.5" customHeight="1" thickBo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26.5" customHeight="1" thickBo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26.5" customHeight="1" thickBo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26.5" customHeight="1" thickBo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26.5" customHeight="1" thickBo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26.5" customHeight="1" thickBo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26.5" customHeight="1" thickBo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26.5" customHeight="1" thickBo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26.5" customHeight="1" thickBo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26.5" customHeight="1" thickBo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26.5" customHeight="1" thickBo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26.5" customHeight="1" thickBo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26.5" customHeight="1" thickBo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26.5" customHeight="1" thickBo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26.5" customHeight="1" thickBo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26.5" customHeight="1" thickBo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26.5" customHeight="1" thickBo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26.5" customHeight="1" thickBo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26.5" customHeight="1" thickBo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26.5" customHeight="1" thickBo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26.5" customHeight="1" thickBo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26.5" customHeight="1" thickBo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26.5" customHeight="1" thickBo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26.5" customHeight="1" thickBo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26.5" customHeight="1" thickBo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26.5" customHeight="1" thickBo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26.5" customHeight="1" thickBo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26.5" customHeight="1" thickBo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26.5" customHeight="1" thickBo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26.5" customHeight="1" thickBo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26.5" customHeight="1" thickBo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26.5" customHeight="1" thickBo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26.5" customHeight="1" thickBo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26.5" customHeight="1" thickBo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26.5" customHeight="1" thickBo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26.5" customHeight="1" thickBo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26.5" customHeight="1" thickBo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26.5" customHeight="1" thickBo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26.5" customHeight="1" thickBo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26.5" customHeight="1" thickBo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26.5" customHeight="1" thickBo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26.5" customHeight="1" thickBo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26.5" customHeight="1" thickBo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26.5" customHeight="1" thickBo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26.5" customHeight="1" thickBo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26.5" customHeight="1" thickBo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26.5" customHeight="1" thickBo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26.5" customHeight="1" thickBo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26.5" customHeight="1" thickBo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26.5" customHeight="1" thickBo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26.5" customHeight="1" thickBo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26.5" customHeight="1" thickBo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26.5" customHeight="1" thickBo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26.5" customHeight="1" thickBo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26.5" customHeight="1" thickBo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26.5" customHeight="1" thickBo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26.5" customHeight="1" thickBo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26.5" customHeight="1" thickBo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26.5" customHeight="1" thickBo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26.5" customHeight="1" thickBo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26.5" customHeight="1" thickBo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26.5" customHeight="1" thickBo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26.5" customHeight="1" thickBo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26.5" customHeight="1" thickBo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26.5" customHeight="1" thickBo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26.5" customHeight="1" thickBo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26.5" customHeight="1" thickBo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26.5" customHeight="1" thickBo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26.5" customHeight="1" thickBo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26.5" customHeight="1" thickBo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26.5" customHeight="1" thickBo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26.5" customHeight="1" thickBo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26.5" customHeight="1" thickBo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26.5" customHeight="1" thickBo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26.5" customHeight="1" thickBo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26.5" customHeight="1" thickBo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26.5" customHeight="1" thickBo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26.5" customHeight="1" thickBo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26.5" customHeight="1" thickBo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26.5" customHeight="1" thickBo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26.5" customHeight="1" thickBo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26.5" customHeight="1" thickBo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26.5" customHeight="1" thickBo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26.5" customHeight="1" thickBo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26.5" customHeight="1" thickBo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26.5" customHeight="1" thickBo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26.5" customHeight="1" thickBo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26.5" customHeight="1" thickBo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26.5" customHeight="1" thickBo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26.5" customHeight="1" thickBo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26.5" customHeight="1" thickBo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26.5" customHeight="1" thickBo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26.5" customHeight="1" thickBo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26.5" customHeight="1" thickBo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26.5" customHeight="1" thickBo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26.5" customHeight="1" thickBo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26.5" customHeight="1" thickBo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26.5" customHeight="1" thickBo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26.5" customHeight="1" thickBo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26.5" customHeight="1" thickBo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26.5" customHeight="1" thickBo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26.5" customHeight="1" thickBo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26.5" customHeight="1" thickBo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26.5" customHeight="1" thickBo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26.5" customHeight="1" thickBo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26.5" customHeight="1" thickBo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26.5" customHeight="1" thickBo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26.5" customHeight="1" thickBo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26.5" customHeight="1" thickBo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26.5" customHeight="1" thickBo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26.5" customHeight="1" thickBo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26.5" customHeight="1" thickBo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26.5" customHeight="1" thickBo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26.5" customHeight="1" thickBo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26.5" customHeight="1" thickBo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26.5" customHeight="1" thickBo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26.5" customHeight="1" thickBo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26.5" customHeight="1" thickBo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26.5" customHeight="1" thickBo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26.5" customHeight="1" thickBo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26.5" customHeight="1" thickBo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26.5" customHeight="1" thickBo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26.5" customHeight="1" thickBo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26.5" customHeight="1" thickBo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26.5" customHeight="1" thickBo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26.5" customHeight="1" thickBo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26.5" customHeight="1" thickBo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26.5" customHeight="1" thickBo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26.5" customHeight="1" thickBo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26.5" customHeight="1" thickBo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26.5" customHeight="1" thickBo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26.5" customHeight="1" thickBo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26.5" customHeight="1" thickBo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26.5" customHeight="1" thickBo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26.5" customHeight="1" thickBo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26.5" customHeight="1" thickBo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26.5" customHeight="1" thickBo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26.5" customHeight="1" thickBo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26.5" customHeight="1" thickBo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26.5" customHeight="1" thickBo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26.5" customHeight="1" thickBo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26.5" customHeight="1" thickBo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26.5" customHeight="1" thickBo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26.5" customHeight="1" thickBo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26.5" customHeight="1" thickBo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26.5" customHeight="1" thickBo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26.5" customHeight="1" thickBo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26.5" customHeight="1" thickBo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26.5" customHeight="1" thickBo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26.5" customHeight="1" thickBo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26.5" customHeight="1" thickBo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26.5" customHeight="1" thickBo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26.5" customHeight="1" thickBo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26.5" customHeight="1" thickBo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26.5" customHeight="1" thickBo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26.5" customHeight="1" thickBo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26.5" customHeight="1" thickBo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26.5" customHeight="1" thickBo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26.5" customHeight="1" thickBo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26.5" customHeight="1" thickBo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26.5" customHeight="1" thickBo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26.5" customHeight="1" thickBo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26.5" customHeight="1" thickBo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26.5" customHeight="1" thickBo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26.5" customHeight="1" thickBo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26.5" customHeight="1" thickBo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26.5" customHeight="1" thickBo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26.5" customHeight="1" thickBo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26.5" customHeight="1" thickBo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26.5" customHeight="1" thickBo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26.5" customHeight="1" thickBo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26.5" customHeight="1" thickBo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26.5" customHeight="1" thickBo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26.5" customHeight="1" thickBo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26.5" customHeight="1" thickBo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26.5" customHeight="1" thickBo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26.5" customHeight="1" thickBo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26.5" customHeight="1" thickBo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26.5" customHeight="1" thickBo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26.5" customHeight="1" thickBo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26.5" customHeight="1" thickBo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26.5" customHeight="1" thickBo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26.5" customHeight="1" thickBo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26.5" customHeight="1" thickBo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26.5" customHeight="1" thickBo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26.5" customHeight="1" thickBo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26.5" customHeight="1" thickBo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26.5" customHeight="1" thickBo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26.5" customHeight="1" thickBo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26.5" customHeight="1" thickBo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26.5" customHeight="1" thickBo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26.5" customHeight="1" thickBo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26.5" customHeight="1" thickBo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26.5" customHeight="1" thickBo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26.5" customHeight="1" thickBo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26.5" customHeight="1" thickBo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26.5" customHeight="1" thickBo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26.5" customHeight="1" thickBo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26.5" customHeight="1" thickBo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26.5" customHeight="1" thickBo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26.5" customHeight="1" thickBo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26.5" customHeight="1" thickBo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26.5" customHeight="1" thickBo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26.5" customHeight="1" thickBo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26.5" customHeight="1" thickBo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26.5" customHeight="1" thickBo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26.5" customHeight="1" thickBo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26.5" customHeight="1" thickBo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26.5" customHeight="1" thickBo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26.5" customHeight="1" thickBo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26.5" customHeight="1" thickBo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26.5" customHeight="1" thickBo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26.5" customHeight="1" thickBo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26.5" customHeight="1" thickBo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26.5" customHeight="1" thickBo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26.5" customHeight="1" thickBo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26.5" customHeight="1" thickBo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26.5" customHeight="1" thickBo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26.5" customHeight="1" thickBo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26.5" customHeight="1" thickBo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26.5" customHeight="1" thickBo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26.5" customHeight="1" thickBo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26.5" customHeight="1" thickBo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26.5" customHeight="1" thickBo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26.5" customHeight="1" thickBo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26.5" customHeight="1" thickBo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26.5" customHeight="1" thickBo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26.5" customHeight="1" thickBo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26.5" customHeight="1" thickBo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26.5" customHeight="1" thickBo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26.5" customHeight="1" thickBo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26.5" customHeight="1" thickBo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26.5" customHeight="1" thickBo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26.5" customHeight="1" thickBo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26.5" customHeight="1" thickBo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26.5" customHeight="1" thickBo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26.5" customHeight="1" thickBo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26.5" customHeight="1" thickBo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26.5" customHeight="1" thickBo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26.5" customHeight="1" thickBo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26.5" customHeight="1" thickBo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26.5" customHeight="1" thickBo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26.5" customHeight="1" thickBo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26.5" customHeight="1" thickBo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26.5" customHeight="1" thickBo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26.5" customHeight="1" thickBo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26.5" customHeight="1" thickBo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26.5" customHeight="1" thickBo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26.5" customHeight="1" thickBo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26.5" customHeight="1" thickBo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26.5" customHeight="1" thickBo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26.5" customHeight="1" thickBo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26.5" customHeight="1" thickBo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26.5" customHeight="1" thickBo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26.5" customHeight="1" thickBo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26.5" customHeight="1" thickBo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26.5" customHeight="1" thickBo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26.5" customHeight="1" thickBo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26.5" customHeight="1" thickBo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26.5" customHeight="1" thickBo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26.5" customHeight="1" thickBo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26.5" customHeight="1" thickBo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26.5" customHeight="1" thickBo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26.5" customHeight="1" thickBo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26.5" customHeight="1" thickBo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26.5" customHeight="1" thickBo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26.5" customHeight="1" thickBo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26.5" customHeight="1" thickBo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26.5" customHeight="1" thickBo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26.5" customHeight="1" thickBo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26.5" customHeight="1" thickBo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26.5" customHeight="1" thickBo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26.5" customHeight="1" thickBo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26.5" customHeight="1" thickBo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26.5" customHeight="1" thickBo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26.5" customHeight="1" thickBo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26.5" customHeight="1" thickBo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26.5" customHeight="1" thickBo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26.5" customHeight="1" thickBo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26.5" customHeight="1" thickBo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26.5" customHeight="1" thickBo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26.5" customHeight="1" thickBo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26.5" customHeight="1" thickBo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26.5" customHeight="1" thickBo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26.5" customHeight="1" thickBo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26.5" customHeight="1" thickBo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26.5" customHeight="1" thickBo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26.5" customHeight="1" thickBo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26.5" customHeight="1" thickBo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26.5" customHeight="1" thickBo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26.5" customHeight="1" thickBo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26.5" customHeight="1" thickBo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26.5" customHeight="1" thickBo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26.5" customHeight="1" thickBo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26.5" customHeight="1" thickBo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26.5" customHeight="1" thickBo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26.5" customHeight="1" thickBo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26.5" customHeight="1" thickBo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26.5" customHeight="1" thickBo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26.5" customHeight="1" thickBo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26.5" customHeight="1" thickBo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26.5" customHeight="1" thickBo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26.5" customHeight="1" thickBo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26.5" customHeight="1" thickBo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26.5" customHeight="1" thickBo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26.5" customHeight="1" thickBo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26.5" customHeight="1" thickBo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26.5" customHeight="1" thickBo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26.5" customHeight="1" thickBo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26.5" customHeight="1" thickBo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26.5" customHeight="1" thickBo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26.5" customHeight="1" thickBo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26.5" customHeight="1" thickBo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26.5" customHeight="1" thickBo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26.5" customHeight="1" thickBo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26.5" customHeight="1" thickBo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26.5" customHeight="1" thickBo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26.5" customHeight="1" thickBo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26.5" customHeight="1" thickBo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26.5" customHeight="1" thickBo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26.5" customHeight="1" thickBo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26.5" customHeight="1" thickBo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26.5" customHeight="1" thickBo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26.5" customHeight="1" thickBo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26.5" customHeight="1" thickBo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26.5" customHeight="1" thickBo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26.5" customHeight="1" thickBo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26.5" customHeight="1" thickBo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26.5" customHeight="1" thickBo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26.5" customHeight="1" thickBo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26.5" customHeight="1" thickBo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26.5" customHeight="1" thickBo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26.5" customHeight="1" thickBo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26.5" customHeight="1" thickBo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26.5" customHeight="1" thickBo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26.5" customHeight="1" thickBo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26.5" customHeight="1" thickBo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26.5" customHeight="1" thickBo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26.5" customHeight="1" thickBo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26.5" customHeight="1" thickBo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26.5" customHeight="1" thickBo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26.5" customHeight="1" thickBo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26.5" customHeight="1" thickBo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26.5" customHeight="1" thickBo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26.5" customHeight="1" thickBo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26.5" customHeight="1" thickBo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26.5" customHeight="1" thickBo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26.5" customHeight="1" thickBo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26.5" customHeight="1" thickBo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26.5" customHeight="1" thickBo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26.5" customHeight="1" thickBo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26.5" customHeight="1" thickBo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26.5" customHeight="1" thickBo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26.5" customHeight="1" thickBo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26.5" customHeight="1" thickBo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26.5" customHeight="1" thickBo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26.5" customHeight="1" thickBo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26.5" customHeight="1" thickBo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26.5" customHeight="1" thickBo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26.5" customHeight="1" thickBo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26.5" customHeight="1" thickBo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26.5" customHeight="1" thickBo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26.5" customHeight="1" thickBo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26.5" customHeight="1" thickBo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26.5" customHeight="1" thickBo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26.5" customHeight="1" thickBo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26.5" customHeight="1" thickBo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26.5" customHeight="1" thickBo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26.5" customHeight="1" thickBo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26.5" customHeight="1" thickBo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26.5" customHeight="1" thickBo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26.5" customHeight="1" thickBo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26.5" customHeight="1" thickBo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26.5" customHeight="1" thickBo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26.5" customHeight="1" thickBo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26.5" customHeight="1" thickBo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26.5" customHeight="1" thickBo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26.5" customHeight="1" thickBo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26.5" customHeight="1" thickBo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26.5" customHeight="1" thickBo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26.5" customHeight="1" thickBo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26.5" customHeight="1" thickBo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26.5" customHeight="1" thickBo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26.5" customHeight="1" thickBo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26.5" customHeight="1" thickBo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26.5" customHeight="1" thickBo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26.5" customHeight="1" thickBo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26.5" customHeight="1" thickBo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26.5" customHeight="1" thickBo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26.5" customHeight="1" thickBo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26.5" customHeight="1" thickBo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26.5" customHeight="1" thickBo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26.5" customHeight="1" thickBo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26.5" customHeight="1" thickBo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26.5" customHeight="1" thickBo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26.5" customHeight="1" thickBo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26.5" customHeight="1" thickBo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26.5" customHeight="1" thickBo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26.5" customHeight="1" thickBo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26.5" customHeight="1" thickBo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26.5" customHeight="1" thickBo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26.5" customHeight="1" thickBo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26.5" customHeight="1" thickBo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26.5" customHeight="1" thickBo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26.5" customHeight="1" thickBo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26.5" customHeight="1" thickBo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26.5" customHeight="1" thickBo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26.5" customHeight="1" thickBo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26.5" customHeight="1" thickBo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26.5" customHeight="1" thickBo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26.5" customHeight="1" thickBo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26.5" customHeight="1" thickBo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26.5" customHeight="1" thickBo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26.5" customHeight="1" thickBo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26.5" customHeight="1" thickBo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26.5" customHeight="1" thickBo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26.5" customHeight="1" thickBo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26.5" customHeight="1" thickBo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26.5" customHeight="1" thickBo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26.5" customHeight="1" thickBo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26.5" customHeight="1" thickBo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26.5" customHeight="1" thickBo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26.5" customHeight="1" thickBo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26.5" customHeight="1" thickBo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26.5" customHeight="1" thickBo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26.5" customHeight="1" thickBo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26.5" customHeight="1" thickBo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26.5" customHeight="1" thickBo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26.5" customHeight="1" thickBo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26.5" customHeight="1" thickBo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26.5" customHeight="1" thickBo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26.5" customHeight="1" thickBo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26.5" customHeight="1" thickBo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26.5" customHeight="1" thickBo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26.5" customHeight="1" thickBo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26.5" customHeight="1" thickBo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26.5" customHeight="1" thickBo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26.5" customHeight="1" thickBo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26.5" customHeight="1" thickBo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26.5" customHeight="1" thickBo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26.5" customHeight="1" thickBo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26.5" customHeight="1" thickBo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26.5" customHeight="1" thickBo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26.5" customHeight="1" thickBo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26.5" customHeight="1" thickBo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26.5" customHeight="1" thickBo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26.5" customHeight="1" thickBo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26.5" customHeight="1" thickBo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26.5" customHeight="1" thickBo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26.5" customHeight="1" thickBo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26.5" customHeight="1" thickBo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26.5" customHeight="1" thickBo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26.5" customHeight="1" thickBo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26.5" customHeight="1" thickBo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26.5" customHeight="1" thickBo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26.5" customHeight="1" thickBo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26.5" customHeight="1" thickBo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26.5" customHeight="1" thickBo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26.5" customHeight="1" thickBo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26.5" customHeight="1" thickBo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26.5" customHeight="1" thickBo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26.5" customHeight="1" thickBo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26.5" customHeight="1" thickBo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26.5" customHeight="1" thickBo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26.5" customHeight="1" thickBo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26.5" customHeight="1" thickBo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26.5" customHeight="1" thickBo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26.5" customHeight="1" thickBo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26.5" customHeight="1" thickBo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26.5" customHeight="1" thickBo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26.5" customHeight="1" thickBo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26.5" customHeight="1" thickBo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26.5" customHeight="1" thickBo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26.5" customHeight="1" thickBo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26.5" customHeight="1" thickBo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26.5" customHeight="1" thickBo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26.5" customHeight="1" thickBo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26.5" customHeight="1" thickBo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26.5" customHeight="1" thickBo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26.5" customHeight="1" thickBo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26.5" customHeight="1" thickBo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26.5" customHeight="1" thickBo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26.5" customHeight="1" thickBo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26.5" customHeight="1" thickBo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26.5" customHeight="1" thickBo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26.5" customHeight="1" thickBo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26.5" customHeight="1" thickBo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26.5" customHeight="1" thickBo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26.5" customHeight="1" thickBo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26.5" customHeight="1" thickBo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26.5" customHeight="1" thickBo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26.5" customHeight="1" thickBo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26.5" customHeight="1" thickBo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26.5" customHeight="1" thickBo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26.5" customHeight="1" thickBo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26.5" customHeight="1" thickBo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26.5" customHeight="1" thickBo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26.5" customHeight="1" thickBo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26.5" customHeight="1" thickBo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26.5" customHeight="1" thickBo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26.5" customHeight="1" thickBo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26.5" customHeight="1" thickBo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26.5" customHeight="1" thickBo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26.5" customHeight="1" thickBo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26.5" customHeight="1" thickBo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26.5" customHeight="1" thickBo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26.5" customHeight="1" thickBo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26.5" customHeight="1" thickBo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26.5" customHeight="1" thickBo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26.5" customHeight="1" thickBo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26.5" customHeight="1" thickBo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26.5" customHeight="1" thickBo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26.5" customHeight="1" thickBo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26.5" customHeight="1" thickBo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26.5" customHeight="1" thickBo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26.5" customHeight="1" thickBo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26.5" customHeight="1" thickBo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26.5" customHeight="1" thickBo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26.5" customHeight="1" thickBo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26.5" customHeight="1" thickBo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26.5" customHeight="1" thickBo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26.5" customHeight="1" thickBo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26.5" customHeight="1" thickBo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26.5" customHeight="1" thickBo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26.5" customHeight="1" thickBo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26.5" customHeight="1" thickBo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26.5" customHeight="1" thickBo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26.5" customHeight="1" thickBo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26.5" customHeight="1" thickBo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26.5" customHeight="1" thickBo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26.5" customHeight="1" thickBo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26.5" customHeight="1" thickBo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26.5" customHeight="1" thickBo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26.5" customHeight="1" thickBo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26.5" customHeight="1" thickBo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26.5" customHeight="1" thickBo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26.5" customHeight="1" thickBo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26.5" customHeight="1" thickBo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26.5" customHeight="1" thickBo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26.5" customHeight="1" thickBo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26.5" customHeight="1" thickBo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26.5" customHeight="1" thickBo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26.5" customHeight="1" thickBo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26.5" customHeight="1" thickBo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26.5" customHeight="1" thickBo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26.5" customHeight="1" thickBo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26.5" customHeight="1" thickBo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26.5" customHeight="1" thickBo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26.5" customHeight="1" thickBo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26.5" customHeight="1" thickBo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26.5" customHeight="1" thickBo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26.5" customHeight="1" thickBo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26.5" customHeight="1" thickBo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26.5" customHeight="1" thickBo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26.5" customHeight="1" thickBo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26.5" customHeight="1" thickBo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26.5" customHeight="1" thickBo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26.5" customHeight="1" thickBo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26.5" customHeight="1" thickBo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26.5" customHeight="1" thickBo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26.5" customHeight="1" thickBo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26.5" customHeight="1" thickBo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26.5" customHeight="1" thickBo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26.5" customHeight="1" thickBo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26.5" customHeight="1" thickBo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26.5" customHeight="1" thickBo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26.5" customHeight="1" thickBo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26.5" customHeight="1" thickBo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26.5" customHeight="1" thickBo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26.5" customHeight="1" thickBo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26.5" customHeight="1" thickBo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26.5" customHeight="1" thickBo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26.5" customHeight="1" thickBo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26.5" customHeight="1" thickBo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26.5" customHeight="1" thickBo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26.5" customHeight="1" thickBo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26.5" customHeight="1" thickBo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26.5" customHeight="1" thickBo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26.5" customHeight="1" thickBo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26.5" customHeight="1" thickBo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26.5" customHeight="1" thickBo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26.5" customHeight="1" thickBo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26.5" customHeight="1" thickBo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26.5" customHeight="1" thickBo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26.5" customHeight="1" thickBo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26.5" customHeight="1" thickBo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26.5" customHeight="1" thickBo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26.5" customHeight="1" thickBo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26.5" customHeight="1" thickBo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26.5" customHeight="1" thickBo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26.5" customHeight="1" thickBo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26.5" customHeight="1" thickBo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26.5" customHeight="1" thickBo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26.5" customHeight="1" thickBo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26.5" customHeight="1" thickBo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26.5" customHeight="1" thickBo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26.5" customHeight="1" thickBo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26.5" customHeight="1" thickBo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26.5" customHeight="1" thickBo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26.5" customHeight="1" thickBo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26.5" customHeight="1" thickBo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26.5" customHeight="1" thickBo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26.5" customHeight="1" thickBo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26.5" customHeight="1" thickBo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26.5" customHeight="1" thickBo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26.5" customHeight="1" thickBo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26.5" customHeight="1" thickBo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26.5" customHeight="1" thickBo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26.5" customHeight="1" thickBo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26.5" customHeight="1" thickBo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26.5" customHeight="1" thickBo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26.5" customHeight="1" thickBo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26.5" customHeight="1" thickBo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26.5" customHeight="1" thickBo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26.5" customHeight="1" thickBo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26.5" customHeight="1" thickBo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26.5" customHeight="1" thickBo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26.5" customHeight="1" thickBo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26.5" customHeight="1" thickBo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26.5" customHeight="1" thickBo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26.5" customHeight="1" thickBo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26.5" customHeight="1" thickBo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26.5" customHeight="1" thickBo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26.5" customHeight="1" thickBo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26.5" customHeight="1" thickBo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26.5" customHeight="1" thickBo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26.5" customHeight="1" thickBo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26.5" customHeight="1" thickBo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26.5" customHeight="1" thickBo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26.5" customHeight="1" thickBo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26.5" customHeight="1" thickBo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26.5" customHeight="1" thickBo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26.5" customHeight="1" thickBo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26.5" customHeight="1" thickBo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26.5" customHeight="1" thickBo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26.5" customHeight="1" thickBo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26.5" customHeight="1" thickBo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26.5" customHeight="1" thickBo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26.5" customHeight="1" thickBo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26.5" customHeight="1" thickBo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26.5" customHeight="1" thickBo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26.5" customHeight="1" thickBo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26.5" customHeight="1" thickBo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26.5" customHeight="1" thickBo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hyperlinks>
    <hyperlink ref="D2" location="gid=null" display="gid=null" xr:uid="{A5DAD186-7D7B-4AFB-BB55-F76F23B8C22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C4C0-8ACB-4DD0-9623-AA7D1BB741DF}">
  <dimension ref="B1:E71"/>
  <sheetViews>
    <sheetView workbookViewId="0">
      <selection activeCell="B21" sqref="B21"/>
    </sheetView>
  </sheetViews>
  <sheetFormatPr defaultRowHeight="14.5"/>
  <cols>
    <col min="2" max="2" width="23.08984375" bestFit="1" customWidth="1"/>
    <col min="3" max="3" width="6.08984375" bestFit="1" customWidth="1"/>
  </cols>
  <sheetData>
    <row r="1" spans="2:5">
      <c r="B1" t="s">
        <v>125</v>
      </c>
      <c r="C1" s="69">
        <v>916</v>
      </c>
      <c r="E1" t="s">
        <v>133</v>
      </c>
    </row>
    <row r="3" spans="2:5">
      <c r="B3" t="s">
        <v>132</v>
      </c>
    </row>
    <row r="5" spans="2:5">
      <c r="B5" s="68" t="str" cm="1">
        <f t="array" ref="B5">_xlfn._xlws.FILTER(_xlfn._xlws.FILTER(Environment!A3:G23,Environment!B3:B23=$C$1),{0,0,0,0,0,0,1})</f>
        <v>1997-01-03 [Weather].CO2 = 185</v>
      </c>
    </row>
    <row r="8" spans="2:5">
      <c r="B8" t="s">
        <v>126</v>
      </c>
    </row>
    <row r="10" spans="2:5">
      <c r="B10" s="68" t="str" cm="1">
        <f t="array" ref="B10:B11">_xlfn._xlws.FILTER(_xlfn._xlws.FILTER(Residue!A3:J35,Residue!B3:B35=$C$1),{0,0,0,0,0,0,0,0,0,1})</f>
        <v>1996-12-19 [SurfaceOrganicMatter].Add(mass:4300, N:43, P:0, type:Wheat, name:Wheat)</v>
      </c>
    </row>
    <row r="11" spans="2:5">
      <c r="B11" t="str">
        <v>1996-12-19 [SurfaceOrganicMatter].Incorporate(fraction: 1, depth: 100)</v>
      </c>
    </row>
    <row r="13" spans="2:5">
      <c r="B13" t="s">
        <v>127</v>
      </c>
    </row>
    <row r="15" spans="2:5">
      <c r="B15" s="68" t="str" cm="1">
        <f t="array" ref="B15:B17">INDEX(_xlfn._xlws.FILTER(_xlfn._xlws.FILTER('Initial conditions'!B3:L227,'Initial conditions'!B3:B227=$C$1),{0,0,0,0,0,0,0,0,0,0,1}), {1;2;3})</f>
        <v>1996-12-19 [Water].InitialValues = 0.273, 0.273, 0.273, 0.276, 0.261, 0.246, 0.209, 0.193, 0.181, 0.17, 0.17, 0.186, 0.171, 0.18</v>
      </c>
    </row>
    <row r="16" spans="2:5">
      <c r="B16" t="str">
        <v>1996-12-19 [NO3].InitialValues = 2.751, 5.334, 2.00025, 5.278, 1.029, 0.9702, 1.9468, 1.6642, 0.6908, 0.6908, 1.3816, 1.3816, 1.3816, 1.3816</v>
      </c>
    </row>
    <row r="17" spans="2:2">
      <c r="B17" t="str">
        <v>1996-12-19 [NH4].InitialValues = 0.12, 0.23, 0.34, 0.47, 0.16, 0.15, 0.25, 0.31, 0.19, 0.19, 0.38, 0.38, 0.38, 0.38</v>
      </c>
    </row>
    <row r="19" spans="2:2">
      <c r="B19" t="s">
        <v>128</v>
      </c>
    </row>
    <row r="21" spans="2:2">
      <c r="B21" s="68" t="str" cm="1">
        <f t="array" ref="B21">_xlfn._xlws.FILTER(_xlfn._xlws.FILTER(Plant!A3:L19,Plant!B3:B19=$C$1),{0,0,0,0,0,0,0,0,0,0,0,1})</f>
        <v>1996-12-15 [Wheat].Sow(cultivar:Yecora, rowSpacing:25, depth:15, population:194)</v>
      </c>
    </row>
    <row r="23" spans="2:2">
      <c r="B23" t="s">
        <v>129</v>
      </c>
    </row>
    <row r="25" spans="2:2">
      <c r="B25" s="68" t="str" cm="1">
        <f t="array" ref="B25">_xlfn._xlws.FILTER(_xlfn._xlws.FILTER(Harvest!A3:H19,Harvest!B3:B19=$C$1),{0,0,0,0,0,0,0,1})</f>
        <v>1997-05-28 [Wheat].Harvest()</v>
      </c>
    </row>
    <row r="27" spans="2:2">
      <c r="B27" t="s">
        <v>130</v>
      </c>
    </row>
    <row r="29" spans="2:2">
      <c r="B29" s="68" t="str" cm="1">
        <f t="array" ref="B29:B44">_xlfn._xlws.FILTER(_xlfn._xlws.FILTER(Irrigate!A1:E259,Irrigate!A1:A259=$C$1),{0,0,0,0,1})</f>
        <v>1996-12-28 [Irrigation].Apply(amount:30, depth:230)</v>
      </c>
    </row>
    <row r="30" spans="2:2">
      <c r="B30" t="str">
        <v>1997-01-30 [Irrigation].Apply(amount:25, depth:230)</v>
      </c>
    </row>
    <row r="31" spans="2:2">
      <c r="B31" t="str">
        <v>1997-02-19 [Irrigation].Apply(amount:40, depth:230)</v>
      </c>
    </row>
    <row r="32" spans="2:2">
      <c r="B32" t="str">
        <v>1997-03-05 [Irrigation].Apply(amount:35, depth:230)</v>
      </c>
    </row>
    <row r="33" spans="2:2">
      <c r="B33" t="str">
        <v>1997-03-13 [Irrigation].Apply(amount:40, depth:230)</v>
      </c>
    </row>
    <row r="34" spans="2:2">
      <c r="B34" t="str">
        <v>1997-03-18 [Irrigation].Apply(amount:30, depth:230)</v>
      </c>
    </row>
    <row r="35" spans="2:2">
      <c r="B35" t="str">
        <v>1997-03-27 [Irrigation].Apply(amount:66, depth:230)</v>
      </c>
    </row>
    <row r="36" spans="2:2">
      <c r="B36" t="str">
        <v>1997-04-02 [Irrigation].Apply(amount:42, depth:230)</v>
      </c>
    </row>
    <row r="37" spans="2:2">
      <c r="B37" t="str">
        <v>1997-04-07 [Irrigation].Apply(amount:22, depth:230)</v>
      </c>
    </row>
    <row r="38" spans="2:2">
      <c r="B38" t="str">
        <v>1997-04-12 [Irrigation].Apply(amount:43, depth:230)</v>
      </c>
    </row>
    <row r="39" spans="2:2">
      <c r="B39" t="str">
        <v>1997-04-17 [Irrigation].Apply(amount:38, depth:230)</v>
      </c>
    </row>
    <row r="40" spans="2:2">
      <c r="B40" t="str">
        <v>1997-04-22 [Irrigation].Apply(amount:44, depth:230)</v>
      </c>
    </row>
    <row r="41" spans="2:2">
      <c r="B41" t="str">
        <v>1997-04-29 [Irrigation].Apply(amount:60, depth:230)</v>
      </c>
    </row>
    <row r="42" spans="2:2">
      <c r="B42" t="str">
        <v>1997-05-03 [Irrigation].Apply(amount:68, depth:230)</v>
      </c>
    </row>
    <row r="43" spans="2:2">
      <c r="B43" t="str">
        <v>1997-05-08 [Irrigation].Apply(amount:35, depth:230)</v>
      </c>
    </row>
    <row r="44" spans="2:2">
      <c r="B44" t="str">
        <v>1997-05-09 [Irrigation].Apply(amount:3, depth:230)</v>
      </c>
    </row>
    <row r="50" spans="2:2">
      <c r="B50" t="s">
        <v>131</v>
      </c>
    </row>
    <row r="52" spans="2:2">
      <c r="B52" s="68" t="str" cm="1">
        <f t="array" ref="B52:B71">_xlfn._xlws.FILTER(_xlfn._xlws.FILTER(Fertilise!A3:K240,Fertilise!B3:B240=$C$1),{0,0,0,0,0,0,0,0,0,0,1})</f>
        <v>1996-12-28 [Fertiliser].Apply(Amount:4.87, Type: Fertiliser.Types.NO3N, Depth:20)</v>
      </c>
    </row>
    <row r="53" spans="2:2">
      <c r="B53" t="str">
        <v>1997-01-30 [Fertiliser].Apply(Amount:50, Type: Fertiliser.Types.NO3N, Depth:20)</v>
      </c>
    </row>
    <row r="54" spans="2:2">
      <c r="B54" t="str">
        <v>1997-01-30 [Fertiliser].Apply(Amount:2.4, Type: Fertiliser.Types.NO3N, Depth:20)</v>
      </c>
    </row>
    <row r="55" spans="2:2">
      <c r="B55" t="str">
        <v>1997-02-19 [Fertiliser].Apply(Amount:0.42, Type: Fertiliser.Types.NO3N, Depth:20)</v>
      </c>
    </row>
    <row r="56" spans="2:2">
      <c r="B56" t="str">
        <v>1997-03-05 [Fertiliser].Apply(Amount:125, Type: Fertiliser.Types.NO3N, Depth:20)</v>
      </c>
    </row>
    <row r="57" spans="2:2">
      <c r="B57" t="str">
        <v>1997-03-05 [Fertiliser].Apply(Amount:1.56, Type: Fertiliser.Types.NO3N, Depth:20)</v>
      </c>
    </row>
    <row r="58" spans="2:2">
      <c r="B58" t="str">
        <v>1997-03-13 [Fertiliser].Apply(Amount:2.11, Type: Fertiliser.Types.NO3N, Depth:20)</v>
      </c>
    </row>
    <row r="59" spans="2:2">
      <c r="B59" t="str">
        <v>1997-03-18 [Fertiliser].Apply(Amount:0.26, Type: Fertiliser.Types.NO3N, Depth:20)</v>
      </c>
    </row>
    <row r="60" spans="2:2">
      <c r="B60" t="str">
        <v>1997-03-27 [Fertiliser].Apply(Amount:125, Type: Fertiliser.Types.NO3N, Depth:20)</v>
      </c>
    </row>
    <row r="61" spans="2:2">
      <c r="B61" t="str">
        <v>1997-03-27 [Fertiliser].Apply(Amount:2.36, Type: Fertiliser.Types.NO3N, Depth:20)</v>
      </c>
    </row>
    <row r="62" spans="2:2">
      <c r="B62" t="str">
        <v>1997-04-02 [Fertiliser].Apply(Amount:3.03, Type: Fertiliser.Types.NO3N, Depth:20)</v>
      </c>
    </row>
    <row r="63" spans="2:2">
      <c r="B63" t="str">
        <v>1997-04-07 [Fertiliser].Apply(Amount:1.59, Type: Fertiliser.Types.NO3N, Depth:20)</v>
      </c>
    </row>
    <row r="64" spans="2:2">
      <c r="B64" t="str">
        <v>1997-04-12 [Fertiliser].Apply(Amount:3.1, Type: Fertiliser.Types.NO3N, Depth:20)</v>
      </c>
    </row>
    <row r="65" spans="2:2">
      <c r="B65" t="str">
        <v>1997-04-17 [Fertiliser].Apply(Amount:5.9, Type: Fertiliser.Types.NO3N, Depth:20)</v>
      </c>
    </row>
    <row r="66" spans="2:2">
      <c r="B66" t="str">
        <v>1997-04-22 [Fertiliser].Apply(Amount:50, Type: Fertiliser.Types.NO3N, Depth:20)</v>
      </c>
    </row>
    <row r="67" spans="2:2">
      <c r="B67" t="str">
        <v>1997-04-22 [Fertiliser].Apply(Amount:3.06, Type: Fertiliser.Types.NO3N, Depth:20)</v>
      </c>
    </row>
    <row r="68" spans="2:2">
      <c r="B68" t="str">
        <v>1997-04-29 [Fertiliser].Apply(Amount:4.59, Type: Fertiliser.Types.NO3N, Depth:20)</v>
      </c>
    </row>
    <row r="69" spans="2:2">
      <c r="B69" t="str">
        <v>1997-05-03 [Fertiliser].Apply(Amount:4.75, Type: Fertiliser.Types.NO3N, Depth:20)</v>
      </c>
    </row>
    <row r="70" spans="2:2">
      <c r="B70" t="str">
        <v>1997-05-08 [Fertiliser].Apply(Amount:2.93, Type: Fertiliser.Types.NO3N, Depth:20)</v>
      </c>
    </row>
    <row r="71" spans="2:2">
      <c r="B71" t="str">
        <v>1997-05-09 [Fertiliser].Apply(Amount:0.22, Type: Fertiliser.Types.NO3N, Depth:20)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Residue</vt:lpstr>
      <vt:lpstr>Initial conditions</vt:lpstr>
      <vt:lpstr>Plant</vt:lpstr>
      <vt:lpstr>Harvest</vt:lpstr>
      <vt:lpstr>Irrigate</vt:lpstr>
      <vt:lpstr>Fertilise</vt:lpstr>
      <vt:lpstr>Environment</vt:lpstr>
      <vt:lpstr>Sheet3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 (A&amp;F, Toowoomba)</dc:creator>
  <cp:lastModifiedBy>Holzworth, Dean (A&amp;F, Toowoomba)</cp:lastModifiedBy>
  <dcterms:created xsi:type="dcterms:W3CDTF">2024-10-03T23:21:17Z</dcterms:created>
  <dcterms:modified xsi:type="dcterms:W3CDTF">2024-10-07T23:07:08Z</dcterms:modified>
</cp:coreProperties>
</file>